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ject\TravalvaiERP\3. Detailed Specification\"/>
    </mc:Choice>
  </mc:AlternateContent>
  <bookViews>
    <workbookView xWindow="540" yWindow="135" windowWidth="18390" windowHeight="7605"/>
  </bookViews>
  <sheets>
    <sheet name="Orders Main Screen" sheetId="1" r:id="rId1"/>
    <sheet name="Order Lines (line)-Factory View" sheetId="11" r:id="rId2"/>
    <sheet name="Order Lines (line)-Agent View" sheetId="6" r:id="rId3"/>
    <sheet name="Orders Lines (Size)" sheetId="9" r:id="rId4"/>
    <sheet name="ord_ag_tot" sheetId="3" r:id="rId5"/>
    <sheet name="Order-Create (Factory View) " sheetId="4" r:id="rId6"/>
    <sheet name="Order Edit Lines" sheetId="12" r:id="rId7"/>
    <sheet name="Oder Type-Status-Condition-Web" sheetId="5" r:id="rId8"/>
    <sheet name="Payment Main Screen" sheetId="7" r:id="rId9"/>
  </sheets>
  <definedNames>
    <definedName name="_xlnm.Print_Titles" localSheetId="6">'Order Edit Lines'!$1:$16</definedName>
    <definedName name="_xlnm.Print_Titles" localSheetId="2">'Order Lines (line)-Agent View'!$1:$17</definedName>
    <definedName name="_xlnm.Print_Titles" localSheetId="1">'Order Lines (line)-Factory View'!$1:$17</definedName>
    <definedName name="_xlnm.Print_Titles" localSheetId="5">'Order-Create (Factory View) '!$1:$16</definedName>
    <definedName name="_xlnm.Print_Titles" localSheetId="3">'Orders Lines (Size)'!$1:$16</definedName>
    <definedName name="_xlnm.Print_Titles" localSheetId="0">'Orders Main Screen'!$1:$19</definedName>
  </definedNames>
  <calcPr calcId="152511"/>
</workbook>
</file>

<file path=xl/calcChain.xml><?xml version="1.0" encoding="utf-8"?>
<calcChain xmlns="http://schemas.openxmlformats.org/spreadsheetml/2006/main">
  <c r="O60" i="6" l="1"/>
  <c r="T60" i="6"/>
  <c r="T101" i="11"/>
  <c r="T102" i="11"/>
  <c r="T103" i="11"/>
  <c r="Y116" i="9" l="1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Z114" i="9"/>
  <c r="AE114" i="9" s="1"/>
  <c r="Z113" i="9"/>
  <c r="AE113" i="9" s="1"/>
  <c r="Z112" i="9"/>
  <c r="AE112" i="9" s="1"/>
  <c r="Z111" i="9"/>
  <c r="AE111" i="9" s="1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Z90" i="9"/>
  <c r="AE90" i="9" s="1"/>
  <c r="Z91" i="9"/>
  <c r="AE91" i="9" s="1"/>
  <c r="Z92" i="9"/>
  <c r="AE92" i="9" s="1"/>
  <c r="Z93" i="9"/>
  <c r="AE93" i="9" s="1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N60" i="6"/>
  <c r="N101" i="11"/>
  <c r="Z95" i="9" l="1"/>
  <c r="AE73" i="9"/>
  <c r="AE116" i="9"/>
  <c r="AE74" i="9"/>
  <c r="AE95" i="9"/>
  <c r="AE72" i="9"/>
  <c r="Z116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N39" i="1"/>
  <c r="N38" i="1"/>
  <c r="N37" i="1"/>
  <c r="N36" i="1"/>
  <c r="N35" i="1"/>
  <c r="N34" i="1"/>
  <c r="N33" i="1"/>
  <c r="N32" i="1"/>
  <c r="N31" i="1"/>
  <c r="N30" i="1"/>
  <c r="N29" i="1"/>
  <c r="N28" i="1"/>
  <c r="Q94" i="1"/>
  <c r="P94" i="1"/>
  <c r="O94" i="1"/>
  <c r="N94" i="1"/>
  <c r="M94" i="1"/>
  <c r="L94" i="1"/>
  <c r="U80" i="1"/>
  <c r="T80" i="1"/>
  <c r="R80" i="1"/>
  <c r="Q80" i="1"/>
  <c r="P80" i="1"/>
  <c r="O80" i="1"/>
  <c r="N80" i="1"/>
  <c r="Q62" i="1"/>
  <c r="P62" i="1"/>
  <c r="O62" i="1"/>
  <c r="Q38" i="1"/>
  <c r="Q39" i="1" s="1"/>
  <c r="Q35" i="1"/>
  <c r="Q36" i="1" s="1"/>
  <c r="R35" i="1" s="1"/>
  <c r="R36" i="1" s="1"/>
  <c r="Q32" i="1"/>
  <c r="Q33" i="1" s="1"/>
  <c r="Q29" i="1"/>
  <c r="Q30" i="1" s="1"/>
  <c r="R29" i="1" s="1"/>
  <c r="AE44" i="9" l="1"/>
  <c r="AE42" i="9"/>
  <c r="AE43" i="9"/>
  <c r="R32" i="1"/>
  <c r="R33" i="1" s="1"/>
  <c r="R38" i="1"/>
  <c r="R39" i="1" s="1"/>
  <c r="Q43" i="1"/>
  <c r="R30" i="1"/>
  <c r="N62" i="1"/>
  <c r="O43" i="1"/>
  <c r="N43" i="1"/>
  <c r="M43" i="1"/>
  <c r="O42" i="1"/>
  <c r="N42" i="1"/>
  <c r="M42" i="1"/>
  <c r="O41" i="1"/>
  <c r="N41" i="1"/>
  <c r="M41" i="1"/>
  <c r="L41" i="1"/>
  <c r="R43" i="1" l="1"/>
</calcChain>
</file>

<file path=xl/sharedStrings.xml><?xml version="1.0" encoding="utf-8"?>
<sst xmlns="http://schemas.openxmlformats.org/spreadsheetml/2006/main" count="1613" uniqueCount="448">
  <si>
    <t>SUMMARY</t>
  </si>
  <si>
    <t>6XS</t>
  </si>
  <si>
    <t>5XS</t>
  </si>
  <si>
    <t>4XS</t>
  </si>
  <si>
    <t>3XS</t>
  </si>
  <si>
    <t>XXS</t>
  </si>
  <si>
    <t>XS</t>
  </si>
  <si>
    <t>S</t>
  </si>
  <si>
    <t>M</t>
  </si>
  <si>
    <t>L</t>
  </si>
  <si>
    <t>XL</t>
  </si>
  <si>
    <t>XXL</t>
  </si>
  <si>
    <t>3XL</t>
  </si>
  <si>
    <t>4XL</t>
  </si>
  <si>
    <t>5XL</t>
  </si>
  <si>
    <t>6XL</t>
  </si>
  <si>
    <t>ORDERS MAIN SCREEN</t>
  </si>
  <si>
    <t>When any filter appear a Summary information</t>
  </si>
  <si>
    <t>The information shown on this screen is filtered according to user access level</t>
  </si>
  <si>
    <t>TOTAL</t>
  </si>
  <si>
    <t>CUSTOMER</t>
  </si>
  <si>
    <t xml:space="preserve">Main Database : </t>
  </si>
  <si>
    <t>Linked databases :</t>
  </si>
  <si>
    <t>ORDERS</t>
  </si>
  <si>
    <t>GARMENT CODE</t>
  </si>
  <si>
    <t>VERSION</t>
  </si>
  <si>
    <t>ORDER</t>
  </si>
  <si>
    <t>id_order</t>
  </si>
  <si>
    <t>id_customer</t>
  </si>
  <si>
    <r>
      <t>cs_name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>)</t>
    </r>
  </si>
  <si>
    <t>ord_description</t>
  </si>
  <si>
    <t>FACTORY
DELIVERY DATE</t>
  </si>
  <si>
    <t>ord_fty_del_date</t>
  </si>
  <si>
    <t>Database :</t>
  </si>
  <si>
    <t>Actions :</t>
  </si>
  <si>
    <t>NEW : create a new record, Open edit  screen (Pop Up)</t>
  </si>
  <si>
    <t>Head of the tables allow to filter and sort information</t>
  </si>
  <si>
    <t>NEW</t>
  </si>
  <si>
    <t>ORDER TYPE MAIN SCREEN</t>
  </si>
  <si>
    <t>ORDER  TYPE</t>
  </si>
  <si>
    <t>ORDER TYPES</t>
  </si>
  <si>
    <t>Samples</t>
  </si>
  <si>
    <t>Reposition</t>
  </si>
  <si>
    <t>ORDER TYPE</t>
  </si>
  <si>
    <t>FACTORY</t>
  </si>
  <si>
    <t>Regular</t>
  </si>
  <si>
    <t>STATUS</t>
  </si>
  <si>
    <t>ORDER STATUS MAIN SCREEN</t>
  </si>
  <si>
    <t>ORDER  STATUS</t>
  </si>
  <si>
    <t>ORDER STATUS</t>
  </si>
  <si>
    <t>ot_description</t>
  </si>
  <si>
    <t>os_description</t>
  </si>
  <si>
    <r>
      <t>ot_description
(</t>
    </r>
    <r>
      <rPr>
        <sz val="11"/>
        <color rgb="FF00B050"/>
        <rFont val="Calibri"/>
        <family val="2"/>
        <scheme val="minor"/>
      </rPr>
      <t>id_order_type</t>
    </r>
    <r>
      <rPr>
        <sz val="11"/>
        <color theme="1"/>
        <rFont val="Calibri"/>
        <family val="2"/>
        <scheme val="minor"/>
      </rPr>
      <t>)</t>
    </r>
  </si>
  <si>
    <r>
      <t>os_description
(</t>
    </r>
    <r>
      <rPr>
        <sz val="11"/>
        <color rgb="FF00B050"/>
        <rFont val="Calibri"/>
        <family val="2"/>
        <scheme val="minor"/>
      </rPr>
      <t>id_order_status</t>
    </r>
    <r>
      <rPr>
        <sz val="11"/>
        <color theme="1"/>
        <rFont val="Calibri"/>
        <family val="2"/>
        <scheme val="minor"/>
      </rPr>
      <t>)</t>
    </r>
  </si>
  <si>
    <t>Delivered</t>
  </si>
  <si>
    <t>UNITS
DELIVERED</t>
  </si>
  <si>
    <t>AGENT</t>
  </si>
  <si>
    <t>ZONE</t>
  </si>
  <si>
    <r>
      <t>ag_description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id_agent</t>
    </r>
    <r>
      <rPr>
        <sz val="11"/>
        <rFont val="Calibri"/>
        <family val="2"/>
        <scheme val="minor"/>
      </rPr>
      <t xml:space="preserve"> )</t>
    </r>
  </si>
  <si>
    <r>
      <t>z_description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id_agent</t>
    </r>
    <r>
      <rPr>
        <sz val="1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id_zone</t>
    </r>
    <r>
      <rPr>
        <sz val="11"/>
        <rFont val="Calibri"/>
        <family val="2"/>
        <scheme val="minor"/>
      </rPr>
      <t>)</t>
    </r>
  </si>
  <si>
    <t>Dragons Hanoi</t>
  </si>
  <si>
    <t>AE Minguella</t>
  </si>
  <si>
    <t>CB Empordà</t>
  </si>
  <si>
    <t>CB Amics Basquet</t>
  </si>
  <si>
    <t>ISHCMC</t>
  </si>
  <si>
    <t>Canal Isabel II</t>
  </si>
  <si>
    <t>Mekong 'NTO</t>
  </si>
  <si>
    <t>Tex Invest</t>
  </si>
  <si>
    <t>Castelló</t>
  </si>
  <si>
    <t>Traval Vai</t>
  </si>
  <si>
    <t>Zymetric</t>
  </si>
  <si>
    <t>Vietnam</t>
  </si>
  <si>
    <t>Barcelona</t>
  </si>
  <si>
    <t>Polos Passeig</t>
  </si>
  <si>
    <t>Jaqueta xandall</t>
  </si>
  <si>
    <t>Prendes Campus</t>
  </si>
  <si>
    <t>Repeticions tares</t>
  </si>
  <si>
    <t>PE Uniforms</t>
  </si>
  <si>
    <t>On Production</t>
  </si>
  <si>
    <t>CREATE: Create a new record and open Order Edit</t>
  </si>
  <si>
    <t>Headers of the tables allow to filter and sort information</t>
  </si>
  <si>
    <t>TOTAL 
UNITS</t>
  </si>
  <si>
    <t>AGENT
DELIVERY DATE</t>
  </si>
  <si>
    <t>ord_zone_del_date</t>
  </si>
  <si>
    <t>ZONE
DELIVERY DATE</t>
  </si>
  <si>
    <t>ord_ag_del_date</t>
  </si>
  <si>
    <t>ord_units</t>
  </si>
  <si>
    <t>ord_fty_delivered</t>
  </si>
  <si>
    <t>ord_fty_value</t>
  </si>
  <si>
    <t>ord_zone_value</t>
  </si>
  <si>
    <t>ord_zone_delivered</t>
  </si>
  <si>
    <t xml:space="preserve">VALUE </t>
  </si>
  <si>
    <t>ord_ag_value</t>
  </si>
  <si>
    <t>ord_ag_delivered</t>
  </si>
  <si>
    <t>Open</t>
  </si>
  <si>
    <t>On delivery</t>
  </si>
  <si>
    <t>ORDER CONDITION MAIN SCREEN</t>
  </si>
  <si>
    <t>ORDER  CONDITION</t>
  </si>
  <si>
    <t>ORDER TYPESCONDITION</t>
  </si>
  <si>
    <t>oc_description</t>
  </si>
  <si>
    <t>Web</t>
  </si>
  <si>
    <t>Agent</t>
  </si>
  <si>
    <t>Dealer</t>
  </si>
  <si>
    <t>WEB WINDOWS MAIN SCREEN</t>
  </si>
  <si>
    <t>WEB WINDOWS</t>
  </si>
  <si>
    <t>DATE START</t>
  </si>
  <si>
    <t>ww_date_i</t>
  </si>
  <si>
    <r>
      <t>cs_name (</t>
    </r>
    <r>
      <rPr>
        <sz val="11"/>
        <color rgb="FF00B050"/>
        <rFont val="Calibri"/>
        <family val="2"/>
        <scheme val="minor"/>
      </rPr>
      <t>id_customer</t>
    </r>
    <r>
      <rPr>
        <sz val="11"/>
        <color theme="1"/>
        <rFont val="Calibri"/>
        <family val="2"/>
        <scheme val="minor"/>
      </rPr>
      <t>)</t>
    </r>
  </si>
  <si>
    <t>DATE FINISH</t>
  </si>
  <si>
    <t>DATE DELIVERY</t>
  </si>
  <si>
    <t>ww_date_f</t>
  </si>
  <si>
    <t>ww_date_del</t>
  </si>
  <si>
    <t>CD Valdefierro</t>
  </si>
  <si>
    <t>31-06-2016</t>
  </si>
  <si>
    <t>ORDER CONDITION</t>
  </si>
  <si>
    <t>PAYMENT MAIN SCREEN</t>
  </si>
  <si>
    <t>PAYMENT</t>
  </si>
  <si>
    <t>PAYMENT CODE</t>
  </si>
  <si>
    <t>DESCRIPTION</t>
  </si>
  <si>
    <t>DOWNPAYMENT</t>
  </si>
  <si>
    <t>On DELIVERY</t>
  </si>
  <si>
    <t>30 DAYS</t>
  </si>
  <si>
    <t>60 DAYS</t>
  </si>
  <si>
    <t>PAYMENT DAY</t>
  </si>
  <si>
    <t>pay_code</t>
  </si>
  <si>
    <t>pay_description</t>
  </si>
  <si>
    <t>pay_30_days</t>
  </si>
  <si>
    <t>pay_60_days</t>
  </si>
  <si>
    <t>pay_day</t>
  </si>
  <si>
    <t>Cash on delivery</t>
  </si>
  <si>
    <t>30dp+del</t>
  </si>
  <si>
    <t>50dp+del</t>
  </si>
  <si>
    <t>30% dwnpm - 70% delivery</t>
  </si>
  <si>
    <t>50dp+del+30/60</t>
  </si>
  <si>
    <t>50% dwnpm + delivery + 30/60</t>
  </si>
  <si>
    <t>50% dwnpm - 50% delivery</t>
  </si>
  <si>
    <t>pay_dp</t>
  </si>
  <si>
    <t>pay_delivery</t>
  </si>
  <si>
    <t>OTHER</t>
  </si>
  <si>
    <t>pay_other</t>
  </si>
  <si>
    <t>Card</t>
  </si>
  <si>
    <t>Credit Card</t>
  </si>
  <si>
    <t>ORDER 
CONDITION</t>
  </si>
  <si>
    <r>
      <t>oc_description
(</t>
    </r>
    <r>
      <rPr>
        <sz val="11"/>
        <color rgb="FF00B050"/>
        <rFont val="Calibri"/>
        <family val="2"/>
        <scheme val="minor"/>
      </rPr>
      <t>id_order_condition</t>
    </r>
    <r>
      <rPr>
        <sz val="11"/>
        <color theme="1"/>
        <rFont val="Calibri"/>
        <family val="2"/>
        <scheme val="minor"/>
      </rPr>
      <t>)</t>
    </r>
  </si>
  <si>
    <t>Direct</t>
  </si>
  <si>
    <t>SSIS</t>
  </si>
  <si>
    <t>Polo Coach</t>
  </si>
  <si>
    <t>OFFER</t>
  </si>
  <si>
    <t>PENDENT 
TO DELIVER</t>
  </si>
  <si>
    <t>ORDER 
DESCRIPTION</t>
  </si>
  <si>
    <t>CUSTOMER (ZONE / AGENT/FACTORY )</t>
  </si>
  <si>
    <t>PRICE LIST ZONE</t>
  </si>
  <si>
    <t>PRICE LIST AREA</t>
  </si>
  <si>
    <r>
      <t>cs_name
ag_description
z_description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id_agent</t>
    </r>
    <r>
      <rPr>
        <sz val="1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id_zone</t>
    </r>
    <r>
      <rPr>
        <sz val="11"/>
        <rFont val="Calibri"/>
        <family val="2"/>
        <scheme val="minor"/>
      </rPr>
      <t>)</t>
    </r>
  </si>
  <si>
    <t>ord_fty_del_date
ord_zone_del_date
ord_ag_del_date</t>
  </si>
  <si>
    <t>ord_fty_delivered
ord_zone_delivered
ord_ag_delivered</t>
  </si>
  <si>
    <t>ord_fty_value
ord_zone_value
ord_ag_value</t>
  </si>
  <si>
    <t>LINE</t>
  </si>
  <si>
    <t>id_order_det</t>
  </si>
  <si>
    <t>0235-0040-SP</t>
  </si>
  <si>
    <t>0235-0040-VT</t>
  </si>
  <si>
    <t>COST CODE</t>
  </si>
  <si>
    <t>COST CODE VERS.</t>
  </si>
  <si>
    <t>SIZES</t>
  </si>
  <si>
    <t>PSB</t>
  </si>
  <si>
    <t>Pantal'o Joc</t>
  </si>
  <si>
    <t>6XS to 6XL</t>
  </si>
  <si>
    <t>SG</t>
  </si>
  <si>
    <t>Camiseta 2a</t>
  </si>
  <si>
    <t>Camiseta 1a</t>
  </si>
  <si>
    <t xml:space="preserve">Database 1 : </t>
  </si>
  <si>
    <t xml:space="preserve">Database 2 : </t>
  </si>
  <si>
    <t>ORDER DETAILS (Filtered by id_order)</t>
  </si>
  <si>
    <t>NUMBER</t>
  </si>
  <si>
    <t>SIZE</t>
  </si>
  <si>
    <t>QUANTITY</t>
  </si>
  <si>
    <t>ordd_number</t>
  </si>
  <si>
    <t>NAME</t>
  </si>
  <si>
    <t>ordd_name</t>
  </si>
  <si>
    <r>
      <t>"id_pj - id_patt - 
id_patt_var"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</si>
  <si>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pr_version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</si>
  <si>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cost_code
(</t>
    </r>
    <r>
      <rPr>
        <sz val="11"/>
        <color rgb="FF00B050"/>
        <rFont val="Calibri"/>
        <family val="2"/>
        <scheme val="minor"/>
      </rPr>
      <t>id_product
/ id_cost</t>
    </r>
    <r>
      <rPr>
        <sz val="11"/>
        <rFont val="Calibri"/>
        <family val="2"/>
        <scheme val="minor"/>
      </rPr>
      <t>)</t>
    </r>
  </si>
  <si>
    <r>
      <t>cv_version
(</t>
    </r>
    <r>
      <rPr>
        <sz val="11"/>
        <color rgb="FF00B050"/>
        <rFont val="Calibri"/>
        <family val="2"/>
        <scheme val="minor"/>
      </rPr>
      <t>id_product /
id_cost_version</t>
    </r>
    <r>
      <rPr>
        <sz val="11"/>
        <rFont val="Calibri"/>
        <family val="2"/>
        <scheme val="minor"/>
      </rPr>
      <t>)</t>
    </r>
  </si>
  <si>
    <r>
      <t>pr_description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>)</t>
    </r>
  </si>
  <si>
    <t>ordd_size
(validate into id_size)</t>
  </si>
  <si>
    <t>ordd_ag_pr</t>
  </si>
  <si>
    <r>
      <t>sz_description
(</t>
    </r>
    <r>
      <rPr>
        <sz val="11"/>
        <color rgb="FF00B050"/>
        <rFont val="Calibri"/>
        <family val="2"/>
        <scheme val="minor"/>
      </rPr>
      <t>id_product
/ id_size</t>
    </r>
    <r>
      <rPr>
        <sz val="11"/>
        <rFont val="Calibri"/>
        <family val="2"/>
        <scheme val="minor"/>
      </rPr>
      <t>)</t>
    </r>
  </si>
  <si>
    <t>FACTORY
CONFIRMATION</t>
  </si>
  <si>
    <t>ord_fty_confirm</t>
  </si>
  <si>
    <t>CONFIRMATION
DATES</t>
  </si>
  <si>
    <t>ord_fty_confirm
ord_zone_confirm
ord_date</t>
  </si>
  <si>
    <t>DELIVERY DATES</t>
  </si>
  <si>
    <t xml:space="preserve">When calculate the garments pendent to deliver check if actual date is later than </t>
  </si>
  <si>
    <t>delivery date if so write the number on red</t>
  </si>
  <si>
    <t>JOAN</t>
  </si>
  <si>
    <t>PERE</t>
  </si>
  <si>
    <t>PRICE PROD</t>
  </si>
  <si>
    <t>PRICE ORDER</t>
  </si>
  <si>
    <t>PRICE PR. LST.</t>
  </si>
  <si>
    <r>
      <t>plzd_pvpr-8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rFont val="Calibri"/>
        <family val="2"/>
        <scheme val="minor"/>
      </rPr>
      <t xml:space="preserve"> 
(</t>
    </r>
    <r>
      <rPr>
        <sz val="11"/>
        <color rgb="FF00B050"/>
        <rFont val="Calibri"/>
        <family val="2"/>
        <scheme val="minor"/>
      </rPr>
      <t>cost_code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id_cost_code</t>
    </r>
    <r>
      <rPr>
        <sz val="11"/>
        <rFont val="Calibri"/>
        <family val="2"/>
        <scheme val="minor"/>
      </rPr>
      <t>))</t>
    </r>
  </si>
  <si>
    <t>PROCESS TO DEFINE THE PRICE TO TAKE FOR AN ORDER</t>
  </si>
  <si>
    <t>(*) ord_ag_tot -See anex chart to see the value of this field</t>
  </si>
  <si>
    <t>ord_ag_tot
   (*)</t>
  </si>
  <si>
    <r>
      <t>pr_pvpr-11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 xml:space="preserve">)
(RED if expired) </t>
    </r>
  </si>
  <si>
    <t>#1</t>
  </si>
  <si>
    <t>#2</t>
  </si>
  <si>
    <t>CURRENCY</t>
  </si>
  <si>
    <r>
      <t>curr_code
(</t>
    </r>
    <r>
      <rPr>
        <sz val="11"/>
        <color theme="9" tint="-0.249977111117893"/>
        <rFont val="Calibri"/>
        <family val="2"/>
        <scheme val="minor"/>
      </rPr>
      <t xml:space="preserve">ord_plf </t>
    </r>
    <r>
      <rPr>
        <sz val="11"/>
        <rFont val="Calibri"/>
        <family val="2"/>
        <scheme val="minor"/>
      </rPr>
      <t xml:space="preserve">
(</t>
    </r>
    <r>
      <rPr>
        <sz val="11"/>
        <color rgb="FF00B050"/>
        <rFont val="Calibri"/>
        <family val="2"/>
        <scheme val="minor"/>
      </rPr>
      <t>id_currency</t>
    </r>
    <r>
      <rPr>
        <sz val="11"/>
        <rFont val="Calibri"/>
        <family val="2"/>
        <scheme val="minor"/>
      </rPr>
      <t>)</t>
    </r>
  </si>
  <si>
    <r>
      <t>curr_code
(</t>
    </r>
    <r>
      <rPr>
        <sz val="11"/>
        <color theme="9" tint="-0.249977111117893"/>
        <rFont val="Calibri"/>
        <family val="2"/>
        <scheme val="minor"/>
      </rPr>
      <t xml:space="preserve">ord_plz </t>
    </r>
    <r>
      <rPr>
        <sz val="11"/>
        <rFont val="Calibri"/>
        <family val="2"/>
        <scheme val="minor"/>
      </rPr>
      <t xml:space="preserve">
(</t>
    </r>
    <r>
      <rPr>
        <sz val="11"/>
        <color rgb="FF00B050"/>
        <rFont val="Calibri"/>
        <family val="2"/>
        <scheme val="minor"/>
      </rPr>
      <t>id_currency</t>
    </r>
    <r>
      <rPr>
        <sz val="11"/>
        <rFont val="Calibri"/>
        <family val="2"/>
        <scheme val="minor"/>
      </rPr>
      <t>)</t>
    </r>
  </si>
  <si>
    <t>USD</t>
  </si>
  <si>
    <t>EUR</t>
  </si>
  <si>
    <t>FACTORY to ZONE</t>
  </si>
  <si>
    <t>ZONE to AGENT</t>
  </si>
  <si>
    <t xml:space="preserve">AGENT to CUSTOMER </t>
  </si>
  <si>
    <r>
      <t>code_curr
(</t>
    </r>
    <r>
      <rPr>
        <sz val="11"/>
        <color theme="9" tint="-0.249977111117893"/>
        <rFont val="Calibri"/>
        <family val="2"/>
        <scheme val="minor"/>
      </rPr>
      <t>ord_plf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</t>
    </r>
  </si>
  <si>
    <r>
      <t>code_curr</t>
    </r>
    <r>
      <rPr>
        <sz val="11"/>
        <color theme="1"/>
        <rFont val="Calibri"/>
        <family val="2"/>
        <scheme val="minor"/>
      </rPr>
      <t xml:space="preserve">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</t>
    </r>
  </si>
  <si>
    <t>* FACTORY / ZONE  VIEW (3 LINES)</t>
  </si>
  <si>
    <t>Trisuits</t>
  </si>
  <si>
    <t>Trisuit</t>
  </si>
  <si>
    <t>**calc-1**
**calc-2**
**calc-3**</t>
  </si>
  <si>
    <t>calc -1</t>
  </si>
  <si>
    <t>calc -2</t>
  </si>
  <si>
    <t>calc -3</t>
  </si>
  <si>
    <t>calc -4</t>
  </si>
  <si>
    <t>calc -6</t>
  </si>
  <si>
    <r>
      <t xml:space="preserve">ord_ag_value 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 ord_discount_1 %</t>
    </r>
  </si>
  <si>
    <r>
      <t xml:space="preserve">ord_ag_value 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calc-4</t>
    </r>
  </si>
  <si>
    <r>
      <t xml:space="preserve">ord_zone_delivered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ord_ag_delivered</t>
    </r>
  </si>
  <si>
    <r>
      <t xml:space="preserve">ord_fty_delivered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ord_zone_delivered</t>
    </r>
  </si>
  <si>
    <t>ord_units  -  ord_fty_delivered</t>
  </si>
  <si>
    <t>* FACTORY VIEW (RESUME)</t>
  </si>
  <si>
    <t>* AGENT VIEW (RESUME)</t>
  </si>
  <si>
    <t>UNITS RECEIVED</t>
  </si>
  <si>
    <t>ord_discount_1
** calc -4**
ord_ag_value_dsc1 (** calc -5**)</t>
  </si>
  <si>
    <t>ord_discount_2
** calc -6**
ord_ag_value_dsc2 (** calc -7**)</t>
  </si>
  <si>
    <t>ord_ag_value_dsc1 (calc-5)  *  ord_discount_2 %</t>
  </si>
  <si>
    <r>
      <t xml:space="preserve">ord_ag_value_dsc1 (calc-5)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calc-6</t>
    </r>
  </si>
  <si>
    <t>ord_ag_value_dsc1 (calc-5)</t>
  </si>
  <si>
    <t>**calc - 1**</t>
  </si>
  <si>
    <t>ord_ag_value_dsc2 (calc-7)</t>
  </si>
  <si>
    <t>ord_fty_value_dsc1</t>
  </si>
  <si>
    <t>ord_fty_value_dsc2</t>
  </si>
  <si>
    <t>UNITS DELIV.
TO AGENT</t>
  </si>
  <si>
    <t>UNITS DELIV.
TO CUSTOMER</t>
  </si>
  <si>
    <t>ORDER VALUE
CUST. DISCOUNT 1</t>
  </si>
  <si>
    <t>* ZONE VIEW (RESUME)</t>
  </si>
  <si>
    <t>ORDER VALUE
CUST. DISCOUNT 2</t>
  </si>
  <si>
    <t>COST</t>
  </si>
  <si>
    <t xml:space="preserve">ORDER VALUE </t>
  </si>
  <si>
    <t>ORDER VALUE
DISCOUNT 1</t>
  </si>
  <si>
    <t>ORDER VALUE
DISCOUNT 2</t>
  </si>
  <si>
    <r>
      <t>code_curr
(</t>
    </r>
    <r>
      <rPr>
        <sz val="11"/>
        <color theme="9" tint="-0.249977111117893"/>
        <rFont val="Calibri"/>
        <family val="2"/>
        <scheme val="minor"/>
      </rPr>
      <t>ord_plf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</t>
    </r>
  </si>
  <si>
    <t>ORDER
COST</t>
  </si>
  <si>
    <t xml:space="preserve">pr_fty_sell-9
pr_zone_sell-10
pr_pvpr-11
(RED if expired) </t>
  </si>
  <si>
    <t>ordd_fty_pr
ordd_zone_pr
ordd_ag_pr</t>
  </si>
  <si>
    <t>ord_fty_tot
ord_zone_tot
ord_ag_tot
   (*)</t>
  </si>
  <si>
    <t>CALCULATED VALUES</t>
  </si>
  <si>
    <t>** calc - 8 **</t>
  </si>
  <si>
    <t>* AGENT VIEW (SIZES)</t>
  </si>
  <si>
    <t>* FACTORY VIEW (SIZES)</t>
  </si>
  <si>
    <t>pr_sketch</t>
  </si>
  <si>
    <t>SKETCH</t>
  </si>
  <si>
    <t>Don't allow to edit prices unit per unit</t>
  </si>
  <si>
    <t>Allow to edit prices only in this view, so will change prices to all records of one same product</t>
  </si>
  <si>
    <t>GROUP</t>
  </si>
  <si>
    <t>ordd_cg_name</t>
  </si>
  <si>
    <t>Alevi</t>
  </si>
  <si>
    <t>Juvenil</t>
  </si>
  <si>
    <t>ORDER LINE EDIT SCREEN</t>
  </si>
  <si>
    <t>CUSTOMER GROUPS (Filtered by id_customer)</t>
  </si>
  <si>
    <t>NAME &amp; NUMBRES</t>
  </si>
  <si>
    <t xml:space="preserve">ordd_number </t>
  </si>
  <si>
    <t xml:space="preserve">ordd_qtty </t>
  </si>
  <si>
    <t>QTTY</t>
  </si>
  <si>
    <t>* Initial Order line edition</t>
  </si>
  <si>
    <t>SAVE</t>
  </si>
  <si>
    <t>Assistant to choose prooduct. Open  window with the products filtered by customer to pick one of them. Smart filter.</t>
  </si>
  <si>
    <t>Assistant to choose group. Open a list with id_customer</t>
  </si>
  <si>
    <t>ORDER DETAILS (Filtered by id_order / grouped by ordd_line)</t>
  </si>
  <si>
    <t xml:space="preserve">SAVE : </t>
  </si>
  <si>
    <t>SIZES / SIZE DETAILS</t>
  </si>
  <si>
    <r>
      <t>szd_size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id_size_det</t>
    </r>
    <r>
      <rPr>
        <sz val="11"/>
        <rFont val="Calibri"/>
        <family val="2"/>
        <scheme val="minor"/>
      </rPr>
      <t>)</t>
    </r>
  </si>
  <si>
    <t>PRODUCT ( COST / COST VERSION/SIZES/SIZE DETAILS)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</si>
  <si>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</si>
  <si>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</si>
  <si>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</si>
  <si>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</si>
  <si>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</si>
  <si>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</si>
  <si>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</si>
  <si>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</si>
  <si>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</si>
  <si>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</si>
  <si>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</si>
  <si>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</si>
  <si>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</si>
  <si>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</si>
  <si>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</si>
  <si>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r>
      <t>szd_size 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id_size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id_size_det</t>
    </r>
    <r>
      <rPr>
        <sz val="11"/>
        <color theme="1"/>
        <rFont val="Calibri"/>
        <family val="2"/>
        <scheme val="minor"/>
      </rPr>
      <t xml:space="preserve"> )</t>
    </r>
  </si>
  <si>
    <t>Copy on each record the price : ordd_gp_pr = qp (in case &lt;&gt; 0)</t>
  </si>
  <si>
    <t>Copy on each record the group line : ordd_line (new sequencial number each group)</t>
  </si>
  <si>
    <t>Copy on each record id_order , id_product</t>
  </si>
  <si>
    <t>Copy on each record the total cost of the line : ordd_ag_tot = (*algoritm)</t>
  </si>
  <si>
    <t>Copy on each record the manually given price : ordd_ag_pr = qp</t>
  </si>
  <si>
    <t>NAME &amp; NUMBERS (to edit item by item)</t>
  </si>
  <si>
    <t>Open new window to fill details line by line</t>
  </si>
  <si>
    <t>IMPORT</t>
  </si>
  <si>
    <t>qt</t>
  </si>
  <si>
    <t>DONE</t>
  </si>
  <si>
    <t xml:space="preserve">NEW  : </t>
  </si>
  <si>
    <t>New line, open Edit screen (Pop Up)</t>
  </si>
  <si>
    <t>DONE:</t>
  </si>
  <si>
    <t xml:space="preserve">DELETE : </t>
  </si>
  <si>
    <t>DELETE ALL :</t>
  </si>
  <si>
    <t>Delete single record</t>
  </si>
  <si>
    <t>Copy on each record the qtty:  ordd_qtty = q1 to q15 (depending on the size)</t>
  </si>
  <si>
    <t xml:space="preserve">Create as many lines as sizes with a qtty:  (q1 to q15) &gt; 0 . </t>
  </si>
  <si>
    <t>Copy on each record the size: id_size_det = q1 to q15 (depending on the size)</t>
  </si>
  <si>
    <t>If any line has ordd_name or ordd_num &lt;&gt; 0 , don't allow to edit q1 to q15, edit by NAMES &amp; NUMBERS</t>
  </si>
  <si>
    <t>Back to previous screen, revert all values to (q1 to q16, and qt)</t>
  </si>
  <si>
    <t>Delete all records for this ordd_line</t>
  </si>
  <si>
    <t>IMPORT :</t>
  </si>
  <si>
    <t>Import data from Excel file (Attention don't know how to do for the sizes)</t>
  </si>
  <si>
    <t>SAVE :</t>
  </si>
  <si>
    <t>Create new record and beside of those 4 fields, fill all other fields : id_order, id_product, ordd_cg_name, ordd_line ...</t>
  </si>
  <si>
    <t>QUIT :</t>
  </si>
  <si>
    <t>Don't save the record</t>
  </si>
  <si>
    <t>ON POP - UP</t>
  </si>
  <si>
    <t>DESCRIPTION (ML)</t>
  </si>
  <si>
    <t>* FILTER by id_zone</t>
  </si>
  <si>
    <t>* FILTER by id_zone + id_agent</t>
  </si>
  <si>
    <t>* AGENT VIEW / LINE BY LINE - EXAMPLE</t>
  </si>
  <si>
    <t>* AGENT VIEW  / LINE BY LINE</t>
  </si>
  <si>
    <t>* FACTORY VIEW / LINE BY LINE</t>
  </si>
  <si>
    <t>* FACTORY VIEW / LINE BY LINE - EXAMPLE</t>
  </si>
  <si>
    <t>ORDER LINES (Line by line) - FACTORY VIEW</t>
  </si>
  <si>
    <t>ORDER LINES (Line by line ) - AGENT VIEW</t>
  </si>
  <si>
    <t>* FACTORY VIEW (SIZES) - EXAMPLE</t>
  </si>
  <si>
    <t>* AGENT VIEW (SIZES) - EXAMPLE</t>
  </si>
  <si>
    <t>ORDER LINES (SIZES) - MAIN SCREEN</t>
  </si>
  <si>
    <t>ORDD-1245-001</t>
  </si>
  <si>
    <t>ORDD-1245-002</t>
  </si>
  <si>
    <t>ORDD-1245-003</t>
  </si>
  <si>
    <t>ORDD-1245-004</t>
  </si>
  <si>
    <t>ORDD-1245-005</t>
  </si>
  <si>
    <t>ORDD-1245-006</t>
  </si>
  <si>
    <t>ORDD-1245-007</t>
  </si>
  <si>
    <t>ORD-1247</t>
  </si>
  <si>
    <t>ORD-1248</t>
  </si>
  <si>
    <t>ORD-1249</t>
  </si>
  <si>
    <t>ORD-1250</t>
  </si>
  <si>
    <t>ORD-1245</t>
  </si>
  <si>
    <t>ORD-1246</t>
  </si>
  <si>
    <t>ORD-1251</t>
  </si>
  <si>
    <t>ORDD-1246-001</t>
  </si>
  <si>
    <t>ORDD-1246-002</t>
  </si>
  <si>
    <t>ORDD-1246-003</t>
  </si>
  <si>
    <t>ORDD-1246-004</t>
  </si>
  <si>
    <t>ORDD-1246-005</t>
  </si>
  <si>
    <t>ORDD-1246-006</t>
  </si>
  <si>
    <t>ORDD-1246-007</t>
  </si>
  <si>
    <t>* Initial Order line edition - EXAMPLE</t>
  </si>
  <si>
    <t>* NAMES &amp; NUMBERS EDIT</t>
  </si>
  <si>
    <t>* NAMES &amp; NUMBERS EDIT - EXAMPLE</t>
  </si>
  <si>
    <t>ordd_qtty</t>
  </si>
  <si>
    <t>DELIVERED</t>
  </si>
  <si>
    <t>ordd_del_fty
ordd_del_zone
ordd_del_ag</t>
  </si>
  <si>
    <t>ordd_quantity</t>
  </si>
  <si>
    <t>ordd_rcv_cs
+ ordd_rcv_pr</t>
  </si>
  <si>
    <t>** calc **</t>
  </si>
  <si>
    <t>Information shown by sizes and grouped by id_product. Optional to group also for  ordd_cg_name</t>
  </si>
  <si>
    <t>CUSTOMIZATION</t>
  </si>
  <si>
    <t>ordd_fty_tot
ordd_zone_tot
ordd_ag_tot
   (*)</t>
  </si>
  <si>
    <t>plfd_fty_sell-3
plzd_zone_sell-6
plzd_pvpr-8</t>
  </si>
  <si>
    <t>CUSTOMIZATON</t>
  </si>
  <si>
    <t>PENDENT INCLUIR VALOR CUSTOMIZATION</t>
  </si>
  <si>
    <t>16 positions</t>
  </si>
  <si>
    <t>Agent input the Discount</t>
  </si>
  <si>
    <t>Factory, Zone can edit the Discount</t>
  </si>
  <si>
    <t>ta</t>
  </si>
  <si>
    <t>1. Mockup - Add Order by Size quantity (M1)</t>
  </si>
  <si>
    <t>Component</t>
  </si>
  <si>
    <t>Description</t>
  </si>
  <si>
    <t>Action</t>
  </si>
  <si>
    <t>Textbox</t>
  </si>
  <si>
    <t>Datetime picker</t>
  </si>
  <si>
    <t>Dropdownbox</t>
  </si>
  <si>
    <t>Shows list of Agent's customers</t>
  </si>
  <si>
    <t>Label</t>
  </si>
  <si>
    <t>Show Customer's Id</t>
  </si>
  <si>
    <t xml:space="preserve">Shows Order's id, automatically increased consecutive </t>
  </si>
  <si>
    <t>Show list of Order Condition, from "order_condition" table</t>
  </si>
  <si>
    <t>Show list of Order Type, table "order_type"</t>
  </si>
  <si>
    <t>Show List of Order Status, table "order_status"</t>
  </si>
  <si>
    <t>Shows list of Payment, from "payment" table</t>
  </si>
  <si>
    <t>Show product's list of being choosen Customer</t>
  </si>
  <si>
    <t xml:space="preserve">  </t>
  </si>
  <si>
    <t>Show product's Garment Code, which is formatted :   id_pj - id_patt - id_patt_var</t>
  </si>
  <si>
    <t>Show Garment's version, it's product's version</t>
  </si>
  <si>
    <t>Label + Image</t>
  </si>
  <si>
    <t>Show Product's Sketch</t>
  </si>
  <si>
    <t>Show Product's price list (plzd_pvpr-8)</t>
  </si>
  <si>
    <t>Show Product's Manual Price (pr_pvpr-11)</t>
  </si>
  <si>
    <t>Show Product's Custom Price</t>
  </si>
  <si>
    <t>Show Product's Total Price, refer to Product.xlsx for calculation rule</t>
  </si>
  <si>
    <t>Grid</t>
  </si>
  <si>
    <t>Radio</t>
  </si>
  <si>
    <t>Click to show form to input quantity of each size, "ordd_size_custom = 0"</t>
  </si>
  <si>
    <t>Click to show form to input name, size and number, refer to Mockup-(M2), section 25, "ordd_size_custom = 1"</t>
  </si>
  <si>
    <t>Button</t>
  </si>
  <si>
    <t>Click to update information to sectiont (21)</t>
  </si>
  <si>
    <t>2. Mockup - Add Order by Size and Number (M2)</t>
  </si>
  <si>
    <t>Name, Size &amp; Number Area</t>
  </si>
  <si>
    <t>Link</t>
  </si>
  <si>
    <t>Click to download Excel template</t>
  </si>
  <si>
    <t>Click to import data from Excel file</t>
  </si>
  <si>
    <t>2.1 Mockup- Add Size and Number Popup (M2.1)</t>
  </si>
  <si>
    <t>Show total quantity</t>
  </si>
  <si>
    <t>Show list of Name, Number, Size and Quantity</t>
  </si>
  <si>
    <t>Save all information on (25.6) to (21) and calculate the Grand Total Price</t>
  </si>
  <si>
    <t>Click to open "Add Size/Number" Popup (Mockup (M2.1))</t>
  </si>
  <si>
    <t>Textfield</t>
  </si>
  <si>
    <t xml:space="preserve">Click to save information to section (25.6) - Mockup (M2). Reset all fields, do no close popup </t>
  </si>
  <si>
    <t>Close Popup</t>
  </si>
  <si>
    <t>Form that allows user to input quantity of each size. Number of Sizes (columns) is generated according to number of Size Details of being chosen Product's Size</t>
  </si>
  <si>
    <t>Show quantity of each size. Number of Size (columns) is generated according to number of Sizes Detail of being chosen Product's size. Grand Total Price = (20)* TOTAL quantity</t>
  </si>
  <si>
    <t>Show list of sizes detail of being chosen Product's size</t>
  </si>
  <si>
    <t>Create new Order with all Order Detail. Reset all field from (12) to (24) so that user is able to add new Product to current Order</t>
  </si>
  <si>
    <t>Create new Order with all Order Detail. Reset all field from (12) to (25) so that user is able to add new Product to current Order</t>
  </si>
  <si>
    <t>1. Create Order</t>
  </si>
  <si>
    <t>2. Components</t>
  </si>
  <si>
    <t>1. Mockup - M1</t>
  </si>
  <si>
    <t>2. Add New Product</t>
  </si>
  <si>
    <t>2.1. By Size Quantity</t>
  </si>
  <si>
    <t>2.1.1. Mockup M2.1</t>
  </si>
  <si>
    <t>2.1.2. Components</t>
  </si>
  <si>
    <t>2.2. By Name, Number, Size and Quantity</t>
  </si>
  <si>
    <t>2.2.1. Mockup M2.2</t>
  </si>
  <si>
    <t>2.2.2. Components</t>
  </si>
  <si>
    <t>2.2.3. Mockup M2.2.1</t>
  </si>
  <si>
    <t>3. Order Detail</t>
  </si>
  <si>
    <t>3.1. Line View</t>
  </si>
  <si>
    <t>3.1.1. Mockup M3.1</t>
  </si>
  <si>
    <t>3.1.2. Business Rules</t>
  </si>
  <si>
    <t>3.1. Size View - Mockup M3.2</t>
  </si>
  <si>
    <t>Sum Total ord_fty</t>
  </si>
  <si>
    <t>Sum Total ord_ag</t>
  </si>
  <si>
    <t>Sum Total ord_Zone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</si>
</sst>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3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4" fillId="5" borderId="5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5" borderId="0" xfId="0" applyFont="1" applyFill="1" applyBorder="1"/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2" fillId="0" borderId="1" xfId="0" applyFont="1" applyFill="1" applyBorder="1"/>
    <xf numFmtId="0" fontId="3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2" xfId="0" applyNumberFormat="1" applyBorder="1"/>
    <xf numFmtId="0" fontId="2" fillId="0" borderId="0" xfId="0" applyFont="1" applyAlignment="1">
      <alignment horizontal="right"/>
    </xf>
    <xf numFmtId="164" fontId="0" fillId="0" borderId="0" xfId="1" applyNumberFormat="1" applyFont="1"/>
    <xf numFmtId="14" fontId="0" fillId="0" borderId="2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2" xfId="0" applyFont="1" applyFill="1" applyBorder="1"/>
    <xf numFmtId="0" fontId="2" fillId="0" borderId="15" xfId="0" applyFont="1" applyBorder="1"/>
    <xf numFmtId="0" fontId="0" fillId="2" borderId="18" xfId="0" applyFill="1" applyBorder="1" applyAlignment="1">
      <alignment vertical="center"/>
    </xf>
    <xf numFmtId="0" fontId="7" fillId="2" borderId="1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4" borderId="19" xfId="0" applyFont="1" applyFill="1" applyBorder="1"/>
    <xf numFmtId="14" fontId="0" fillId="0" borderId="19" xfId="0" applyNumberFormat="1" applyBorder="1"/>
    <xf numFmtId="0" fontId="0" fillId="3" borderId="19" xfId="0" applyFill="1" applyBorder="1"/>
    <xf numFmtId="0" fontId="1" fillId="3" borderId="19" xfId="0" applyFont="1" applyFill="1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3" borderId="20" xfId="0" applyFill="1" applyBorder="1"/>
    <xf numFmtId="0" fontId="0" fillId="3" borderId="18" xfId="0" applyFill="1" applyBorder="1"/>
    <xf numFmtId="0" fontId="0" fillId="3" borderId="17" xfId="0" applyFill="1" applyBorder="1"/>
    <xf numFmtId="43" fontId="0" fillId="3" borderId="19" xfId="1" applyFont="1" applyFill="1" applyBorder="1"/>
    <xf numFmtId="43" fontId="0" fillId="3" borderId="2" xfId="1" applyFont="1" applyFill="1" applyBorder="1"/>
    <xf numFmtId="43" fontId="0" fillId="3" borderId="3" xfId="1" applyFont="1" applyFill="1" applyBorder="1"/>
    <xf numFmtId="0" fontId="0" fillId="2" borderId="18" xfId="0" quotePrefix="1" applyFill="1" applyBorder="1" applyAlignment="1">
      <alignment vertical="center" wrapText="1"/>
    </xf>
    <xf numFmtId="0" fontId="2" fillId="0" borderId="0" xfId="0" applyFont="1" applyBorder="1"/>
    <xf numFmtId="164" fontId="0" fillId="0" borderId="0" xfId="1" applyNumberFormat="1" applyFont="1" applyBorder="1" applyAlignment="1">
      <alignment horizontal="center"/>
    </xf>
    <xf numFmtId="43" fontId="0" fillId="3" borderId="2" xfId="1" applyNumberFormat="1" applyFont="1" applyFill="1" applyBorder="1"/>
    <xf numFmtId="43" fontId="0" fillId="3" borderId="3" xfId="1" applyNumberFormat="1" applyFont="1" applyFill="1" applyBorder="1"/>
    <xf numFmtId="43" fontId="0" fillId="4" borderId="2" xfId="1" applyFont="1" applyFill="1" applyBorder="1"/>
    <xf numFmtId="43" fontId="0" fillId="4" borderId="3" xfId="1" applyFont="1" applyFill="1" applyBorder="1"/>
    <xf numFmtId="164" fontId="0" fillId="3" borderId="1" xfId="1" applyNumberFormat="1" applyFont="1" applyFill="1" applyBorder="1" applyAlignment="1">
      <alignment horizontal="center"/>
    </xf>
    <xf numFmtId="3" fontId="0" fillId="3" borderId="19" xfId="0" applyNumberFormat="1" applyFill="1" applyBorder="1"/>
    <xf numFmtId="3" fontId="0" fillId="3" borderId="2" xfId="0" applyNumberFormat="1" applyFill="1" applyBorder="1"/>
    <xf numFmtId="3" fontId="0" fillId="3" borderId="3" xfId="0" applyNumberFormat="1" applyFill="1" applyBorder="1"/>
    <xf numFmtId="3" fontId="0" fillId="3" borderId="21" xfId="0" applyNumberFormat="1" applyFill="1" applyBorder="1"/>
    <xf numFmtId="164" fontId="0" fillId="3" borderId="16" xfId="1" applyNumberFormat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1" xfId="0" applyFont="1" applyFill="1" applyBorder="1"/>
    <xf numFmtId="43" fontId="0" fillId="4" borderId="19" xfId="1" applyFont="1" applyFill="1" applyBorder="1"/>
    <xf numFmtId="43" fontId="0" fillId="3" borderId="18" xfId="0" applyNumberFormat="1" applyFill="1" applyBorder="1"/>
    <xf numFmtId="43" fontId="0" fillId="3" borderId="17" xfId="0" applyNumberFormat="1" applyFill="1" applyBorder="1"/>
    <xf numFmtId="43" fontId="0" fillId="4" borderId="18" xfId="1" applyFont="1" applyFill="1" applyBorder="1"/>
    <xf numFmtId="43" fontId="0" fillId="4" borderId="17" xfId="1" applyFont="1" applyFill="1" applyBorder="1"/>
    <xf numFmtId="0" fontId="0" fillId="4" borderId="20" xfId="0" applyFill="1" applyBorder="1"/>
    <xf numFmtId="164" fontId="0" fillId="4" borderId="16" xfId="1" applyNumberFormat="1" applyFont="1" applyFill="1" applyBorder="1" applyAlignment="1">
      <alignment horizontal="left"/>
    </xf>
    <xf numFmtId="43" fontId="0" fillId="4" borderId="1" xfId="1" applyFont="1" applyFill="1" applyBorder="1"/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3" borderId="3" xfId="0" applyFont="1" applyFill="1" applyBorder="1"/>
    <xf numFmtId="0" fontId="3" fillId="3" borderId="19" xfId="0" applyFont="1" applyFill="1" applyBorder="1"/>
    <xf numFmtId="0" fontId="4" fillId="5" borderId="0" xfId="0" applyFont="1" applyFill="1" applyBorder="1"/>
    <xf numFmtId="0" fontId="5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6" borderId="13" xfId="0" applyFill="1" applyBorder="1"/>
    <xf numFmtId="0" fontId="0" fillId="6" borderId="6" xfId="0" applyFill="1" applyBorder="1"/>
    <xf numFmtId="0" fontId="0" fillId="6" borderId="7" xfId="0" applyFill="1" applyBorder="1"/>
    <xf numFmtId="0" fontId="11" fillId="6" borderId="9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9" xfId="0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11" fillId="6" borderId="9" xfId="0" applyFont="1" applyFill="1" applyBorder="1" applyAlignment="1">
      <alignment vertical="top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 wrapText="1"/>
    </xf>
    <xf numFmtId="0" fontId="0" fillId="6" borderId="20" xfId="0" applyFill="1" applyBorder="1" applyAlignment="1">
      <alignment horizontal="left"/>
    </xf>
    <xf numFmtId="0" fontId="0" fillId="6" borderId="20" xfId="0" applyFill="1" applyBorder="1" applyAlignment="1">
      <alignment horizontal="center"/>
    </xf>
    <xf numFmtId="43" fontId="0" fillId="6" borderId="19" xfId="1" applyFont="1" applyFill="1" applyBorder="1"/>
    <xf numFmtId="0" fontId="0" fillId="6" borderId="18" xfId="0" applyFill="1" applyBorder="1" applyAlignment="1">
      <alignment horizontal="center"/>
    </xf>
    <xf numFmtId="43" fontId="0" fillId="6" borderId="2" xfId="1" applyFont="1" applyFill="1" applyBorder="1"/>
    <xf numFmtId="0" fontId="0" fillId="6" borderId="17" xfId="0" applyFill="1" applyBorder="1" applyAlignment="1">
      <alignment horizontal="center"/>
    </xf>
    <xf numFmtId="43" fontId="0" fillId="6" borderId="3" xfId="1" applyFont="1" applyFill="1" applyBorder="1"/>
    <xf numFmtId="43" fontId="1" fillId="6" borderId="19" xfId="1" applyFont="1" applyFill="1" applyBorder="1"/>
    <xf numFmtId="43" fontId="1" fillId="6" borderId="2" xfId="1" applyFont="1" applyFill="1" applyBorder="1"/>
    <xf numFmtId="43" fontId="1" fillId="6" borderId="3" xfId="1" applyFont="1" applyFill="1" applyBorder="1"/>
    <xf numFmtId="43" fontId="0" fillId="6" borderId="0" xfId="1" applyFont="1" applyFill="1"/>
    <xf numFmtId="0" fontId="0" fillId="6" borderId="1" xfId="0" applyFont="1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43" fontId="0" fillId="6" borderId="1" xfId="1" applyFont="1" applyFill="1" applyBorder="1"/>
    <xf numFmtId="0" fontId="2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43" fontId="0" fillId="6" borderId="0" xfId="1" applyFon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43" fontId="0" fillId="6" borderId="2" xfId="1" applyFont="1" applyFill="1" applyBorder="1" applyAlignment="1">
      <alignment vertical="center"/>
    </xf>
    <xf numFmtId="0" fontId="0" fillId="6" borderId="3" xfId="0" applyFill="1" applyBorder="1"/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43" fontId="0" fillId="6" borderId="3" xfId="1" applyFont="1" applyFill="1" applyBorder="1" applyAlignment="1">
      <alignment vertical="center"/>
    </xf>
    <xf numFmtId="43" fontId="1" fillId="6" borderId="3" xfId="1" applyFont="1" applyFill="1" applyBorder="1" applyAlignment="1">
      <alignment vertical="center"/>
    </xf>
    <xf numFmtId="0" fontId="2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 vertical="center"/>
    </xf>
    <xf numFmtId="164" fontId="0" fillId="6" borderId="19" xfId="1" applyNumberFormat="1" applyFont="1" applyFill="1" applyBorder="1"/>
    <xf numFmtId="164" fontId="0" fillId="6" borderId="2" xfId="1" applyNumberFormat="1" applyFont="1" applyFill="1" applyBorder="1"/>
    <xf numFmtId="164" fontId="0" fillId="6" borderId="3" xfId="1" applyNumberFormat="1" applyFont="1" applyFill="1" applyBorder="1"/>
    <xf numFmtId="0" fontId="10" fillId="6" borderId="0" xfId="0" applyFont="1" applyFill="1"/>
    <xf numFmtId="0" fontId="1" fillId="6" borderId="0" xfId="0" applyFont="1" applyFill="1"/>
    <xf numFmtId="0" fontId="0" fillId="5" borderId="0" xfId="0" applyFont="1" applyFill="1" applyBorder="1"/>
    <xf numFmtId="0" fontId="3" fillId="6" borderId="0" xfId="0" applyFont="1" applyFill="1" applyBorder="1" applyAlignment="1">
      <alignment horizontal="left"/>
    </xf>
    <xf numFmtId="0" fontId="0" fillId="6" borderId="0" xfId="0" applyFill="1" applyBorder="1" applyAlignment="1"/>
    <xf numFmtId="0" fontId="4" fillId="6" borderId="0" xfId="0" applyFont="1" applyFill="1" applyBorder="1"/>
    <xf numFmtId="0" fontId="2" fillId="6" borderId="0" xfId="0" applyFont="1" applyFill="1" applyAlignment="1">
      <alignment horizontal="left"/>
    </xf>
    <xf numFmtId="0" fontId="0" fillId="6" borderId="1" xfId="0" applyFill="1" applyBorder="1"/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/>
    <xf numFmtId="0" fontId="0" fillId="7" borderId="0" xfId="0" applyFill="1"/>
    <xf numFmtId="0" fontId="12" fillId="7" borderId="0" xfId="0" applyFont="1" applyFill="1"/>
    <xf numFmtId="0" fontId="1" fillId="7" borderId="0" xfId="0" applyFont="1" applyFill="1"/>
    <xf numFmtId="0" fontId="13" fillId="7" borderId="0" xfId="0" applyFont="1" applyFill="1"/>
    <xf numFmtId="0" fontId="2" fillId="7" borderId="0" xfId="0" applyFont="1" applyFill="1"/>
    <xf numFmtId="0" fontId="13" fillId="6" borderId="0" xfId="0" applyFont="1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jpeg"/><Relationship Id="rId7" Type="http://schemas.openxmlformats.org/officeDocument/2006/relationships/image" Target="../media/image16.png"/><Relationship Id="rId2" Type="http://schemas.openxmlformats.org/officeDocument/2006/relationships/image" Target="../media/image1.png"/><Relationship Id="rId1" Type="http://schemas.openxmlformats.org/officeDocument/2006/relationships/image" Target="../media/image11.jpe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.png"/><Relationship Id="rId1" Type="http://schemas.openxmlformats.org/officeDocument/2006/relationships/image" Target="../media/image11.jpe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810252</xdr:colOff>
      <xdr:row>0</xdr:row>
      <xdr:rowOff>128985</xdr:rowOff>
    </xdr:from>
    <xdr:to>
      <xdr:col>19</xdr:col>
      <xdr:colOff>877824</xdr:colOff>
      <xdr:row>19</xdr:row>
      <xdr:rowOff>69453</xdr:rowOff>
    </xdr:to>
    <xdr:sp macro="" textlink="">
      <xdr:nvSpPr>
        <xdr:cNvPr id="8" name="TextBox 7"/>
        <xdr:cNvSpPr txBox="1"/>
      </xdr:nvSpPr>
      <xdr:spPr>
        <a:xfrm>
          <a:off x="11982283" y="128985"/>
          <a:ext cx="6635854" cy="312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603794</xdr:colOff>
      <xdr:row>0</xdr:row>
      <xdr:rowOff>311463</xdr:rowOff>
    </xdr:from>
    <xdr:to>
      <xdr:col>19</xdr:col>
      <xdr:colOff>757508</xdr:colOff>
      <xdr:row>18</xdr:row>
      <xdr:rowOff>178594</xdr:rowOff>
    </xdr:to>
    <xdr:sp macro="" textlink="">
      <xdr:nvSpPr>
        <xdr:cNvPr id="11" name="TextBox 10"/>
        <xdr:cNvSpPr txBox="1"/>
      </xdr:nvSpPr>
      <xdr:spPr>
        <a:xfrm>
          <a:off x="15198872" y="311463"/>
          <a:ext cx="3298949" cy="28635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ord_zone_confirm __/__/__</a:t>
          </a:r>
          <a:endParaRPr lang="en-US"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twoCellAnchor editAs="oneCell">
    <xdr:from>
      <xdr:col>19</xdr:col>
      <xdr:colOff>19551</xdr:colOff>
      <xdr:row>26</xdr:row>
      <xdr:rowOff>11901</xdr:rowOff>
    </xdr:from>
    <xdr:to>
      <xdr:col>19</xdr:col>
      <xdr:colOff>287734</xdr:colOff>
      <xdr:row>38</xdr:row>
      <xdr:rowOff>155233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9864" y="4337839"/>
          <a:ext cx="268183" cy="3824347"/>
        </a:xfrm>
        <a:prstGeom prst="rect">
          <a:avLst/>
        </a:prstGeom>
      </xdr:spPr>
    </xdr:pic>
    <xdr:clientData/>
  </xdr:twoCellAnchor>
  <xdr:twoCellAnchor editAs="oneCell">
    <xdr:from>
      <xdr:col>22</xdr:col>
      <xdr:colOff>20344</xdr:colOff>
      <xdr:row>71</xdr:row>
      <xdr:rowOff>112901</xdr:rowOff>
    </xdr:from>
    <xdr:to>
      <xdr:col>22</xdr:col>
      <xdr:colOff>218496</xdr:colOff>
      <xdr:row>78</xdr:row>
      <xdr:rowOff>99219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25735" y="15114776"/>
          <a:ext cx="198152" cy="2258427"/>
        </a:xfrm>
        <a:prstGeom prst="rect">
          <a:avLst/>
        </a:prstGeom>
      </xdr:spPr>
    </xdr:pic>
    <xdr:clientData/>
  </xdr:twoCellAnchor>
  <xdr:twoCellAnchor editAs="oneCell">
    <xdr:from>
      <xdr:col>17</xdr:col>
      <xdr:colOff>1121673</xdr:colOff>
      <xdr:row>87</xdr:row>
      <xdr:rowOff>152591</xdr:rowOff>
    </xdr:from>
    <xdr:to>
      <xdr:col>18</xdr:col>
      <xdr:colOff>165226</xdr:colOff>
      <xdr:row>94</xdr:row>
      <xdr:rowOff>19846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7845" y="19172825"/>
          <a:ext cx="174647" cy="1990536"/>
        </a:xfrm>
        <a:prstGeom prst="rect">
          <a:avLst/>
        </a:prstGeom>
      </xdr:spPr>
    </xdr:pic>
    <xdr:clientData/>
  </xdr:twoCellAnchor>
  <xdr:twoCellAnchor editAs="oneCell">
    <xdr:from>
      <xdr:col>18</xdr:col>
      <xdr:colOff>501</xdr:colOff>
      <xdr:row>51</xdr:row>
      <xdr:rowOff>360948</xdr:rowOff>
    </xdr:from>
    <xdr:to>
      <xdr:col>18</xdr:col>
      <xdr:colOff>202309</xdr:colOff>
      <xdr:row>60</xdr:row>
      <xdr:rowOff>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6673" y="10967432"/>
          <a:ext cx="201808" cy="2288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87323</xdr:colOff>
      <xdr:row>0</xdr:row>
      <xdr:rowOff>266700</xdr:rowOff>
    </xdr:from>
    <xdr:to>
      <xdr:col>16</xdr:col>
      <xdr:colOff>501855</xdr:colOff>
      <xdr:row>16</xdr:row>
      <xdr:rowOff>171450</xdr:rowOff>
    </xdr:to>
    <xdr:sp macro="" textlink="">
      <xdr:nvSpPr>
        <xdr:cNvPr id="3" name="TextBox 2"/>
        <xdr:cNvSpPr txBox="1"/>
      </xdr:nvSpPr>
      <xdr:spPr>
        <a:xfrm>
          <a:off x="8700791" y="266700"/>
          <a:ext cx="5023403" cy="3182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11969</xdr:colOff>
      <xdr:row>0</xdr:row>
      <xdr:rowOff>325354</xdr:rowOff>
    </xdr:from>
    <xdr:to>
      <xdr:col>16</xdr:col>
      <xdr:colOff>409677</xdr:colOff>
      <xdr:row>15</xdr:row>
      <xdr:rowOff>57150</xdr:rowOff>
    </xdr:to>
    <xdr:sp macro="" textlink="">
      <xdr:nvSpPr>
        <xdr:cNvPr id="4" name="TextBox 3"/>
        <xdr:cNvSpPr txBox="1"/>
      </xdr:nvSpPr>
      <xdr:spPr>
        <a:xfrm>
          <a:off x="11267856" y="325354"/>
          <a:ext cx="2364160" cy="2814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ord_zone_confirm __/__/__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oneCellAnchor>
    <xdr:from>
      <xdr:col>2</xdr:col>
      <xdr:colOff>2341</xdr:colOff>
      <xdr:row>26</xdr:row>
      <xdr:rowOff>28396</xdr:rowOff>
    </xdr:from>
    <xdr:ext cx="3623303" cy="1344023"/>
    <xdr:sp macro="" textlink="">
      <xdr:nvSpPr>
        <xdr:cNvPr id="9" name="TextBox 8"/>
        <xdr:cNvSpPr txBox="1"/>
      </xdr:nvSpPr>
      <xdr:spPr>
        <a:xfrm>
          <a:off x="360809" y="5262025"/>
          <a:ext cx="3623303" cy="13440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FACTORY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ord_fyt_confirm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ord_fty_del_date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ord_plf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id_price_list_factory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ord_fty_delivered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oneCellAnchor>
    <xdr:from>
      <xdr:col>6</xdr:col>
      <xdr:colOff>286775</xdr:colOff>
      <xdr:row>26</xdr:row>
      <xdr:rowOff>73439</xdr:rowOff>
    </xdr:from>
    <xdr:ext cx="3451226" cy="1298980"/>
    <xdr:sp macro="" textlink="">
      <xdr:nvSpPr>
        <xdr:cNvPr id="10" name="TextBox 9"/>
        <xdr:cNvSpPr txBox="1"/>
      </xdr:nvSpPr>
      <xdr:spPr>
        <a:xfrm>
          <a:off x="4270888" y="5307068"/>
          <a:ext cx="3451226" cy="129898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ZONE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ord_zone_delivered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twoCellAnchor editAs="oneCell">
    <xdr:from>
      <xdr:col>21</xdr:col>
      <xdr:colOff>38477</xdr:colOff>
      <xdr:row>34</xdr:row>
      <xdr:rowOff>4868</xdr:rowOff>
    </xdr:from>
    <xdr:to>
      <xdr:col>21</xdr:col>
      <xdr:colOff>253806</xdr:colOff>
      <xdr:row>50</xdr:row>
      <xdr:rowOff>20483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99122" y="6795271"/>
          <a:ext cx="215329" cy="374368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19</xdr:row>
      <xdr:rowOff>153628</xdr:rowOff>
    </xdr:from>
    <xdr:ext cx="7228589" cy="1167581"/>
    <xdr:sp macro="" textlink="">
      <xdr:nvSpPr>
        <xdr:cNvPr id="12" name="TextBox 11"/>
        <xdr:cNvSpPr txBox="1"/>
      </xdr:nvSpPr>
      <xdr:spPr>
        <a:xfrm>
          <a:off x="358468" y="4025080"/>
          <a:ext cx="7228589" cy="116758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(id_status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:    </a:t>
          </a:r>
          <a:r>
            <a:rPr lang="en-US" sz="1100" b="0" baseline="0">
              <a:solidFill>
                <a:sysClr val="windowText" lastClr="000000"/>
              </a:solidFill>
            </a:rPr>
            <a:t>z_description(</a:t>
          </a:r>
          <a:r>
            <a:rPr lang="en-US" sz="1100" b="0" baseline="0">
              <a:solidFill>
                <a:srgbClr val="00B050"/>
              </a:solidFill>
            </a:rPr>
            <a:t>id_customer / id_agent / id_zone</a:t>
          </a:r>
          <a:r>
            <a:rPr lang="en-US" sz="1100" b="0" baseline="0">
              <a:solidFill>
                <a:sysClr val="windowText" lastClr="000000"/>
              </a:solidFill>
            </a:rPr>
            <a:t>)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10</xdr:col>
      <xdr:colOff>1435</xdr:colOff>
      <xdr:row>25</xdr:row>
      <xdr:rowOff>172168</xdr:rowOff>
    </xdr:from>
    <xdr:ext cx="5619749" cy="1333398"/>
    <xdr:sp macro="" textlink="">
      <xdr:nvSpPr>
        <xdr:cNvPr id="13" name="TextBox 12"/>
        <xdr:cNvSpPr txBox="1"/>
      </xdr:nvSpPr>
      <xdr:spPr>
        <a:xfrm>
          <a:off x="7713612" y="5211200"/>
          <a:ext cx="5619749" cy="133339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AGENT -----------------------------------------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oneCellAnchor>
    <xdr:from>
      <xdr:col>13</xdr:col>
      <xdr:colOff>599117</xdr:colOff>
      <xdr:row>25</xdr:row>
      <xdr:rowOff>178772</xdr:rowOff>
    </xdr:from>
    <xdr:ext cx="2481143" cy="1418971"/>
    <xdr:sp macro="" textlink="">
      <xdr:nvSpPr>
        <xdr:cNvPr id="14" name="TextBox 13"/>
        <xdr:cNvSpPr txBox="1"/>
      </xdr:nvSpPr>
      <xdr:spPr>
        <a:xfrm>
          <a:off x="10779601" y="5217804"/>
          <a:ext cx="2481143" cy="14189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</xdr:col>
      <xdr:colOff>227664</xdr:colOff>
      <xdr:row>67</xdr:row>
      <xdr:rowOff>141057</xdr:rowOff>
    </xdr:from>
    <xdr:ext cx="2967819" cy="1384991"/>
    <xdr:sp macro="" textlink="">
      <xdr:nvSpPr>
        <xdr:cNvPr id="15" name="TextBox 14"/>
        <xdr:cNvSpPr txBox="1"/>
      </xdr:nvSpPr>
      <xdr:spPr>
        <a:xfrm>
          <a:off x="350567" y="13639928"/>
          <a:ext cx="2967819" cy="13849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FACTORY 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2/01/16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2015-BCN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73 USD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TO DELIVER 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oneCellAnchor>
    <xdr:from>
      <xdr:col>5</xdr:col>
      <xdr:colOff>368710</xdr:colOff>
      <xdr:row>67</xdr:row>
      <xdr:rowOff>155373</xdr:rowOff>
    </xdr:from>
    <xdr:ext cx="2877983" cy="1350191"/>
    <xdr:sp macro="" textlink="">
      <xdr:nvSpPr>
        <xdr:cNvPr id="16" name="TextBox 15"/>
        <xdr:cNvSpPr txBox="1"/>
      </xdr:nvSpPr>
      <xdr:spPr>
        <a:xfrm>
          <a:off x="3420807" y="13654244"/>
          <a:ext cx="2877983" cy="13501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ZONE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87.3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twoCellAnchor editAs="oneCell">
    <xdr:from>
      <xdr:col>21</xdr:col>
      <xdr:colOff>28235</xdr:colOff>
      <xdr:row>76</xdr:row>
      <xdr:rowOff>97046</xdr:rowOff>
    </xdr:from>
    <xdr:to>
      <xdr:col>21</xdr:col>
      <xdr:colOff>306234</xdr:colOff>
      <xdr:row>98</xdr:row>
      <xdr:rowOff>34654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8154" y="15736481"/>
          <a:ext cx="277999" cy="4833254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61</xdr:row>
      <xdr:rowOff>0</xdr:rowOff>
    </xdr:from>
    <xdr:ext cx="5899355" cy="1208549"/>
    <xdr:sp macro="" textlink="">
      <xdr:nvSpPr>
        <xdr:cNvPr id="18" name="TextBox 17"/>
        <xdr:cNvSpPr txBox="1"/>
      </xdr:nvSpPr>
      <xdr:spPr>
        <a:xfrm>
          <a:off x="358468" y="12331290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ORD</a:t>
          </a:r>
          <a:r>
            <a:rPr lang="en-US" sz="1100" b="1">
              <a:solidFill>
                <a:sysClr val="windowText" lastClr="000000"/>
              </a:solidFill>
            </a:rPr>
            <a:t>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Barcelona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8</xdr:col>
      <xdr:colOff>636436</xdr:colOff>
      <xdr:row>67</xdr:row>
      <xdr:rowOff>151684</xdr:rowOff>
    </xdr:from>
    <xdr:ext cx="5365340" cy="1384608"/>
    <xdr:sp macro="" textlink="">
      <xdr:nvSpPr>
        <xdr:cNvPr id="19" name="TextBox 18"/>
        <xdr:cNvSpPr txBox="1"/>
      </xdr:nvSpPr>
      <xdr:spPr>
        <a:xfrm>
          <a:off x="6443613" y="13650555"/>
          <a:ext cx="5365340" cy="138460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AGENT -----------------------------------------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DATE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12</xdr:col>
      <xdr:colOff>240652</xdr:colOff>
      <xdr:row>67</xdr:row>
      <xdr:rowOff>178772</xdr:rowOff>
    </xdr:from>
    <xdr:ext cx="2002333" cy="1326792"/>
    <xdr:sp macro="" textlink="">
      <xdr:nvSpPr>
        <xdr:cNvPr id="20" name="TextBox 19"/>
        <xdr:cNvSpPr txBox="1"/>
      </xdr:nvSpPr>
      <xdr:spPr>
        <a:xfrm>
          <a:off x="9571055" y="13677643"/>
          <a:ext cx="2002333" cy="132679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112.8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5 %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5.64 EUR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107.16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30 %</a:t>
          </a:r>
          <a:endParaRPr lang="en-US" b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32.15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75.01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16</xdr:col>
      <xdr:colOff>675960</xdr:colOff>
      <xdr:row>0</xdr:row>
      <xdr:rowOff>194598</xdr:rowOff>
    </xdr:from>
    <xdr:to>
      <xdr:col>21</xdr:col>
      <xdr:colOff>563297</xdr:colOff>
      <xdr:row>17</xdr:row>
      <xdr:rowOff>131484</xdr:rowOff>
    </xdr:to>
    <xdr:sp macro="" textlink="">
      <xdr:nvSpPr>
        <xdr:cNvPr id="21" name="TextBox 20"/>
        <xdr:cNvSpPr txBox="1"/>
      </xdr:nvSpPr>
      <xdr:spPr>
        <a:xfrm>
          <a:off x="13898299" y="194598"/>
          <a:ext cx="3594917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210437</xdr:colOff>
      <xdr:row>19</xdr:row>
      <xdr:rowOff>92279</xdr:rowOff>
    </xdr:from>
    <xdr:ext cx="7020370" cy="1362075"/>
    <xdr:sp macro="" textlink="">
      <xdr:nvSpPr>
        <xdr:cNvPr id="7" name="TextBox 6"/>
        <xdr:cNvSpPr txBox="1"/>
      </xdr:nvSpPr>
      <xdr:spPr>
        <a:xfrm>
          <a:off x="333340" y="3963731"/>
          <a:ext cx="7020370" cy="13620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(id_order_type)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(id_status)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 sz="1100" b="0" baseline="0">
            <a:solidFill>
              <a:srgbClr val="00B050"/>
            </a:solidFill>
          </a:endParaRPr>
        </a:p>
      </xdr:txBody>
    </xdr:sp>
    <xdr:clientData/>
  </xdr:oneCellAnchor>
  <xdr:twoCellAnchor>
    <xdr:from>
      <xdr:col>10</xdr:col>
      <xdr:colOff>568696</xdr:colOff>
      <xdr:row>0</xdr:row>
      <xdr:rowOff>266700</xdr:rowOff>
    </xdr:from>
    <xdr:to>
      <xdr:col>16</xdr:col>
      <xdr:colOff>153629</xdr:colOff>
      <xdr:row>16</xdr:row>
      <xdr:rowOff>171450</xdr:rowOff>
    </xdr:to>
    <xdr:sp macro="" textlink="">
      <xdr:nvSpPr>
        <xdr:cNvPr id="8" name="TextBox 7"/>
        <xdr:cNvSpPr txBox="1"/>
      </xdr:nvSpPr>
      <xdr:spPr>
        <a:xfrm>
          <a:off x="8577890" y="266700"/>
          <a:ext cx="4951707" cy="3182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636726</xdr:colOff>
      <xdr:row>0</xdr:row>
      <xdr:rowOff>325354</xdr:rowOff>
    </xdr:from>
    <xdr:to>
      <xdr:col>16</xdr:col>
      <xdr:colOff>153629</xdr:colOff>
      <xdr:row>15</xdr:row>
      <xdr:rowOff>57150</xdr:rowOff>
    </xdr:to>
    <xdr:sp macro="" textlink="">
      <xdr:nvSpPr>
        <xdr:cNvPr id="9" name="TextBox 8"/>
        <xdr:cNvSpPr txBox="1"/>
      </xdr:nvSpPr>
      <xdr:spPr>
        <a:xfrm>
          <a:off x="11114226" y="325354"/>
          <a:ext cx="2415371" cy="2814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ord_zone_confirm __/__/__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oneCellAnchor>
    <xdr:from>
      <xdr:col>9</xdr:col>
      <xdr:colOff>779854</xdr:colOff>
      <xdr:row>19</xdr:row>
      <xdr:rowOff>77689</xdr:rowOff>
    </xdr:from>
    <xdr:ext cx="8939741" cy="1376666"/>
    <xdr:sp macro="" textlink="">
      <xdr:nvSpPr>
        <xdr:cNvPr id="11" name="TextBox 10"/>
        <xdr:cNvSpPr txBox="1"/>
      </xdr:nvSpPr>
      <xdr:spPr>
        <a:xfrm>
          <a:off x="7498564" y="3949141"/>
          <a:ext cx="8939741" cy="13766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747658</xdr:colOff>
      <xdr:row>41</xdr:row>
      <xdr:rowOff>73439</xdr:rowOff>
    </xdr:from>
    <xdr:ext cx="7855566" cy="1298982"/>
    <xdr:sp macro="" textlink="">
      <xdr:nvSpPr>
        <xdr:cNvPr id="19" name="TextBox 18"/>
        <xdr:cNvSpPr txBox="1"/>
      </xdr:nvSpPr>
      <xdr:spPr>
        <a:xfrm>
          <a:off x="6554835" y="9741826"/>
          <a:ext cx="7855566" cy="129898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</a:p>
      </xdr:txBody>
    </xdr:sp>
    <xdr:clientData/>
  </xdr:oneCellAnchor>
  <xdr:oneCellAnchor>
    <xdr:from>
      <xdr:col>2</xdr:col>
      <xdr:colOff>1</xdr:colOff>
      <xdr:row>41</xdr:row>
      <xdr:rowOff>81935</xdr:rowOff>
    </xdr:from>
    <xdr:ext cx="5899355" cy="1208549"/>
    <xdr:sp macro="" textlink="">
      <xdr:nvSpPr>
        <xdr:cNvPr id="26" name="TextBox 25"/>
        <xdr:cNvSpPr txBox="1"/>
      </xdr:nvSpPr>
      <xdr:spPr>
        <a:xfrm>
          <a:off x="358469" y="9750322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</a:t>
          </a:r>
          <a:r>
            <a:rPr lang="en-US" sz="1100" b="0">
              <a:solidFill>
                <a:sysClr val="windowText" lastClr="000000"/>
              </a:solidFill>
            </a:rPr>
            <a:t>ORD</a:t>
          </a:r>
          <a:r>
            <a:rPr lang="en-US" sz="1100" b="1">
              <a:solidFill>
                <a:sysClr val="windowText" lastClr="000000"/>
              </a:solidFill>
            </a:rPr>
            <a:t>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Process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15</xdr:col>
      <xdr:colOff>184353</xdr:colOff>
      <xdr:row>41</xdr:row>
      <xdr:rowOff>81936</xdr:rowOff>
    </xdr:from>
    <xdr:ext cx="2002333" cy="1326792"/>
    <xdr:sp macro="" textlink="">
      <xdr:nvSpPr>
        <xdr:cNvPr id="28" name="TextBox 27"/>
        <xdr:cNvSpPr txBox="1"/>
      </xdr:nvSpPr>
      <xdr:spPr>
        <a:xfrm>
          <a:off x="12249353" y="9750323"/>
          <a:ext cx="2002333" cy="132679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112.8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5 %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56.4 EUR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107.16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30 %</a:t>
          </a:r>
          <a:endParaRPr lang="en-US" b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32.15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75.01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12</xdr:col>
      <xdr:colOff>716935</xdr:colOff>
      <xdr:row>41</xdr:row>
      <xdr:rowOff>72209</xdr:rowOff>
    </xdr:from>
    <xdr:ext cx="2017661" cy="870049"/>
    <xdr:sp macro="" textlink="">
      <xdr:nvSpPr>
        <xdr:cNvPr id="31" name="TextBox 30"/>
        <xdr:cNvSpPr txBox="1"/>
      </xdr:nvSpPr>
      <xdr:spPr>
        <a:xfrm>
          <a:off x="10047338" y="9740596"/>
          <a:ext cx="2017661" cy="8700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RECEIVE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DELIVERED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DELIVER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en-US">
            <a:effectLst/>
          </a:endParaRPr>
        </a:p>
      </xdr:txBody>
    </xdr:sp>
    <xdr:clientData/>
  </xdr:oneCellAnchor>
  <xdr:oneCellAnchor>
    <xdr:from>
      <xdr:col>13</xdr:col>
      <xdr:colOff>482839</xdr:colOff>
      <xdr:row>19</xdr:row>
      <xdr:rowOff>87929</xdr:rowOff>
    </xdr:from>
    <xdr:ext cx="3366835" cy="1038684"/>
    <xdr:sp macro="" textlink="">
      <xdr:nvSpPr>
        <xdr:cNvPr id="32" name="TextBox 31"/>
        <xdr:cNvSpPr txBox="1"/>
      </xdr:nvSpPr>
      <xdr:spPr>
        <a:xfrm>
          <a:off x="10663323" y="3959381"/>
          <a:ext cx="3366835" cy="1038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RECEIVED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ord_zone_delivered</a:t>
          </a:r>
          <a:endParaRPr lang="en-US" sz="1100" b="1" baseline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PENDENT TO RECEIVE   :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- 2 **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PENDENT TO DELIVER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- 3**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16</xdr:col>
      <xdr:colOff>348226</xdr:colOff>
      <xdr:row>0</xdr:row>
      <xdr:rowOff>174113</xdr:rowOff>
    </xdr:from>
    <xdr:to>
      <xdr:col>20</xdr:col>
      <xdr:colOff>647700</xdr:colOff>
      <xdr:row>17</xdr:row>
      <xdr:rowOff>110999</xdr:rowOff>
    </xdr:to>
    <xdr:sp macro="" textlink="">
      <xdr:nvSpPr>
        <xdr:cNvPr id="15" name="TextBox 14"/>
        <xdr:cNvSpPr txBox="1"/>
      </xdr:nvSpPr>
      <xdr:spPr>
        <a:xfrm>
          <a:off x="13594326" y="174113"/>
          <a:ext cx="3893574" cy="3353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</xdr:txBody>
    </xdr:sp>
    <xdr:clientData/>
  </xdr:twoCellAnchor>
  <xdr:twoCellAnchor editAs="oneCell">
    <xdr:from>
      <xdr:col>21</xdr:col>
      <xdr:colOff>7036</xdr:colOff>
      <xdr:row>27</xdr:row>
      <xdr:rowOff>181850</xdr:rowOff>
    </xdr:from>
    <xdr:to>
      <xdr:col>21</xdr:col>
      <xdr:colOff>195076</xdr:colOff>
      <xdr:row>34</xdr:row>
      <xdr:rowOff>81935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5665" y="5610076"/>
          <a:ext cx="188040" cy="1968956"/>
        </a:xfrm>
        <a:prstGeom prst="rect">
          <a:avLst/>
        </a:prstGeom>
      </xdr:spPr>
    </xdr:pic>
    <xdr:clientData/>
  </xdr:twoCellAnchor>
  <xdr:oneCellAnchor>
    <xdr:from>
      <xdr:col>16</xdr:col>
      <xdr:colOff>864724</xdr:colOff>
      <xdr:row>19</xdr:row>
      <xdr:rowOff>63091</xdr:rowOff>
    </xdr:from>
    <xdr:ext cx="2494631" cy="1352549"/>
    <xdr:sp macro="" textlink="">
      <xdr:nvSpPr>
        <xdr:cNvPr id="18" name="TextBox 17"/>
        <xdr:cNvSpPr txBox="1"/>
      </xdr:nvSpPr>
      <xdr:spPr>
        <a:xfrm>
          <a:off x="14240692" y="3934543"/>
          <a:ext cx="2494631" cy="13525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>
            <a:effectLst/>
          </a:endParaRPr>
        </a:p>
      </xdr:txBody>
    </xdr:sp>
    <xdr:clientData/>
  </xdr:oneCellAnchor>
  <xdr:twoCellAnchor editAs="oneCell">
    <xdr:from>
      <xdr:col>21</xdr:col>
      <xdr:colOff>17277</xdr:colOff>
      <xdr:row>49</xdr:row>
      <xdr:rowOff>140882</xdr:rowOff>
    </xdr:from>
    <xdr:to>
      <xdr:col>21</xdr:col>
      <xdr:colOff>247650</xdr:colOff>
      <xdr:row>58</xdr:row>
      <xdr:rowOff>95043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5906" y="10587656"/>
          <a:ext cx="230373" cy="2412226"/>
        </a:xfrm>
        <a:prstGeom prst="rect">
          <a:avLst/>
        </a:prstGeom>
      </xdr:spPr>
    </xdr:pic>
    <xdr:clientData/>
  </xdr:twoCellAnchor>
  <xdr:twoCellAnchor>
    <xdr:from>
      <xdr:col>16</xdr:col>
      <xdr:colOff>410907</xdr:colOff>
      <xdr:row>9</xdr:row>
      <xdr:rowOff>55307</xdr:rowOff>
    </xdr:from>
    <xdr:to>
      <xdr:col>20</xdr:col>
      <xdr:colOff>774700</xdr:colOff>
      <xdr:row>16</xdr:row>
      <xdr:rowOff>140929</xdr:rowOff>
    </xdr:to>
    <xdr:sp macro="" textlink="">
      <xdr:nvSpPr>
        <xdr:cNvPr id="23" name="TextBox 22"/>
        <xdr:cNvSpPr txBox="1"/>
      </xdr:nvSpPr>
      <xdr:spPr>
        <a:xfrm>
          <a:off x="13657007" y="1947607"/>
          <a:ext cx="3957893" cy="1419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ordd_rcv_cs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ordd_rcv_pr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579694</xdr:colOff>
      <xdr:row>0</xdr:row>
      <xdr:rowOff>224913</xdr:rowOff>
    </xdr:from>
    <xdr:to>
      <xdr:col>20</xdr:col>
      <xdr:colOff>571500</xdr:colOff>
      <xdr:row>7</xdr:row>
      <xdr:rowOff>165100</xdr:rowOff>
    </xdr:to>
    <xdr:sp macro="" textlink="">
      <xdr:nvSpPr>
        <xdr:cNvPr id="24" name="TextBox 23"/>
        <xdr:cNvSpPr txBox="1"/>
      </xdr:nvSpPr>
      <xdr:spPr>
        <a:xfrm>
          <a:off x="15629194" y="224913"/>
          <a:ext cx="1782506" cy="14514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225320</xdr:colOff>
      <xdr:row>0</xdr:row>
      <xdr:rowOff>184764</xdr:rowOff>
    </xdr:from>
    <xdr:to>
      <xdr:col>27</xdr:col>
      <xdr:colOff>450642</xdr:colOff>
      <xdr:row>15</xdr:row>
      <xdr:rowOff>112660</xdr:rowOff>
    </xdr:to>
    <xdr:sp macro="" textlink="">
      <xdr:nvSpPr>
        <xdr:cNvPr id="3" name="TextBox 2"/>
        <xdr:cNvSpPr txBox="1"/>
      </xdr:nvSpPr>
      <xdr:spPr>
        <a:xfrm>
          <a:off x="10774514" y="184764"/>
          <a:ext cx="4619112" cy="3010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443361</xdr:colOff>
      <xdr:row>0</xdr:row>
      <xdr:rowOff>274144</xdr:rowOff>
    </xdr:from>
    <xdr:to>
      <xdr:col>27</xdr:col>
      <xdr:colOff>387769</xdr:colOff>
      <xdr:row>15</xdr:row>
      <xdr:rowOff>5940</xdr:rowOff>
    </xdr:to>
    <xdr:sp macro="" textlink="">
      <xdr:nvSpPr>
        <xdr:cNvPr id="4" name="TextBox 3"/>
        <xdr:cNvSpPr txBox="1"/>
      </xdr:nvSpPr>
      <xdr:spPr>
        <a:xfrm>
          <a:off x="13501829" y="274144"/>
          <a:ext cx="1828924" cy="2814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ord_zone_confirm __/__/__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twoCellAnchor>
    <xdr:from>
      <xdr:col>27</xdr:col>
      <xdr:colOff>903386</xdr:colOff>
      <xdr:row>0</xdr:row>
      <xdr:rowOff>123401</xdr:rowOff>
    </xdr:from>
    <xdr:to>
      <xdr:col>32</xdr:col>
      <xdr:colOff>584488</xdr:colOff>
      <xdr:row>17</xdr:row>
      <xdr:rowOff>60287</xdr:rowOff>
    </xdr:to>
    <xdr:sp macro="" textlink="">
      <xdr:nvSpPr>
        <xdr:cNvPr id="6" name="TextBox 5"/>
        <xdr:cNvSpPr txBox="1"/>
      </xdr:nvSpPr>
      <xdr:spPr>
        <a:xfrm>
          <a:off x="15818670" y="123401"/>
          <a:ext cx="4302892" cy="3411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32</xdr:col>
      <xdr:colOff>17277</xdr:colOff>
      <xdr:row>87</xdr:row>
      <xdr:rowOff>140882</xdr:rowOff>
    </xdr:from>
    <xdr:to>
      <xdr:col>32</xdr:col>
      <xdr:colOff>247650</xdr:colOff>
      <xdr:row>91</xdr:row>
      <xdr:rowOff>289641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2452" y="6227357"/>
          <a:ext cx="230373" cy="2383037"/>
        </a:xfrm>
        <a:prstGeom prst="rect">
          <a:avLst/>
        </a:prstGeom>
      </xdr:spPr>
    </xdr:pic>
    <xdr:clientData/>
  </xdr:twoCellAnchor>
  <xdr:oneCellAnchor>
    <xdr:from>
      <xdr:col>11</xdr:col>
      <xdr:colOff>317499</xdr:colOff>
      <xdr:row>19</xdr:row>
      <xdr:rowOff>89848</xdr:rowOff>
    </xdr:from>
    <xdr:ext cx="3000888" cy="1163151"/>
    <xdr:sp macro="" textlink="">
      <xdr:nvSpPr>
        <xdr:cNvPr id="9" name="TextBox 8"/>
        <xdr:cNvSpPr txBox="1"/>
      </xdr:nvSpPr>
      <xdr:spPr>
        <a:xfrm>
          <a:off x="7394676" y="9952832"/>
          <a:ext cx="3000888" cy="11631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ord_fyt_confirm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ord_fty_del_date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ord_plf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id_price_list_factory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ord_fty_delivered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oneCellAnchor>
    <xdr:from>
      <xdr:col>20</xdr:col>
      <xdr:colOff>133148</xdr:colOff>
      <xdr:row>19</xdr:row>
      <xdr:rowOff>104166</xdr:rowOff>
    </xdr:from>
    <xdr:ext cx="2642416" cy="1164095"/>
    <xdr:sp macro="" textlink="">
      <xdr:nvSpPr>
        <xdr:cNvPr id="10" name="TextBox 9"/>
        <xdr:cNvSpPr txBox="1"/>
      </xdr:nvSpPr>
      <xdr:spPr>
        <a:xfrm>
          <a:off x="10436535" y="9967150"/>
          <a:ext cx="2642416" cy="116409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ord_zone_delivered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twoCellAnchor editAs="oneCell">
    <xdr:from>
      <xdr:col>32</xdr:col>
      <xdr:colOff>7751</xdr:colOff>
      <xdr:row>26</xdr:row>
      <xdr:rowOff>178982</xdr:rowOff>
    </xdr:from>
    <xdr:to>
      <xdr:col>32</xdr:col>
      <xdr:colOff>276532</xdr:colOff>
      <xdr:row>39</xdr:row>
      <xdr:rowOff>174113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2670" y="12571724"/>
          <a:ext cx="268781" cy="3139405"/>
        </a:xfrm>
        <a:prstGeom prst="rect">
          <a:avLst/>
        </a:prstGeom>
      </xdr:spPr>
    </xdr:pic>
    <xdr:clientData/>
  </xdr:twoCellAnchor>
  <xdr:oneCellAnchor>
    <xdr:from>
      <xdr:col>2</xdr:col>
      <xdr:colOff>1</xdr:colOff>
      <xdr:row>19</xdr:row>
      <xdr:rowOff>1</xdr:rowOff>
    </xdr:from>
    <xdr:ext cx="6995242" cy="1218790"/>
    <xdr:sp macro="" textlink="">
      <xdr:nvSpPr>
        <xdr:cNvPr id="12" name="TextBox 11"/>
        <xdr:cNvSpPr txBox="1"/>
      </xdr:nvSpPr>
      <xdr:spPr>
        <a:xfrm>
          <a:off x="358469" y="3871453"/>
          <a:ext cx="6995242" cy="121879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(id_order_type)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(id_status)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:    </a:t>
          </a:r>
          <a:r>
            <a:rPr lang="en-US" sz="1100" b="0" baseline="0">
              <a:solidFill>
                <a:sysClr val="windowText" lastClr="000000"/>
              </a:solidFill>
            </a:rPr>
            <a:t>z_description(</a:t>
          </a:r>
          <a:r>
            <a:rPr lang="en-US" sz="1100" b="0" baseline="0">
              <a:solidFill>
                <a:srgbClr val="00B050"/>
              </a:solidFill>
            </a:rPr>
            <a:t>id_customer / id_agent / id_zone</a:t>
          </a:r>
          <a:r>
            <a:rPr lang="en-US" sz="1100" b="0" baseline="0">
              <a:solidFill>
                <a:sysClr val="windowText" lastClr="000000"/>
              </a:solidFill>
            </a:rPr>
            <a:t>)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>
            <a:solidFill>
              <a:srgbClr val="00B050"/>
            </a:solidFill>
            <a:effectLst/>
          </a:endParaRPr>
        </a:p>
      </xdr:txBody>
    </xdr:sp>
    <xdr:clientData/>
  </xdr:oneCellAnchor>
  <xdr:oneCellAnchor>
    <xdr:from>
      <xdr:col>26</xdr:col>
      <xdr:colOff>216512</xdr:colOff>
      <xdr:row>18</xdr:row>
      <xdr:rowOff>120957</xdr:rowOff>
    </xdr:from>
    <xdr:ext cx="5855676" cy="1353882"/>
    <xdr:sp macro="" textlink="">
      <xdr:nvSpPr>
        <xdr:cNvPr id="13" name="TextBox 12"/>
        <xdr:cNvSpPr txBox="1"/>
      </xdr:nvSpPr>
      <xdr:spPr>
        <a:xfrm>
          <a:off x="14081881" y="3790247"/>
          <a:ext cx="5855676" cy="135388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29</xdr:col>
      <xdr:colOff>256129</xdr:colOff>
      <xdr:row>18</xdr:row>
      <xdr:rowOff>125815</xdr:rowOff>
    </xdr:from>
    <xdr:ext cx="2481143" cy="1347277"/>
    <xdr:sp macro="" textlink="">
      <xdr:nvSpPr>
        <xdr:cNvPr id="14" name="TextBox 13"/>
        <xdr:cNvSpPr txBox="1"/>
      </xdr:nvSpPr>
      <xdr:spPr>
        <a:xfrm>
          <a:off x="17043942" y="3795105"/>
          <a:ext cx="2481143" cy="134727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51210</xdr:colOff>
      <xdr:row>28</xdr:row>
      <xdr:rowOff>102420</xdr:rowOff>
    </xdr:from>
    <xdr:to>
      <xdr:col>2</xdr:col>
      <xdr:colOff>798871</xdr:colOff>
      <xdr:row>30</xdr:row>
      <xdr:rowOff>88299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12331291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37</xdr:row>
      <xdr:rowOff>42712</xdr:rowOff>
    </xdr:from>
    <xdr:to>
      <xdr:col>2</xdr:col>
      <xdr:colOff>788629</xdr:colOff>
      <xdr:row>39</xdr:row>
      <xdr:rowOff>156070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14022954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34</xdr:row>
      <xdr:rowOff>79617</xdr:rowOff>
    </xdr:from>
    <xdr:to>
      <xdr:col>2</xdr:col>
      <xdr:colOff>727176</xdr:colOff>
      <xdr:row>36</xdr:row>
      <xdr:rowOff>131383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13476069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31</xdr:row>
      <xdr:rowOff>131917</xdr:rowOff>
    </xdr:from>
    <xdr:to>
      <xdr:col>2</xdr:col>
      <xdr:colOff>807884</xdr:colOff>
      <xdr:row>33</xdr:row>
      <xdr:rowOff>117795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12944578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51210</xdr:colOff>
      <xdr:row>89</xdr:row>
      <xdr:rowOff>92178</xdr:rowOff>
    </xdr:from>
    <xdr:to>
      <xdr:col>2</xdr:col>
      <xdr:colOff>798871</xdr:colOff>
      <xdr:row>89</xdr:row>
      <xdr:rowOff>467250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7005484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92</xdr:row>
      <xdr:rowOff>32470</xdr:rowOff>
    </xdr:from>
    <xdr:to>
      <xdr:col>2</xdr:col>
      <xdr:colOff>788629</xdr:colOff>
      <xdr:row>92</xdr:row>
      <xdr:rowOff>535021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8697147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91</xdr:row>
      <xdr:rowOff>69375</xdr:rowOff>
    </xdr:from>
    <xdr:to>
      <xdr:col>2</xdr:col>
      <xdr:colOff>727176</xdr:colOff>
      <xdr:row>91</xdr:row>
      <xdr:rowOff>510335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8150262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90</xdr:row>
      <xdr:rowOff>121674</xdr:rowOff>
    </xdr:from>
    <xdr:to>
      <xdr:col>2</xdr:col>
      <xdr:colOff>807884</xdr:colOff>
      <xdr:row>90</xdr:row>
      <xdr:rowOff>496746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7618771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32</xdr:col>
      <xdr:colOff>7751</xdr:colOff>
      <xdr:row>56</xdr:row>
      <xdr:rowOff>178982</xdr:rowOff>
    </xdr:from>
    <xdr:to>
      <xdr:col>32</xdr:col>
      <xdr:colOff>276532</xdr:colOff>
      <xdr:row>69</xdr:row>
      <xdr:rowOff>174113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17348" y="5996401"/>
          <a:ext cx="268781" cy="3139405"/>
        </a:xfrm>
        <a:prstGeom prst="rect">
          <a:avLst/>
        </a:prstGeom>
      </xdr:spPr>
    </xdr:pic>
    <xdr:clientData/>
  </xdr:twoCellAnchor>
  <xdr:twoCellAnchor editAs="oneCell">
    <xdr:from>
      <xdr:col>2</xdr:col>
      <xdr:colOff>51210</xdr:colOff>
      <xdr:row>58</xdr:row>
      <xdr:rowOff>102420</xdr:rowOff>
    </xdr:from>
    <xdr:to>
      <xdr:col>2</xdr:col>
      <xdr:colOff>798871</xdr:colOff>
      <xdr:row>60</xdr:row>
      <xdr:rowOff>88299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6923549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67</xdr:row>
      <xdr:rowOff>42712</xdr:rowOff>
    </xdr:from>
    <xdr:to>
      <xdr:col>2</xdr:col>
      <xdr:colOff>788629</xdr:colOff>
      <xdr:row>69</xdr:row>
      <xdr:rowOff>156070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8615212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64</xdr:row>
      <xdr:rowOff>79617</xdr:rowOff>
    </xdr:from>
    <xdr:to>
      <xdr:col>2</xdr:col>
      <xdr:colOff>727176</xdr:colOff>
      <xdr:row>66</xdr:row>
      <xdr:rowOff>131383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8068327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61</xdr:row>
      <xdr:rowOff>131917</xdr:rowOff>
    </xdr:from>
    <xdr:to>
      <xdr:col>2</xdr:col>
      <xdr:colOff>807884</xdr:colOff>
      <xdr:row>63</xdr:row>
      <xdr:rowOff>117795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7536836"/>
          <a:ext cx="747661" cy="375072"/>
        </a:xfrm>
        <a:prstGeom prst="rect">
          <a:avLst/>
        </a:prstGeom>
      </xdr:spPr>
    </xdr:pic>
    <xdr:clientData/>
  </xdr:twoCellAnchor>
  <xdr:oneCellAnchor>
    <xdr:from>
      <xdr:col>8</xdr:col>
      <xdr:colOff>768146</xdr:colOff>
      <xdr:row>47</xdr:row>
      <xdr:rowOff>161541</xdr:rowOff>
    </xdr:from>
    <xdr:ext cx="2967819" cy="1384991"/>
    <xdr:sp macro="" textlink="">
      <xdr:nvSpPr>
        <xdr:cNvPr id="43" name="TextBox 42"/>
        <xdr:cNvSpPr txBox="1"/>
      </xdr:nvSpPr>
      <xdr:spPr>
        <a:xfrm>
          <a:off x="6575323" y="10936057"/>
          <a:ext cx="2967819" cy="13849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FACTORY 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2/01/16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2015-BCN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73 USD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TO DELIVER 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oneCellAnchor>
    <xdr:from>
      <xdr:col>15</xdr:col>
      <xdr:colOff>171773</xdr:colOff>
      <xdr:row>47</xdr:row>
      <xdr:rowOff>175857</xdr:rowOff>
    </xdr:from>
    <xdr:ext cx="2877983" cy="1350191"/>
    <xdr:sp macro="" textlink="">
      <xdr:nvSpPr>
        <xdr:cNvPr id="44" name="TextBox 43"/>
        <xdr:cNvSpPr txBox="1"/>
      </xdr:nvSpPr>
      <xdr:spPr>
        <a:xfrm>
          <a:off x="9645563" y="10950373"/>
          <a:ext cx="2877983" cy="13501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ZONE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87.3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oneCellAnchor>
    <xdr:from>
      <xdr:col>2</xdr:col>
      <xdr:colOff>7901</xdr:colOff>
      <xdr:row>48</xdr:row>
      <xdr:rowOff>0</xdr:rowOff>
    </xdr:from>
    <xdr:ext cx="5899355" cy="1208549"/>
    <xdr:sp macro="" textlink="">
      <xdr:nvSpPr>
        <xdr:cNvPr id="45" name="TextBox 44"/>
        <xdr:cNvSpPr txBox="1"/>
      </xdr:nvSpPr>
      <xdr:spPr>
        <a:xfrm>
          <a:off x="366369" y="10969113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1246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Barcelona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23</xdr:col>
      <xdr:colOff>326837</xdr:colOff>
      <xdr:row>47</xdr:row>
      <xdr:rowOff>172168</xdr:rowOff>
    </xdr:from>
    <xdr:ext cx="5365340" cy="1384608"/>
    <xdr:sp macro="" textlink="">
      <xdr:nvSpPr>
        <xdr:cNvPr id="46" name="TextBox 45"/>
        <xdr:cNvSpPr txBox="1"/>
      </xdr:nvSpPr>
      <xdr:spPr>
        <a:xfrm>
          <a:off x="12668369" y="10946684"/>
          <a:ext cx="5365340" cy="138460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AGENT -----------------------------------------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DATE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32</xdr:col>
      <xdr:colOff>17277</xdr:colOff>
      <xdr:row>108</xdr:row>
      <xdr:rowOff>140882</xdr:rowOff>
    </xdr:from>
    <xdr:to>
      <xdr:col>32</xdr:col>
      <xdr:colOff>247650</xdr:colOff>
      <xdr:row>112</xdr:row>
      <xdr:rowOff>289639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6874" y="20153624"/>
          <a:ext cx="230373" cy="2412226"/>
        </a:xfrm>
        <a:prstGeom prst="rect">
          <a:avLst/>
        </a:prstGeom>
      </xdr:spPr>
    </xdr:pic>
    <xdr:clientData/>
  </xdr:twoCellAnchor>
  <xdr:twoCellAnchor editAs="oneCell">
    <xdr:from>
      <xdr:col>2</xdr:col>
      <xdr:colOff>51210</xdr:colOff>
      <xdr:row>110</xdr:row>
      <xdr:rowOff>92178</xdr:rowOff>
    </xdr:from>
    <xdr:to>
      <xdr:col>2</xdr:col>
      <xdr:colOff>798871</xdr:colOff>
      <xdr:row>110</xdr:row>
      <xdr:rowOff>467250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21200807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113</xdr:row>
      <xdr:rowOff>32470</xdr:rowOff>
    </xdr:from>
    <xdr:to>
      <xdr:col>2</xdr:col>
      <xdr:colOff>788629</xdr:colOff>
      <xdr:row>113</xdr:row>
      <xdr:rowOff>535021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22892470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112</xdr:row>
      <xdr:rowOff>69375</xdr:rowOff>
    </xdr:from>
    <xdr:to>
      <xdr:col>2</xdr:col>
      <xdr:colOff>727176</xdr:colOff>
      <xdr:row>112</xdr:row>
      <xdr:rowOff>510335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22345585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111</xdr:row>
      <xdr:rowOff>121674</xdr:rowOff>
    </xdr:from>
    <xdr:to>
      <xdr:col>2</xdr:col>
      <xdr:colOff>807884</xdr:colOff>
      <xdr:row>111</xdr:row>
      <xdr:rowOff>496746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21814093"/>
          <a:ext cx="747661" cy="375072"/>
        </a:xfrm>
        <a:prstGeom prst="rect">
          <a:avLst/>
        </a:prstGeom>
      </xdr:spPr>
    </xdr:pic>
    <xdr:clientData/>
  </xdr:twoCellAnchor>
  <xdr:oneCellAnchor>
    <xdr:from>
      <xdr:col>8</xdr:col>
      <xdr:colOff>747657</xdr:colOff>
      <xdr:row>100</xdr:row>
      <xdr:rowOff>1230</xdr:rowOff>
    </xdr:from>
    <xdr:ext cx="7855566" cy="1298982"/>
    <xdr:sp macro="" textlink="">
      <xdr:nvSpPr>
        <xdr:cNvPr id="55" name="TextBox 54"/>
        <xdr:cNvSpPr txBox="1"/>
      </xdr:nvSpPr>
      <xdr:spPr>
        <a:xfrm>
          <a:off x="6554834" y="25227117"/>
          <a:ext cx="7855566" cy="129898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</a:p>
      </xdr:txBody>
    </xdr:sp>
    <xdr:clientData/>
  </xdr:oneCellAnchor>
  <xdr:oneCellAnchor>
    <xdr:from>
      <xdr:col>2</xdr:col>
      <xdr:colOff>0</xdr:colOff>
      <xdr:row>100</xdr:row>
      <xdr:rowOff>9726</xdr:rowOff>
    </xdr:from>
    <xdr:ext cx="5899355" cy="1208549"/>
    <xdr:sp macro="" textlink="">
      <xdr:nvSpPr>
        <xdr:cNvPr id="56" name="TextBox 55"/>
        <xdr:cNvSpPr txBox="1"/>
      </xdr:nvSpPr>
      <xdr:spPr>
        <a:xfrm>
          <a:off x="358468" y="25235613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1246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Process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22</xdr:col>
      <xdr:colOff>266287</xdr:colOff>
      <xdr:row>100</xdr:row>
      <xdr:rowOff>9727</xdr:rowOff>
    </xdr:from>
    <xdr:ext cx="2002333" cy="1326792"/>
    <xdr:sp macro="" textlink="">
      <xdr:nvSpPr>
        <xdr:cNvPr id="57" name="TextBox 56"/>
        <xdr:cNvSpPr txBox="1"/>
      </xdr:nvSpPr>
      <xdr:spPr>
        <a:xfrm>
          <a:off x="12249352" y="25235614"/>
          <a:ext cx="2002333" cy="132679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112.8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5 %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56.4 EUR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107.16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30 %</a:t>
          </a:r>
          <a:endParaRPr lang="en-US" b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32.15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75.01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16</xdr:col>
      <xdr:colOff>215079</xdr:colOff>
      <xdr:row>100</xdr:row>
      <xdr:rowOff>0</xdr:rowOff>
    </xdr:from>
    <xdr:ext cx="2017661" cy="870049"/>
    <xdr:sp macro="" textlink="">
      <xdr:nvSpPr>
        <xdr:cNvPr id="58" name="TextBox 57"/>
        <xdr:cNvSpPr txBox="1"/>
      </xdr:nvSpPr>
      <xdr:spPr>
        <a:xfrm>
          <a:off x="10047337" y="25225887"/>
          <a:ext cx="2017661" cy="8700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RECEIVE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DELIVERED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DELIVER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en-US">
            <a:effectLst/>
          </a:endParaRPr>
        </a:p>
      </xdr:txBody>
    </xdr:sp>
    <xdr:clientData/>
  </xdr:oneCellAnchor>
  <xdr:oneCellAnchor>
    <xdr:from>
      <xdr:col>2</xdr:col>
      <xdr:colOff>0</xdr:colOff>
      <xdr:row>79</xdr:row>
      <xdr:rowOff>29189</xdr:rowOff>
    </xdr:from>
    <xdr:ext cx="7020370" cy="1230570"/>
    <xdr:sp macro="" textlink="">
      <xdr:nvSpPr>
        <xdr:cNvPr id="59" name="TextBox 58"/>
        <xdr:cNvSpPr txBox="1"/>
      </xdr:nvSpPr>
      <xdr:spPr>
        <a:xfrm>
          <a:off x="358468" y="17122979"/>
          <a:ext cx="7020370" cy="123057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(id_order_type)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(id_status)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 sz="1100" b="0" baseline="0">
            <a:solidFill>
              <a:srgbClr val="00B050"/>
            </a:solidFill>
          </a:endParaRPr>
        </a:p>
      </xdr:txBody>
    </xdr:sp>
    <xdr:clientData/>
  </xdr:oneCellAnchor>
  <xdr:oneCellAnchor>
    <xdr:from>
      <xdr:col>9</xdr:col>
      <xdr:colOff>804982</xdr:colOff>
      <xdr:row>79</xdr:row>
      <xdr:rowOff>14598</xdr:rowOff>
    </xdr:from>
    <xdr:ext cx="8939741" cy="1296370"/>
    <xdr:sp macro="" textlink="">
      <xdr:nvSpPr>
        <xdr:cNvPr id="60" name="TextBox 59"/>
        <xdr:cNvSpPr txBox="1"/>
      </xdr:nvSpPr>
      <xdr:spPr>
        <a:xfrm>
          <a:off x="7523692" y="17108388"/>
          <a:ext cx="8939741" cy="129637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25</xdr:col>
      <xdr:colOff>654289</xdr:colOff>
      <xdr:row>79</xdr:row>
      <xdr:rowOff>10242</xdr:rowOff>
    </xdr:from>
    <xdr:ext cx="2647950" cy="1352549"/>
    <xdr:sp macro="" textlink="">
      <xdr:nvSpPr>
        <xdr:cNvPr id="61" name="TextBox 60"/>
        <xdr:cNvSpPr txBox="1"/>
      </xdr:nvSpPr>
      <xdr:spPr>
        <a:xfrm>
          <a:off x="13712757" y="18271613"/>
          <a:ext cx="2647950" cy="13525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>
            <a:effectLst/>
          </a:endParaRPr>
        </a:p>
      </xdr:txBody>
    </xdr:sp>
    <xdr:clientData/>
  </xdr:oneCellAnchor>
  <xdr:oneCellAnchor>
    <xdr:from>
      <xdr:col>18</xdr:col>
      <xdr:colOff>139257</xdr:colOff>
      <xdr:row>79</xdr:row>
      <xdr:rowOff>24838</xdr:rowOff>
    </xdr:from>
    <xdr:ext cx="3366835" cy="1038684"/>
    <xdr:sp macro="" textlink="">
      <xdr:nvSpPr>
        <xdr:cNvPr id="62" name="TextBox 61"/>
        <xdr:cNvSpPr txBox="1"/>
      </xdr:nvSpPr>
      <xdr:spPr>
        <a:xfrm>
          <a:off x="10688451" y="18286209"/>
          <a:ext cx="3366835" cy="1038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RECEIVED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ord_zone_delivered</a:t>
          </a:r>
          <a:endParaRPr lang="en-US" sz="1100" b="1" baseline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PENDENT TO RECEIVE   :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- 2 **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PENDENT TO DELIVER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- 3**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61503</xdr:colOff>
      <xdr:row>92</xdr:row>
      <xdr:rowOff>523553</xdr:rowOff>
    </xdr:from>
    <xdr:to>
      <xdr:col>2</xdr:col>
      <xdr:colOff>809164</xdr:colOff>
      <xdr:row>94</xdr:row>
      <xdr:rowOff>119307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21814093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103699</xdr:colOff>
      <xdr:row>95</xdr:row>
      <xdr:rowOff>80897</xdr:rowOff>
    </xdr:from>
    <xdr:to>
      <xdr:col>2</xdr:col>
      <xdr:colOff>728456</xdr:colOff>
      <xdr:row>97</xdr:row>
      <xdr:rowOff>110551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22345585"/>
          <a:ext cx="624757" cy="4409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390525</xdr:colOff>
      <xdr:row>3</xdr:row>
      <xdr:rowOff>0</xdr:rowOff>
    </xdr:from>
    <xdr:ext cx="825803" cy="264560"/>
    <xdr:sp macro="" textlink="">
      <xdr:nvSpPr>
        <xdr:cNvPr id="2" name="TextBox 1"/>
        <xdr:cNvSpPr txBox="1"/>
      </xdr:nvSpPr>
      <xdr:spPr>
        <a:xfrm>
          <a:off x="5267325" y="571500"/>
          <a:ext cx="825803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ord_ag_tot</a:t>
          </a:r>
        </a:p>
      </xdr:txBody>
    </xdr:sp>
    <xdr:clientData/>
  </xdr:oneCellAnchor>
  <xdr:twoCellAnchor>
    <xdr:from>
      <xdr:col>7</xdr:col>
      <xdr:colOff>466725</xdr:colOff>
      <xdr:row>6</xdr:row>
      <xdr:rowOff>133351</xdr:rowOff>
    </xdr:from>
    <xdr:to>
      <xdr:col>10</xdr:col>
      <xdr:colOff>504825</xdr:colOff>
      <xdr:row>11</xdr:row>
      <xdr:rowOff>85725</xdr:rowOff>
    </xdr:to>
    <xdr:sp macro="" textlink="">
      <xdr:nvSpPr>
        <xdr:cNvPr id="3" name="Flowchart: Decision 2"/>
        <xdr:cNvSpPr/>
      </xdr:nvSpPr>
      <xdr:spPr>
        <a:xfrm>
          <a:off x="4733925" y="1276351"/>
          <a:ext cx="1866900" cy="90487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ordd_ag_pr</a:t>
          </a:r>
        </a:p>
        <a:p>
          <a:pPr algn="l"/>
          <a:r>
            <a:rPr lang="en-US" sz="1100"/>
            <a:t>VALUE &gt; 0 ?</a:t>
          </a:r>
        </a:p>
      </xdr:txBody>
    </xdr:sp>
    <xdr:clientData/>
  </xdr:twoCellAnchor>
  <xdr:oneCellAnchor>
    <xdr:from>
      <xdr:col>2</xdr:col>
      <xdr:colOff>590550</xdr:colOff>
      <xdr:row>7</xdr:row>
      <xdr:rowOff>171450</xdr:rowOff>
    </xdr:from>
    <xdr:ext cx="2302618" cy="436786"/>
    <xdr:sp macro="" textlink="">
      <xdr:nvSpPr>
        <xdr:cNvPr id="4" name="TextBox 3"/>
        <xdr:cNvSpPr txBox="1"/>
      </xdr:nvSpPr>
      <xdr:spPr>
        <a:xfrm>
          <a:off x="1809750" y="2647950"/>
          <a:ext cx="2302618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  <a:p>
          <a:r>
            <a:rPr lang="en-US" sz="1100"/>
            <a:t>(This value is over the others, take it)</a:t>
          </a:r>
        </a:p>
      </xdr:txBody>
    </xdr:sp>
    <xdr:clientData/>
  </xdr:oneCellAnchor>
  <xdr:oneCellAnchor>
    <xdr:from>
      <xdr:col>11</xdr:col>
      <xdr:colOff>266700</xdr:colOff>
      <xdr:row>7</xdr:row>
      <xdr:rowOff>171450</xdr:rowOff>
    </xdr:from>
    <xdr:ext cx="2335639" cy="436786"/>
    <xdr:sp macro="" textlink="">
      <xdr:nvSpPr>
        <xdr:cNvPr id="5" name="TextBox 4"/>
        <xdr:cNvSpPr txBox="1"/>
      </xdr:nvSpPr>
      <xdr:spPr>
        <a:xfrm>
          <a:off x="6972300" y="2647950"/>
          <a:ext cx="2335639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  <a:p>
          <a:r>
            <a:rPr lang="en-US" sz="1100"/>
            <a:t>(Check if Product has particular price)</a:t>
          </a:r>
        </a:p>
      </xdr:txBody>
    </xdr:sp>
    <xdr:clientData/>
  </xdr:oneCellAnchor>
  <xdr:oneCellAnchor>
    <xdr:from>
      <xdr:col>3</xdr:col>
      <xdr:colOff>361950</xdr:colOff>
      <xdr:row>4</xdr:row>
      <xdr:rowOff>819150</xdr:rowOff>
    </xdr:from>
    <xdr:ext cx="1531830" cy="264560"/>
    <xdr:sp macro="" textlink="">
      <xdr:nvSpPr>
        <xdr:cNvPr id="6" name="TextBox 5"/>
        <xdr:cNvSpPr txBox="1"/>
      </xdr:nvSpPr>
      <xdr:spPr>
        <a:xfrm>
          <a:off x="2190750" y="1581150"/>
          <a:ext cx="1531830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ord_qtty</a:t>
          </a:r>
          <a:r>
            <a:rPr lang="en-US" sz="1100" baseline="0"/>
            <a:t> * ordd_ag_pr</a:t>
          </a:r>
          <a:endParaRPr lang="en-US" sz="1100"/>
        </a:p>
      </xdr:txBody>
    </xdr:sp>
    <xdr:clientData/>
  </xdr:oneCellAnchor>
  <xdr:twoCellAnchor>
    <xdr:from>
      <xdr:col>6</xdr:col>
      <xdr:colOff>454768</xdr:colOff>
      <xdr:row>9</xdr:row>
      <xdr:rowOff>8843</xdr:rowOff>
    </xdr:from>
    <xdr:to>
      <xdr:col>7</xdr:col>
      <xdr:colOff>466725</xdr:colOff>
      <xdr:row>9</xdr:row>
      <xdr:rowOff>14288</xdr:rowOff>
    </xdr:to>
    <xdr:cxnSp macro="">
      <xdr:nvCxnSpPr>
        <xdr:cNvPr id="7" name="Straight Arrow Connector 6"/>
        <xdr:cNvCxnSpPr>
          <a:stCxn id="3" idx="1"/>
          <a:endCxn id="4" idx="3"/>
        </xdr:cNvCxnSpPr>
      </xdr:nvCxnSpPr>
      <xdr:spPr>
        <a:xfrm flipH="1" flipV="1">
          <a:off x="4112368" y="2866343"/>
          <a:ext cx="621557" cy="54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518265</xdr:colOff>
      <xdr:row>6</xdr:row>
      <xdr:rowOff>74060</xdr:rowOff>
    </xdr:from>
    <xdr:to>
      <xdr:col>4</xdr:col>
      <xdr:colOff>522659</xdr:colOff>
      <xdr:row>7</xdr:row>
      <xdr:rowOff>171450</xdr:rowOff>
    </xdr:to>
    <xdr:cxnSp macro="">
      <xdr:nvCxnSpPr>
        <xdr:cNvPr id="8" name="Straight Arrow Connector 7"/>
        <xdr:cNvCxnSpPr>
          <a:stCxn id="4" idx="0"/>
          <a:endCxn id="6" idx="2"/>
        </xdr:cNvCxnSpPr>
      </xdr:nvCxnSpPr>
      <xdr:spPr>
        <a:xfrm flipH="1" flipV="1">
          <a:off x="2956665" y="1321835"/>
          <a:ext cx="4394" cy="287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9</xdr:row>
      <xdr:rowOff>8843</xdr:rowOff>
    </xdr:from>
    <xdr:to>
      <xdr:col>11</xdr:col>
      <xdr:colOff>266700</xdr:colOff>
      <xdr:row>9</xdr:row>
      <xdr:rowOff>14288</xdr:rowOff>
    </xdr:to>
    <xdr:cxnSp macro="">
      <xdr:nvCxnSpPr>
        <xdr:cNvPr id="9" name="Straight Arrow Connector 8"/>
        <xdr:cNvCxnSpPr>
          <a:stCxn id="3" idx="3"/>
          <a:endCxn id="5" idx="1"/>
        </xdr:cNvCxnSpPr>
      </xdr:nvCxnSpPr>
      <xdr:spPr>
        <a:xfrm flipV="1">
          <a:off x="6600825" y="2866343"/>
          <a:ext cx="371475" cy="54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518265</xdr:colOff>
      <xdr:row>3</xdr:row>
      <xdr:rowOff>132280</xdr:rowOff>
    </xdr:from>
    <xdr:to>
      <xdr:col>8</xdr:col>
      <xdr:colOff>390525</xdr:colOff>
      <xdr:row>4</xdr:row>
      <xdr:rowOff>819150</xdr:rowOff>
    </xdr:to>
    <xdr:cxnSp macro="">
      <xdr:nvCxnSpPr>
        <xdr:cNvPr id="10" name="Elbow Connector 9"/>
        <xdr:cNvCxnSpPr>
          <a:stCxn id="6" idx="0"/>
          <a:endCxn id="2" idx="1"/>
        </xdr:cNvCxnSpPr>
      </xdr:nvCxnSpPr>
      <xdr:spPr>
        <a:xfrm rot="5400000" flipH="1" flipV="1">
          <a:off x="3673310" y="-12865"/>
          <a:ext cx="877370" cy="23106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13</xdr:row>
      <xdr:rowOff>19051</xdr:rowOff>
    </xdr:from>
    <xdr:to>
      <xdr:col>14</xdr:col>
      <xdr:colOff>542925</xdr:colOff>
      <xdr:row>17</xdr:row>
      <xdr:rowOff>161925</xdr:rowOff>
    </xdr:to>
    <xdr:sp macro="" textlink="">
      <xdr:nvSpPr>
        <xdr:cNvPr id="11" name="Flowchart: Decision 10"/>
        <xdr:cNvSpPr/>
      </xdr:nvSpPr>
      <xdr:spPr>
        <a:xfrm>
          <a:off x="7210425" y="3638551"/>
          <a:ext cx="1866900" cy="90487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pr_pvpr-11</a:t>
          </a:r>
        </a:p>
        <a:p>
          <a:pPr algn="l"/>
          <a:r>
            <a:rPr lang="en-US" sz="1100"/>
            <a:t>VALUE = 0 ?</a:t>
          </a:r>
        </a:p>
      </xdr:txBody>
    </xdr:sp>
    <xdr:clientData/>
  </xdr:twoCellAnchor>
  <xdr:twoCellAnchor>
    <xdr:from>
      <xdr:col>13</xdr:col>
      <xdr:colOff>215320</xdr:colOff>
      <xdr:row>10</xdr:row>
      <xdr:rowOff>36736</xdr:rowOff>
    </xdr:from>
    <xdr:to>
      <xdr:col>13</xdr:col>
      <xdr:colOff>219075</xdr:colOff>
      <xdr:row>13</xdr:row>
      <xdr:rowOff>19051</xdr:rowOff>
    </xdr:to>
    <xdr:cxnSp macro="">
      <xdr:nvCxnSpPr>
        <xdr:cNvPr id="12" name="Straight Arrow Connector 11"/>
        <xdr:cNvCxnSpPr>
          <a:stCxn id="5" idx="2"/>
          <a:endCxn id="11" idx="0"/>
        </xdr:cNvCxnSpPr>
      </xdr:nvCxnSpPr>
      <xdr:spPr>
        <a:xfrm>
          <a:off x="8140120" y="3084736"/>
          <a:ext cx="3755" cy="5538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4</xdr:row>
      <xdr:rowOff>74060</xdr:rowOff>
    </xdr:from>
    <xdr:to>
      <xdr:col>9</xdr:col>
      <xdr:colOff>193827</xdr:colOff>
      <xdr:row>6</xdr:row>
      <xdr:rowOff>133351</xdr:rowOff>
    </xdr:to>
    <xdr:cxnSp macro="">
      <xdr:nvCxnSpPr>
        <xdr:cNvPr id="13" name="Straight Arrow Connector 12"/>
        <xdr:cNvCxnSpPr>
          <a:stCxn id="2" idx="2"/>
          <a:endCxn id="3" idx="0"/>
        </xdr:cNvCxnSpPr>
      </xdr:nvCxnSpPr>
      <xdr:spPr>
        <a:xfrm flipH="1">
          <a:off x="5667375" y="836060"/>
          <a:ext cx="12852" cy="4402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14</xdr:row>
      <xdr:rowOff>66675</xdr:rowOff>
    </xdr:from>
    <xdr:ext cx="2325893" cy="436786"/>
    <xdr:sp macro="" textlink="">
      <xdr:nvSpPr>
        <xdr:cNvPr id="18" name="TextBox 17"/>
        <xdr:cNvSpPr txBox="1"/>
      </xdr:nvSpPr>
      <xdr:spPr>
        <a:xfrm>
          <a:off x="4191000" y="3876675"/>
          <a:ext cx="2325893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(Check if price on product is  on date)</a:t>
          </a:r>
          <a:endParaRPr lang="en-US">
            <a:effectLst/>
          </a:endParaRPr>
        </a:p>
      </xdr:txBody>
    </xdr:sp>
    <xdr:clientData/>
  </xdr:oneCellAnchor>
  <xdr:oneCellAnchor>
    <xdr:from>
      <xdr:col>15</xdr:col>
      <xdr:colOff>266700</xdr:colOff>
      <xdr:row>14</xdr:row>
      <xdr:rowOff>66675</xdr:rowOff>
    </xdr:from>
    <xdr:ext cx="1844031" cy="436786"/>
    <xdr:sp macro="" textlink="">
      <xdr:nvSpPr>
        <xdr:cNvPr id="19" name="TextBox 18"/>
        <xdr:cNvSpPr txBox="1"/>
      </xdr:nvSpPr>
      <xdr:spPr>
        <a:xfrm>
          <a:off x="9410700" y="3876675"/>
          <a:ext cx="1844031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  <a:p>
          <a:r>
            <a:rPr lang="en-US" sz="1100"/>
            <a:t>(Then take value of price list)</a:t>
          </a:r>
        </a:p>
      </xdr:txBody>
    </xdr:sp>
    <xdr:clientData/>
  </xdr:oneCellAnchor>
  <xdr:twoCellAnchor>
    <xdr:from>
      <xdr:col>10</xdr:col>
      <xdr:colOff>420893</xdr:colOff>
      <xdr:row>15</xdr:row>
      <xdr:rowOff>90488</xdr:rowOff>
    </xdr:from>
    <xdr:to>
      <xdr:col>11</xdr:col>
      <xdr:colOff>504825</xdr:colOff>
      <xdr:row>15</xdr:row>
      <xdr:rowOff>94568</xdr:rowOff>
    </xdr:to>
    <xdr:cxnSp macro="">
      <xdr:nvCxnSpPr>
        <xdr:cNvPr id="20" name="Straight Arrow Connector 19"/>
        <xdr:cNvCxnSpPr>
          <a:stCxn id="11" idx="1"/>
          <a:endCxn id="18" idx="3"/>
        </xdr:cNvCxnSpPr>
      </xdr:nvCxnSpPr>
      <xdr:spPr>
        <a:xfrm flipH="1">
          <a:off x="6516893" y="4090988"/>
          <a:ext cx="693532" cy="4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15</xdr:row>
      <xdr:rowOff>90488</xdr:rowOff>
    </xdr:from>
    <xdr:to>
      <xdr:col>15</xdr:col>
      <xdr:colOff>266700</xdr:colOff>
      <xdr:row>15</xdr:row>
      <xdr:rowOff>94568</xdr:rowOff>
    </xdr:to>
    <xdr:cxnSp macro="">
      <xdr:nvCxnSpPr>
        <xdr:cNvPr id="21" name="Straight Arrow Connector 20"/>
        <xdr:cNvCxnSpPr>
          <a:stCxn id="11" idx="3"/>
          <a:endCxn id="19" idx="1"/>
        </xdr:cNvCxnSpPr>
      </xdr:nvCxnSpPr>
      <xdr:spPr>
        <a:xfrm>
          <a:off x="9077325" y="4090988"/>
          <a:ext cx="333375" cy="4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342900</xdr:colOff>
      <xdr:row>4</xdr:row>
      <xdr:rowOff>1067869</xdr:rowOff>
    </xdr:from>
    <xdr:ext cx="1671163" cy="264560"/>
    <xdr:sp macro="" textlink="">
      <xdr:nvSpPr>
        <xdr:cNvPr id="24" name="TextBox 23"/>
        <xdr:cNvSpPr txBox="1"/>
      </xdr:nvSpPr>
      <xdr:spPr>
        <a:xfrm>
          <a:off x="9486900" y="1829869"/>
          <a:ext cx="1671163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ord_qtty</a:t>
          </a:r>
          <a:r>
            <a:rPr lang="en-US" sz="1100" baseline="0"/>
            <a:t> * plzd_pvpr-8</a:t>
          </a:r>
          <a:endParaRPr lang="en-US" sz="1100"/>
        </a:p>
      </xdr:txBody>
    </xdr:sp>
    <xdr:clientData/>
  </xdr:oneCellAnchor>
  <xdr:twoCellAnchor>
    <xdr:from>
      <xdr:col>16</xdr:col>
      <xdr:colOff>568882</xdr:colOff>
      <xdr:row>6</xdr:row>
      <xdr:rowOff>75129</xdr:rowOff>
    </xdr:from>
    <xdr:to>
      <xdr:col>16</xdr:col>
      <xdr:colOff>579116</xdr:colOff>
      <xdr:row>14</xdr:row>
      <xdr:rowOff>66675</xdr:rowOff>
    </xdr:to>
    <xdr:cxnSp macro="">
      <xdr:nvCxnSpPr>
        <xdr:cNvPr id="25" name="Straight Arrow Connector 24"/>
        <xdr:cNvCxnSpPr>
          <a:stCxn id="19" idx="0"/>
          <a:endCxn id="24" idx="2"/>
        </xdr:cNvCxnSpPr>
      </xdr:nvCxnSpPr>
      <xdr:spPr>
        <a:xfrm flipH="1" flipV="1">
          <a:off x="10322482" y="1322904"/>
          <a:ext cx="10234" cy="15155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606729</xdr:colOff>
      <xdr:row>3</xdr:row>
      <xdr:rowOff>132280</xdr:rowOff>
    </xdr:from>
    <xdr:to>
      <xdr:col>16</xdr:col>
      <xdr:colOff>568883</xdr:colOff>
      <xdr:row>4</xdr:row>
      <xdr:rowOff>1067869</xdr:rowOff>
    </xdr:to>
    <xdr:cxnSp macro="">
      <xdr:nvCxnSpPr>
        <xdr:cNvPr id="26" name="Elbow Connector 25"/>
        <xdr:cNvCxnSpPr>
          <a:stCxn id="24" idx="0"/>
          <a:endCxn id="2" idx="3"/>
        </xdr:cNvCxnSpPr>
      </xdr:nvCxnSpPr>
      <xdr:spPr>
        <a:xfrm rot="16200000" flipV="1">
          <a:off x="7644761" y="-847852"/>
          <a:ext cx="1126089" cy="422935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19</xdr:row>
      <xdr:rowOff>38100</xdr:rowOff>
    </xdr:from>
    <xdr:to>
      <xdr:col>10</xdr:col>
      <xdr:colOff>247650</xdr:colOff>
      <xdr:row>25</xdr:row>
      <xdr:rowOff>133350</xdr:rowOff>
    </xdr:to>
    <xdr:sp macro="" textlink="">
      <xdr:nvSpPr>
        <xdr:cNvPr id="31" name="Flowchart: Decision 30"/>
        <xdr:cNvSpPr/>
      </xdr:nvSpPr>
      <xdr:spPr>
        <a:xfrm>
          <a:off x="4371975" y="4800600"/>
          <a:ext cx="1971675" cy="123825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pr_11_valid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(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pr_pvpr-11</a:t>
          </a:r>
          <a:r>
            <a:rPr lang="en-US" sz="1100"/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&lt; ord_date ?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.</a:t>
          </a:r>
        </a:p>
      </xdr:txBody>
    </xdr:sp>
    <xdr:clientData/>
  </xdr:twoCellAnchor>
  <xdr:twoCellAnchor>
    <xdr:from>
      <xdr:col>8</xdr:col>
      <xdr:colOff>477147</xdr:colOff>
      <xdr:row>16</xdr:row>
      <xdr:rowOff>122461</xdr:rowOff>
    </xdr:from>
    <xdr:to>
      <xdr:col>8</xdr:col>
      <xdr:colOff>481013</xdr:colOff>
      <xdr:row>19</xdr:row>
      <xdr:rowOff>38100</xdr:rowOff>
    </xdr:to>
    <xdr:cxnSp macro="">
      <xdr:nvCxnSpPr>
        <xdr:cNvPr id="32" name="Straight Arrow Connector 31"/>
        <xdr:cNvCxnSpPr>
          <a:stCxn id="18" idx="2"/>
          <a:endCxn id="31" idx="0"/>
        </xdr:cNvCxnSpPr>
      </xdr:nvCxnSpPr>
      <xdr:spPr>
        <a:xfrm>
          <a:off x="5353947" y="4313461"/>
          <a:ext cx="3866" cy="4871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171449</xdr:colOff>
      <xdr:row>21</xdr:row>
      <xdr:rowOff>47624</xdr:rowOff>
    </xdr:from>
    <xdr:ext cx="2417015" cy="447675"/>
    <xdr:sp macro="" textlink="">
      <xdr:nvSpPr>
        <xdr:cNvPr id="42" name="TextBox 41"/>
        <xdr:cNvSpPr txBox="1"/>
      </xdr:nvSpPr>
      <xdr:spPr>
        <a:xfrm>
          <a:off x="1390649" y="5191124"/>
          <a:ext cx="2417015" cy="4476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NO</a:t>
          </a:r>
        </a:p>
        <a:p>
          <a:r>
            <a:rPr lang="en-US" sz="1100"/>
            <a:t>(Price on product valid, take this value)</a:t>
          </a:r>
        </a:p>
      </xdr:txBody>
    </xdr:sp>
    <xdr:clientData/>
  </xdr:oneCellAnchor>
  <xdr:oneCellAnchor>
    <xdr:from>
      <xdr:col>12</xdr:col>
      <xdr:colOff>114299</xdr:colOff>
      <xdr:row>21</xdr:row>
      <xdr:rowOff>38100</xdr:rowOff>
    </xdr:from>
    <xdr:ext cx="2638426" cy="495300"/>
    <xdr:sp macro="" textlink="">
      <xdr:nvSpPr>
        <xdr:cNvPr id="43" name="TextBox 42"/>
        <xdr:cNvSpPr txBox="1"/>
      </xdr:nvSpPr>
      <xdr:spPr>
        <a:xfrm>
          <a:off x="7429499" y="5181600"/>
          <a:ext cx="2638426" cy="4953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YES</a:t>
          </a:r>
        </a:p>
        <a:p>
          <a:r>
            <a:rPr lang="en-US" sz="1100"/>
            <a:t>(price on product</a:t>
          </a:r>
          <a:r>
            <a:rPr lang="en-US" sz="1100" baseline="0"/>
            <a:t> expired, take Price List)</a:t>
          </a:r>
        </a:p>
      </xdr:txBody>
    </xdr:sp>
    <xdr:clientData/>
  </xdr:oneCellAnchor>
  <xdr:twoCellAnchor>
    <xdr:from>
      <xdr:col>6</xdr:col>
      <xdr:colOff>150064</xdr:colOff>
      <xdr:row>22</xdr:row>
      <xdr:rowOff>80962</xdr:rowOff>
    </xdr:from>
    <xdr:to>
      <xdr:col>7</xdr:col>
      <xdr:colOff>104775</xdr:colOff>
      <xdr:row>22</xdr:row>
      <xdr:rowOff>85725</xdr:rowOff>
    </xdr:to>
    <xdr:cxnSp macro="">
      <xdr:nvCxnSpPr>
        <xdr:cNvPr id="44" name="Straight Arrow Connector 43"/>
        <xdr:cNvCxnSpPr>
          <a:stCxn id="31" idx="1"/>
          <a:endCxn id="42" idx="3"/>
        </xdr:cNvCxnSpPr>
      </xdr:nvCxnSpPr>
      <xdr:spPr>
        <a:xfrm flipH="1" flipV="1">
          <a:off x="3807664" y="5414962"/>
          <a:ext cx="564311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22</xdr:row>
      <xdr:rowOff>85725</xdr:rowOff>
    </xdr:from>
    <xdr:to>
      <xdr:col>12</xdr:col>
      <xdr:colOff>114299</xdr:colOff>
      <xdr:row>22</xdr:row>
      <xdr:rowOff>95250</xdr:rowOff>
    </xdr:to>
    <xdr:cxnSp macro="">
      <xdr:nvCxnSpPr>
        <xdr:cNvPr id="45" name="Straight Arrow Connector 44"/>
        <xdr:cNvCxnSpPr>
          <a:stCxn id="31" idx="3"/>
          <a:endCxn id="43" idx="1"/>
        </xdr:cNvCxnSpPr>
      </xdr:nvCxnSpPr>
      <xdr:spPr>
        <a:xfrm>
          <a:off x="6343650" y="5419725"/>
          <a:ext cx="1085849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5</xdr:row>
      <xdr:rowOff>133349</xdr:rowOff>
    </xdr:from>
    <xdr:to>
      <xdr:col>18</xdr:col>
      <xdr:colOff>185263</xdr:colOff>
      <xdr:row>22</xdr:row>
      <xdr:rowOff>95250</xdr:rowOff>
    </xdr:to>
    <xdr:cxnSp macro="">
      <xdr:nvCxnSpPr>
        <xdr:cNvPr id="48" name="Elbow Connector 47"/>
        <xdr:cNvCxnSpPr>
          <a:stCxn id="43" idx="3"/>
          <a:endCxn id="24" idx="3"/>
        </xdr:cNvCxnSpPr>
      </xdr:nvCxnSpPr>
      <xdr:spPr>
        <a:xfrm flipV="1">
          <a:off x="10067925" y="1190624"/>
          <a:ext cx="1090138" cy="3200401"/>
        </a:xfrm>
        <a:prstGeom prst="bentConnector3">
          <a:avLst>
            <a:gd name="adj1" fmla="val 12097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285750</xdr:colOff>
      <xdr:row>13</xdr:row>
      <xdr:rowOff>133350</xdr:rowOff>
    </xdr:from>
    <xdr:ext cx="1460080" cy="264560"/>
    <xdr:sp macro="" textlink="">
      <xdr:nvSpPr>
        <xdr:cNvPr id="104" name="TextBox 103"/>
        <xdr:cNvSpPr txBox="1"/>
      </xdr:nvSpPr>
      <xdr:spPr>
        <a:xfrm>
          <a:off x="285750" y="3752850"/>
          <a:ext cx="1460080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ord_qtty</a:t>
          </a:r>
          <a:r>
            <a:rPr lang="en-US" sz="1100" baseline="0"/>
            <a:t> * pr_pvpr-11</a:t>
          </a:r>
          <a:endParaRPr lang="en-US" sz="1100"/>
        </a:p>
      </xdr:txBody>
    </xdr:sp>
    <xdr:clientData/>
  </xdr:oneCellAnchor>
  <xdr:twoCellAnchor>
    <xdr:from>
      <xdr:col>1</xdr:col>
      <xdr:colOff>406191</xdr:colOff>
      <xdr:row>15</xdr:row>
      <xdr:rowOff>16910</xdr:rowOff>
    </xdr:from>
    <xdr:to>
      <xdr:col>2</xdr:col>
      <xdr:colOff>171450</xdr:colOff>
      <xdr:row>22</xdr:row>
      <xdr:rowOff>80962</xdr:rowOff>
    </xdr:to>
    <xdr:cxnSp macro="">
      <xdr:nvCxnSpPr>
        <xdr:cNvPr id="106" name="Elbow Connector 105"/>
        <xdr:cNvCxnSpPr>
          <a:stCxn id="42" idx="1"/>
          <a:endCxn id="104" idx="2"/>
        </xdr:cNvCxnSpPr>
      </xdr:nvCxnSpPr>
      <xdr:spPr>
        <a:xfrm rot="10800000">
          <a:off x="1015791" y="4017410"/>
          <a:ext cx="374859" cy="139755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406189</xdr:colOff>
      <xdr:row>3</xdr:row>
      <xdr:rowOff>132281</xdr:rowOff>
    </xdr:from>
    <xdr:to>
      <xdr:col>8</xdr:col>
      <xdr:colOff>390524</xdr:colOff>
      <xdr:row>13</xdr:row>
      <xdr:rowOff>133351</xdr:rowOff>
    </xdr:to>
    <xdr:cxnSp macro="">
      <xdr:nvCxnSpPr>
        <xdr:cNvPr id="108" name="Elbow Connector 107"/>
        <xdr:cNvCxnSpPr>
          <a:stCxn id="104" idx="0"/>
          <a:endCxn id="2" idx="1"/>
        </xdr:cNvCxnSpPr>
      </xdr:nvCxnSpPr>
      <xdr:spPr>
        <a:xfrm rot="5400000" flipH="1" flipV="1">
          <a:off x="1617022" y="102548"/>
          <a:ext cx="3049070" cy="425153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27</xdr:row>
      <xdr:rowOff>104775</xdr:rowOff>
    </xdr:from>
    <xdr:ext cx="2933700" cy="1466850"/>
    <xdr:sp macro="" textlink="">
      <xdr:nvSpPr>
        <xdr:cNvPr id="12" name="TextBox 11"/>
        <xdr:cNvSpPr txBox="1"/>
      </xdr:nvSpPr>
      <xdr:spPr>
        <a:xfrm>
          <a:off x="781050" y="390525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28</xdr:row>
      <xdr:rowOff>19050</xdr:rowOff>
    </xdr:from>
    <xdr:to>
      <xdr:col>5</xdr:col>
      <xdr:colOff>638174</xdr:colOff>
      <xdr:row>34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401002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180975</xdr:colOff>
      <xdr:row>18</xdr:row>
      <xdr:rowOff>66675</xdr:rowOff>
    </xdr:from>
    <xdr:ext cx="7228589" cy="866775"/>
    <xdr:sp macro="" textlink="">
      <xdr:nvSpPr>
        <xdr:cNvPr id="6" name="TextBox 5"/>
        <xdr:cNvSpPr txBox="1"/>
      </xdr:nvSpPr>
      <xdr:spPr>
        <a:xfrm>
          <a:off x="790575" y="3105150"/>
          <a:ext cx="7228589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ord_date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ord_description</a:t>
          </a:r>
          <a:r>
            <a:rPr lang="en-US" sz="1100" b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oc_description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rgbClr val="00B05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ot_description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cs_name </a:t>
          </a:r>
          <a:r>
            <a:rPr lang="en-US" sz="1100" b="0" baseline="0">
              <a:solidFill>
                <a:sysClr val="windowText" lastClr="000000"/>
              </a:solidFill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</xdr:col>
      <xdr:colOff>171451</xdr:colOff>
      <xdr:row>23</xdr:row>
      <xdr:rowOff>28575</xdr:rowOff>
    </xdr:from>
    <xdr:ext cx="3790950" cy="800099"/>
    <xdr:sp macro="" textlink="">
      <xdr:nvSpPr>
        <xdr:cNvPr id="7" name="TextBox 6"/>
        <xdr:cNvSpPr txBox="1"/>
      </xdr:nvSpPr>
      <xdr:spPr>
        <a:xfrm>
          <a:off x="781051" y="4610100"/>
          <a:ext cx="3790950" cy="8000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ordd_cg_name  (free</a:t>
          </a:r>
          <a:r>
            <a:rPr lang="en-US" sz="1100" b="0" baseline="0">
              <a:solidFill>
                <a:sysClr val="windowText" lastClr="000000"/>
              </a:solidFill>
            </a:rPr>
            <a:t> text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rgbClr val="00B050"/>
              </a:solidFill>
            </a:rPr>
            <a:t>id_product</a:t>
          </a:r>
          <a:endParaRPr lang="en-US" sz="1100" b="1">
            <a:solidFill>
              <a:srgbClr val="00B05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id_pj - id_patt - id_patt_var </a:t>
          </a:r>
          <a:r>
            <a:rPr lang="en-US" sz="1100" b="0">
              <a:solidFill>
                <a:sysClr val="windowText" lastClr="000000"/>
              </a:solidFill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pr_version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23</xdr:row>
      <xdr:rowOff>85725</xdr:rowOff>
    </xdr:from>
    <xdr:ext cx="7029450" cy="628649"/>
    <xdr:sp macro="" textlink="">
      <xdr:nvSpPr>
        <xdr:cNvPr id="8" name="TextBox 7"/>
        <xdr:cNvSpPr txBox="1"/>
      </xdr:nvSpPr>
      <xdr:spPr>
        <a:xfrm>
          <a:off x="4800600" y="407670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q1       q2      q3        q4         q5         q6        q7        q8     q9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0">
              <a:solidFill>
                <a:sysClr val="windowText" lastClr="000000"/>
              </a:solidFill>
            </a:rPr>
            <a:t>    q10    q11    q12     q13     q14    q15         qt                qp</a:t>
          </a:r>
        </a:p>
      </xdr:txBody>
    </xdr:sp>
    <xdr:clientData/>
  </xdr:oneCellAnchor>
  <xdr:oneCellAnchor>
    <xdr:from>
      <xdr:col>8</xdr:col>
      <xdr:colOff>285750</xdr:colOff>
      <xdr:row>28</xdr:row>
      <xdr:rowOff>28575</xdr:rowOff>
    </xdr:from>
    <xdr:ext cx="5505450" cy="1152525"/>
    <xdr:sp macro="" textlink="">
      <xdr:nvSpPr>
        <xdr:cNvPr id="11" name="TextBox 10"/>
        <xdr:cNvSpPr txBox="1"/>
      </xdr:nvSpPr>
      <xdr:spPr>
        <a:xfrm>
          <a:off x="6010275" y="5562600"/>
          <a:ext cx="5505450" cy="11525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Custom                  Total</a:t>
          </a:r>
          <a:r>
            <a:rPr lang="en-US" sz="1100" b="1" baseline="0">
              <a:solidFill>
                <a:sysClr val="windowText" lastClr="000000"/>
              </a:solidFill>
            </a:rPr>
            <a:t> Price</a:t>
          </a:r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----------------------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plzd_pvpr-8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pr_pvpr-11                      pr_11_valid            ** calc 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chemeClr val="accent6">
                  <a:lumMod val="75000"/>
                </a:schemeClr>
              </a:solidFill>
            </a:rPr>
            <a:t>ord_plz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id_product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cost_code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>
              <a:solidFill>
                <a:sysClr val="windowText" lastClr="000000"/>
              </a:solidFill>
            </a:rPr>
            <a:t>/</a:t>
          </a: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rgbClr val="00B050"/>
              </a:solidFill>
            </a:rPr>
            <a:t>id_cost_cod </a:t>
          </a:r>
          <a:r>
            <a:rPr lang="en-US" sz="1100" b="0">
              <a:solidFill>
                <a:sysClr val="windowText" lastClr="000000"/>
              </a:solidFill>
            </a:rPr>
            <a:t>))</a:t>
          </a:r>
        </a:p>
      </xdr:txBody>
    </xdr:sp>
    <xdr:clientData/>
  </xdr:oneCellAnchor>
  <xdr:twoCellAnchor>
    <xdr:from>
      <xdr:col>11</xdr:col>
      <xdr:colOff>314325</xdr:colOff>
      <xdr:row>22</xdr:row>
      <xdr:rowOff>0</xdr:rowOff>
    </xdr:from>
    <xdr:to>
      <xdr:col>13</xdr:col>
      <xdr:colOff>352425</xdr:colOff>
      <xdr:row>23</xdr:row>
      <xdr:rowOff>85725</xdr:rowOff>
    </xdr:to>
    <xdr:cxnSp macro="">
      <xdr:nvCxnSpPr>
        <xdr:cNvPr id="3" name="Straight Arrow Connector 2"/>
        <xdr:cNvCxnSpPr>
          <a:endCxn id="8" idx="0"/>
        </xdr:cNvCxnSpPr>
      </xdr:nvCxnSpPr>
      <xdr:spPr>
        <a:xfrm flipH="1">
          <a:off x="8315325" y="43910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39</xdr:row>
      <xdr:rowOff>171953</xdr:rowOff>
    </xdr:from>
    <xdr:to>
      <xdr:col>8</xdr:col>
      <xdr:colOff>266699</xdr:colOff>
      <xdr:row>49</xdr:row>
      <xdr:rowOff>172977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78205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247650</xdr:colOff>
      <xdr:row>51</xdr:row>
      <xdr:rowOff>104775</xdr:rowOff>
    </xdr:from>
    <xdr:ext cx="3524250" cy="1590675"/>
    <xdr:sp macro="" textlink="">
      <xdr:nvSpPr>
        <xdr:cNvPr id="13" name="TextBox 12"/>
        <xdr:cNvSpPr txBox="1"/>
      </xdr:nvSpPr>
      <xdr:spPr>
        <a:xfrm>
          <a:off x="247650" y="106203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ordd_name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ordd_num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ordd_qtty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70</xdr:row>
      <xdr:rowOff>104775</xdr:rowOff>
    </xdr:from>
    <xdr:ext cx="2933700" cy="1466850"/>
    <xdr:sp macro="" textlink="">
      <xdr:nvSpPr>
        <xdr:cNvPr id="14" name="TextBox 13"/>
        <xdr:cNvSpPr txBox="1"/>
      </xdr:nvSpPr>
      <xdr:spPr>
        <a:xfrm>
          <a:off x="781050" y="544830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71</xdr:row>
      <xdr:rowOff>19050</xdr:rowOff>
    </xdr:from>
    <xdr:to>
      <xdr:col>5</xdr:col>
      <xdr:colOff>638174</xdr:colOff>
      <xdr:row>77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555307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171451</xdr:colOff>
      <xdr:row>66</xdr:row>
      <xdr:rowOff>66676</xdr:rowOff>
    </xdr:from>
    <xdr:ext cx="3790950" cy="676274"/>
    <xdr:sp macro="" textlink="">
      <xdr:nvSpPr>
        <xdr:cNvPr id="18" name="TextBox 17"/>
        <xdr:cNvSpPr txBox="1"/>
      </xdr:nvSpPr>
      <xdr:spPr>
        <a:xfrm>
          <a:off x="781051" y="4648201"/>
          <a:ext cx="3790950" cy="67627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Aleví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ysClr val="windowText" lastClr="000000"/>
              </a:solidFill>
            </a:rPr>
            <a:t>PR-0221578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0235-0040-V-8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66</xdr:row>
      <xdr:rowOff>85725</xdr:rowOff>
    </xdr:from>
    <xdr:ext cx="7029450" cy="628649"/>
    <xdr:sp macro="" textlink="">
      <xdr:nvSpPr>
        <xdr:cNvPr id="19" name="TextBox 18"/>
        <xdr:cNvSpPr txBox="1"/>
      </xdr:nvSpPr>
      <xdr:spPr>
        <a:xfrm>
          <a:off x="4667250" y="466725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                                                                                      1         1                                                                                2</a:t>
          </a:r>
        </a:p>
      </xdr:txBody>
    </xdr:sp>
    <xdr:clientData/>
  </xdr:oneCellAnchor>
  <xdr:oneCellAnchor>
    <xdr:from>
      <xdr:col>8</xdr:col>
      <xdr:colOff>390525</xdr:colOff>
      <xdr:row>70</xdr:row>
      <xdr:rowOff>180976</xdr:rowOff>
    </xdr:from>
    <xdr:ext cx="5524500" cy="723900"/>
    <xdr:sp macro="" textlink="">
      <xdr:nvSpPr>
        <xdr:cNvPr id="20" name="TextBox 19"/>
        <xdr:cNvSpPr txBox="1"/>
      </xdr:nvSpPr>
      <xdr:spPr>
        <a:xfrm>
          <a:off x="6115050" y="14325601"/>
          <a:ext cx="5524500" cy="7239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Valid up to            Customization</a:t>
          </a: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   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12.50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12.40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31/12/15                       1.2</a:t>
          </a:r>
        </a:p>
      </xdr:txBody>
    </xdr:sp>
    <xdr:clientData/>
  </xdr:oneCellAnchor>
  <xdr:twoCellAnchor>
    <xdr:from>
      <xdr:col>11</xdr:col>
      <xdr:colOff>314325</xdr:colOff>
      <xdr:row>65</xdr:row>
      <xdr:rowOff>0</xdr:rowOff>
    </xdr:from>
    <xdr:to>
      <xdr:col>13</xdr:col>
      <xdr:colOff>352425</xdr:colOff>
      <xdr:row>66</xdr:row>
      <xdr:rowOff>85725</xdr:rowOff>
    </xdr:to>
    <xdr:cxnSp macro="">
      <xdr:nvCxnSpPr>
        <xdr:cNvPr id="21" name="Straight Arrow Connector 20"/>
        <xdr:cNvCxnSpPr>
          <a:endCxn id="19" idx="0"/>
        </xdr:cNvCxnSpPr>
      </xdr:nvCxnSpPr>
      <xdr:spPr>
        <a:xfrm flipH="1">
          <a:off x="7629525" y="43910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83</xdr:row>
      <xdr:rowOff>19553</xdr:rowOff>
    </xdr:from>
    <xdr:to>
      <xdr:col>8</xdr:col>
      <xdr:colOff>266699</xdr:colOff>
      <xdr:row>93</xdr:row>
      <xdr:rowOff>20577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166597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98</xdr:row>
      <xdr:rowOff>28575</xdr:rowOff>
    </xdr:from>
    <xdr:ext cx="3524250" cy="1590675"/>
    <xdr:sp macro="" textlink="">
      <xdr:nvSpPr>
        <xdr:cNvPr id="23" name="TextBox 22"/>
        <xdr:cNvSpPr txBox="1"/>
      </xdr:nvSpPr>
      <xdr:spPr>
        <a:xfrm>
          <a:off x="104775" y="201072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JOAN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61</xdr:row>
      <xdr:rowOff>57151</xdr:rowOff>
    </xdr:from>
    <xdr:ext cx="5899355" cy="857250"/>
    <xdr:sp macro="" textlink="">
      <xdr:nvSpPr>
        <xdr:cNvPr id="24" name="TextBox 23"/>
        <xdr:cNvSpPr txBox="1"/>
      </xdr:nvSpPr>
      <xdr:spPr>
        <a:xfrm>
          <a:off x="781050" y="12487276"/>
          <a:ext cx="5899355" cy="8572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ORD-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21</xdr:col>
      <xdr:colOff>114299</xdr:colOff>
      <xdr:row>66</xdr:row>
      <xdr:rowOff>38100</xdr:rowOff>
    </xdr:from>
    <xdr:to>
      <xdr:col>27</xdr:col>
      <xdr:colOff>752474</xdr:colOff>
      <xdr:row>83</xdr:row>
      <xdr:rowOff>189452</xdr:rowOff>
    </xdr:to>
    <xdr:sp macro="" textlink="">
      <xdr:nvSpPr>
        <xdr:cNvPr id="25" name="TextBox 24"/>
        <xdr:cNvSpPr txBox="1"/>
      </xdr:nvSpPr>
      <xdr:spPr>
        <a:xfrm>
          <a:off x="11915774" y="13420725"/>
          <a:ext cx="3667125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123824</xdr:colOff>
      <xdr:row>18</xdr:row>
      <xdr:rowOff>19050</xdr:rowOff>
    </xdr:from>
    <xdr:to>
      <xdr:col>27</xdr:col>
      <xdr:colOff>761999</xdr:colOff>
      <xdr:row>35</xdr:row>
      <xdr:rowOff>189452</xdr:rowOff>
    </xdr:to>
    <xdr:sp macro="" textlink="">
      <xdr:nvSpPr>
        <xdr:cNvPr id="26" name="TextBox 25"/>
        <xdr:cNvSpPr txBox="1"/>
      </xdr:nvSpPr>
      <xdr:spPr>
        <a:xfrm>
          <a:off x="11925299" y="3648075"/>
          <a:ext cx="3667125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47624</xdr:colOff>
      <xdr:row>68</xdr:row>
      <xdr:rowOff>57149</xdr:rowOff>
    </xdr:from>
    <xdr:to>
      <xdr:col>20</xdr:col>
      <xdr:colOff>323849</xdr:colOff>
      <xdr:row>69</xdr:row>
      <xdr:rowOff>142874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9524" y="13820774"/>
          <a:ext cx="276225" cy="2762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131</xdr:row>
          <xdr:rowOff>66675</xdr:rowOff>
        </xdr:from>
        <xdr:to>
          <xdr:col>12</xdr:col>
          <xdr:colOff>114300</xdr:colOff>
          <xdr:row>146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182</xdr:row>
          <xdr:rowOff>0</xdr:rowOff>
        </xdr:from>
        <xdr:to>
          <xdr:col>43</xdr:col>
          <xdr:colOff>133350</xdr:colOff>
          <xdr:row>187</xdr:row>
          <xdr:rowOff>171450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214</xdr:row>
          <xdr:rowOff>0</xdr:rowOff>
        </xdr:from>
        <xdr:to>
          <xdr:col>43</xdr:col>
          <xdr:colOff>133350</xdr:colOff>
          <xdr:row>219</xdr:row>
          <xdr:rowOff>171450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</xdr:col>
      <xdr:colOff>321289</xdr:colOff>
      <xdr:row>111</xdr:row>
      <xdr:rowOff>43835</xdr:rowOff>
    </xdr:from>
    <xdr:ext cx="10307488" cy="3505689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414" y="22599035"/>
          <a:ext cx="10307488" cy="350568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183</xdr:row>
          <xdr:rowOff>66675</xdr:rowOff>
        </xdr:from>
        <xdr:to>
          <xdr:col>13</xdr:col>
          <xdr:colOff>85725</xdr:colOff>
          <xdr:row>204</xdr:row>
          <xdr:rowOff>19050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0</xdr:colOff>
      <xdr:row>152</xdr:row>
      <xdr:rowOff>0</xdr:rowOff>
    </xdr:from>
    <xdr:to>
      <xdr:col>16</xdr:col>
      <xdr:colOff>60049</xdr:colOff>
      <xdr:row>180</xdr:row>
      <xdr:rowOff>162692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0174" y="30355761"/>
          <a:ext cx="8897592" cy="5496692"/>
        </a:xfrm>
        <a:prstGeom prst="rect">
          <a:avLst/>
        </a:prstGeom>
      </xdr:spPr>
    </xdr:pic>
    <xdr:clientData/>
  </xdr:twoCellAnchor>
  <xdr:twoCellAnchor editAs="oneCell">
    <xdr:from>
      <xdr:col>2</xdr:col>
      <xdr:colOff>430695</xdr:colOff>
      <xdr:row>209</xdr:row>
      <xdr:rowOff>57978</xdr:rowOff>
    </xdr:from>
    <xdr:to>
      <xdr:col>16</xdr:col>
      <xdr:colOff>32713</xdr:colOff>
      <xdr:row>238</xdr:row>
      <xdr:rowOff>68275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1891" y="41272239"/>
          <a:ext cx="8878539" cy="553479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240</xdr:row>
          <xdr:rowOff>66675</xdr:rowOff>
        </xdr:from>
        <xdr:to>
          <xdr:col>13</xdr:col>
          <xdr:colOff>85725</xdr:colOff>
          <xdr:row>251</xdr:row>
          <xdr:rowOff>28575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0</xdr:colOff>
      <xdr:row>253</xdr:row>
      <xdr:rowOff>8283</xdr:rowOff>
    </xdr:from>
    <xdr:to>
      <xdr:col>8</xdr:col>
      <xdr:colOff>99209</xdr:colOff>
      <xdr:row>269</xdr:row>
      <xdr:rowOff>142077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174" y="49604544"/>
          <a:ext cx="4629796" cy="318179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313</xdr:row>
          <xdr:rowOff>66675</xdr:rowOff>
        </xdr:from>
        <xdr:to>
          <xdr:col>10</xdr:col>
          <xdr:colOff>152400</xdr:colOff>
          <xdr:row>323</xdr:row>
          <xdr:rowOff>123825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0</xdr:colOff>
      <xdr:row>276</xdr:row>
      <xdr:rowOff>0</xdr:rowOff>
    </xdr:from>
    <xdr:to>
      <xdr:col>18</xdr:col>
      <xdr:colOff>418450</xdr:colOff>
      <xdr:row>312</xdr:row>
      <xdr:rowOff>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0174" y="53977761"/>
          <a:ext cx="10183646" cy="68589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18</xdr:col>
      <xdr:colOff>8051</xdr:colOff>
      <xdr:row>352</xdr:row>
      <xdr:rowOff>99391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26236"/>
        <a:stretch/>
      </xdr:blipFill>
      <xdr:spPr>
        <a:xfrm>
          <a:off x="621196" y="63502761"/>
          <a:ext cx="10212225" cy="50523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27</xdr:row>
      <xdr:rowOff>104775</xdr:rowOff>
    </xdr:from>
    <xdr:ext cx="2933700" cy="1466850"/>
    <xdr:sp macro="" textlink="">
      <xdr:nvSpPr>
        <xdr:cNvPr id="2" name="TextBox 1"/>
        <xdr:cNvSpPr txBox="1"/>
      </xdr:nvSpPr>
      <xdr:spPr>
        <a:xfrm>
          <a:off x="781050" y="544830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28</xdr:row>
      <xdr:rowOff>19050</xdr:rowOff>
    </xdr:from>
    <xdr:to>
      <xdr:col>5</xdr:col>
      <xdr:colOff>314324</xdr:colOff>
      <xdr:row>34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555307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180975</xdr:colOff>
      <xdr:row>18</xdr:row>
      <xdr:rowOff>66675</xdr:rowOff>
    </xdr:from>
    <xdr:ext cx="7228589" cy="866775"/>
    <xdr:sp macro="" textlink="">
      <xdr:nvSpPr>
        <xdr:cNvPr id="4" name="TextBox 3"/>
        <xdr:cNvSpPr txBox="1"/>
      </xdr:nvSpPr>
      <xdr:spPr>
        <a:xfrm>
          <a:off x="790575" y="3695700"/>
          <a:ext cx="7228589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ord_date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ord_description</a:t>
          </a:r>
          <a:r>
            <a:rPr lang="en-US" sz="1100" b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oc_description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rgbClr val="00B05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ot_description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cs_name </a:t>
          </a:r>
          <a:r>
            <a:rPr lang="en-US" sz="1100" b="0" baseline="0">
              <a:solidFill>
                <a:sysClr val="windowText" lastClr="000000"/>
              </a:solidFill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</xdr:col>
      <xdr:colOff>171451</xdr:colOff>
      <xdr:row>23</xdr:row>
      <xdr:rowOff>28575</xdr:rowOff>
    </xdr:from>
    <xdr:ext cx="3790950" cy="800099"/>
    <xdr:sp macro="" textlink="">
      <xdr:nvSpPr>
        <xdr:cNvPr id="5" name="TextBox 4"/>
        <xdr:cNvSpPr txBox="1"/>
      </xdr:nvSpPr>
      <xdr:spPr>
        <a:xfrm>
          <a:off x="781051" y="4610100"/>
          <a:ext cx="3790950" cy="8000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ordd_cg_name  (free</a:t>
          </a:r>
          <a:r>
            <a:rPr lang="en-US" sz="1100" b="0" baseline="0">
              <a:solidFill>
                <a:sysClr val="windowText" lastClr="000000"/>
              </a:solidFill>
            </a:rPr>
            <a:t> text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rgbClr val="00B050"/>
              </a:solidFill>
            </a:rPr>
            <a:t>id_product</a:t>
          </a:r>
          <a:endParaRPr lang="en-US" sz="1100" b="1">
            <a:solidFill>
              <a:srgbClr val="00B05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id_pj - id_patt - id_patt_var </a:t>
          </a:r>
          <a:r>
            <a:rPr lang="en-US" sz="1100" b="0">
              <a:solidFill>
                <a:sysClr val="windowText" lastClr="000000"/>
              </a:solidFill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pr_version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23</xdr:row>
      <xdr:rowOff>85725</xdr:rowOff>
    </xdr:from>
    <xdr:ext cx="7029450" cy="628649"/>
    <xdr:sp macro="" textlink="">
      <xdr:nvSpPr>
        <xdr:cNvPr id="6" name="TextBox 5"/>
        <xdr:cNvSpPr txBox="1"/>
      </xdr:nvSpPr>
      <xdr:spPr>
        <a:xfrm>
          <a:off x="4667250" y="466725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q1       q2      q3        q4         q5         q6        q7        q8     q9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0">
              <a:solidFill>
                <a:sysClr val="windowText" lastClr="000000"/>
              </a:solidFill>
            </a:rPr>
            <a:t>    q10    q11    q12     q13     q14    q15         qt                qp</a:t>
          </a:r>
        </a:p>
      </xdr:txBody>
    </xdr:sp>
    <xdr:clientData/>
  </xdr:oneCellAnchor>
  <xdr:oneCellAnchor>
    <xdr:from>
      <xdr:col>8</xdr:col>
      <xdr:colOff>285750</xdr:colOff>
      <xdr:row>28</xdr:row>
      <xdr:rowOff>28575</xdr:rowOff>
    </xdr:from>
    <xdr:ext cx="5505450" cy="1152525"/>
    <xdr:sp macro="" textlink="">
      <xdr:nvSpPr>
        <xdr:cNvPr id="7" name="TextBox 6"/>
        <xdr:cNvSpPr txBox="1"/>
      </xdr:nvSpPr>
      <xdr:spPr>
        <a:xfrm>
          <a:off x="6010275" y="5562600"/>
          <a:ext cx="5505450" cy="11525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Custom                  Total</a:t>
          </a:r>
          <a:r>
            <a:rPr lang="en-US" sz="1100" b="1" baseline="0">
              <a:solidFill>
                <a:sysClr val="windowText" lastClr="000000"/>
              </a:solidFill>
            </a:rPr>
            <a:t> Price</a:t>
          </a:r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----------------------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plzd_pvpr-8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pr_pvpr-11                      pr_11_valid            ** calc 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chemeClr val="accent6">
                  <a:lumMod val="75000"/>
                </a:schemeClr>
              </a:solidFill>
            </a:rPr>
            <a:t>ord_plz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id_product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cost_code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>
              <a:solidFill>
                <a:sysClr val="windowText" lastClr="000000"/>
              </a:solidFill>
            </a:rPr>
            <a:t>/</a:t>
          </a: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rgbClr val="00B050"/>
              </a:solidFill>
            </a:rPr>
            <a:t>id_cost_cod </a:t>
          </a:r>
          <a:r>
            <a:rPr lang="en-US" sz="1100" b="0">
              <a:solidFill>
                <a:sysClr val="windowText" lastClr="000000"/>
              </a:solidFill>
            </a:rPr>
            <a:t>))</a:t>
          </a:r>
        </a:p>
      </xdr:txBody>
    </xdr:sp>
    <xdr:clientData/>
  </xdr:oneCellAnchor>
  <xdr:twoCellAnchor>
    <xdr:from>
      <xdr:col>11</xdr:col>
      <xdr:colOff>314325</xdr:colOff>
      <xdr:row>22</xdr:row>
      <xdr:rowOff>0</xdr:rowOff>
    </xdr:from>
    <xdr:to>
      <xdr:col>13</xdr:col>
      <xdr:colOff>352425</xdr:colOff>
      <xdr:row>23</xdr:row>
      <xdr:rowOff>85725</xdr:rowOff>
    </xdr:to>
    <xdr:cxnSp macro="">
      <xdr:nvCxnSpPr>
        <xdr:cNvPr id="8" name="Straight Arrow Connector 7"/>
        <xdr:cNvCxnSpPr>
          <a:endCxn id="6" idx="0"/>
        </xdr:cNvCxnSpPr>
      </xdr:nvCxnSpPr>
      <xdr:spPr>
        <a:xfrm flipH="1">
          <a:off x="7629525" y="43910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39</xdr:row>
      <xdr:rowOff>171953</xdr:rowOff>
    </xdr:from>
    <xdr:to>
      <xdr:col>8</xdr:col>
      <xdr:colOff>266699</xdr:colOff>
      <xdr:row>49</xdr:row>
      <xdr:rowOff>172977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78205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247650</xdr:colOff>
      <xdr:row>51</xdr:row>
      <xdr:rowOff>104775</xdr:rowOff>
    </xdr:from>
    <xdr:ext cx="3524250" cy="1590675"/>
    <xdr:sp macro="" textlink="">
      <xdr:nvSpPr>
        <xdr:cNvPr id="10" name="TextBox 9"/>
        <xdr:cNvSpPr txBox="1"/>
      </xdr:nvSpPr>
      <xdr:spPr>
        <a:xfrm>
          <a:off x="247650" y="106203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ordd_name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ordd_num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ordd_qtty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70</xdr:row>
      <xdr:rowOff>104775</xdr:rowOff>
    </xdr:from>
    <xdr:ext cx="2933700" cy="1466850"/>
    <xdr:sp macro="" textlink="">
      <xdr:nvSpPr>
        <xdr:cNvPr id="11" name="TextBox 10"/>
        <xdr:cNvSpPr txBox="1"/>
      </xdr:nvSpPr>
      <xdr:spPr>
        <a:xfrm>
          <a:off x="781050" y="1424940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71</xdr:row>
      <xdr:rowOff>19050</xdr:rowOff>
    </xdr:from>
    <xdr:to>
      <xdr:col>5</xdr:col>
      <xdr:colOff>314324</xdr:colOff>
      <xdr:row>77</xdr:row>
      <xdr:rowOff>114300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1435417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171451</xdr:colOff>
      <xdr:row>66</xdr:row>
      <xdr:rowOff>66676</xdr:rowOff>
    </xdr:from>
    <xdr:ext cx="3790950" cy="676274"/>
    <xdr:sp macro="" textlink="">
      <xdr:nvSpPr>
        <xdr:cNvPr id="13" name="TextBox 12"/>
        <xdr:cNvSpPr txBox="1"/>
      </xdr:nvSpPr>
      <xdr:spPr>
        <a:xfrm>
          <a:off x="781051" y="13449301"/>
          <a:ext cx="3790950" cy="67627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Aleví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ysClr val="windowText" lastClr="000000"/>
              </a:solidFill>
            </a:rPr>
            <a:t>PR-0221578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0235-0040-V-8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66</xdr:row>
      <xdr:rowOff>85725</xdr:rowOff>
    </xdr:from>
    <xdr:ext cx="7029450" cy="628649"/>
    <xdr:sp macro="" textlink="">
      <xdr:nvSpPr>
        <xdr:cNvPr id="14" name="TextBox 13"/>
        <xdr:cNvSpPr txBox="1"/>
      </xdr:nvSpPr>
      <xdr:spPr>
        <a:xfrm>
          <a:off x="4667250" y="1346835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                                                                                      1         1                                                                                2</a:t>
          </a:r>
        </a:p>
      </xdr:txBody>
    </xdr:sp>
    <xdr:clientData/>
  </xdr:oneCellAnchor>
  <xdr:oneCellAnchor>
    <xdr:from>
      <xdr:col>8</xdr:col>
      <xdr:colOff>390525</xdr:colOff>
      <xdr:row>70</xdr:row>
      <xdr:rowOff>180976</xdr:rowOff>
    </xdr:from>
    <xdr:ext cx="5524500" cy="723900"/>
    <xdr:sp macro="" textlink="">
      <xdr:nvSpPr>
        <xdr:cNvPr id="15" name="TextBox 14"/>
        <xdr:cNvSpPr txBox="1"/>
      </xdr:nvSpPr>
      <xdr:spPr>
        <a:xfrm>
          <a:off x="6115050" y="14325601"/>
          <a:ext cx="5524500" cy="7239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Valid up to            Customization</a:t>
          </a: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   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12.50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12.40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31/12/15                       1.2</a:t>
          </a:r>
        </a:p>
      </xdr:txBody>
    </xdr:sp>
    <xdr:clientData/>
  </xdr:oneCellAnchor>
  <xdr:twoCellAnchor>
    <xdr:from>
      <xdr:col>11</xdr:col>
      <xdr:colOff>314325</xdr:colOff>
      <xdr:row>65</xdr:row>
      <xdr:rowOff>0</xdr:rowOff>
    </xdr:from>
    <xdr:to>
      <xdr:col>13</xdr:col>
      <xdr:colOff>352425</xdr:colOff>
      <xdr:row>66</xdr:row>
      <xdr:rowOff>85725</xdr:rowOff>
    </xdr:to>
    <xdr:cxnSp macro="">
      <xdr:nvCxnSpPr>
        <xdr:cNvPr id="16" name="Straight Arrow Connector 15"/>
        <xdr:cNvCxnSpPr>
          <a:endCxn id="14" idx="0"/>
        </xdr:cNvCxnSpPr>
      </xdr:nvCxnSpPr>
      <xdr:spPr>
        <a:xfrm flipH="1">
          <a:off x="7629525" y="131921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83</xdr:row>
      <xdr:rowOff>19553</xdr:rowOff>
    </xdr:from>
    <xdr:to>
      <xdr:col>8</xdr:col>
      <xdr:colOff>266699</xdr:colOff>
      <xdr:row>93</xdr:row>
      <xdr:rowOff>20577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166597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98</xdr:row>
      <xdr:rowOff>28575</xdr:rowOff>
    </xdr:from>
    <xdr:ext cx="3524250" cy="1590675"/>
    <xdr:sp macro="" textlink="">
      <xdr:nvSpPr>
        <xdr:cNvPr id="18" name="TextBox 17"/>
        <xdr:cNvSpPr txBox="1"/>
      </xdr:nvSpPr>
      <xdr:spPr>
        <a:xfrm>
          <a:off x="104775" y="201072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JOAN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61</xdr:row>
      <xdr:rowOff>57151</xdr:rowOff>
    </xdr:from>
    <xdr:ext cx="5899355" cy="857250"/>
    <xdr:sp macro="" textlink="">
      <xdr:nvSpPr>
        <xdr:cNvPr id="19" name="TextBox 18"/>
        <xdr:cNvSpPr txBox="1"/>
      </xdr:nvSpPr>
      <xdr:spPr>
        <a:xfrm>
          <a:off x="781050" y="12487276"/>
          <a:ext cx="5899355" cy="8572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ORD-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21</xdr:col>
      <xdr:colOff>114299</xdr:colOff>
      <xdr:row>66</xdr:row>
      <xdr:rowOff>38100</xdr:rowOff>
    </xdr:from>
    <xdr:to>
      <xdr:col>27</xdr:col>
      <xdr:colOff>752474</xdr:colOff>
      <xdr:row>83</xdr:row>
      <xdr:rowOff>189452</xdr:rowOff>
    </xdr:to>
    <xdr:sp macro="" textlink="">
      <xdr:nvSpPr>
        <xdr:cNvPr id="20" name="TextBox 19"/>
        <xdr:cNvSpPr txBox="1"/>
      </xdr:nvSpPr>
      <xdr:spPr>
        <a:xfrm>
          <a:off x="11877674" y="13420725"/>
          <a:ext cx="4524375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123824</xdr:colOff>
      <xdr:row>18</xdr:row>
      <xdr:rowOff>19050</xdr:rowOff>
    </xdr:from>
    <xdr:to>
      <xdr:col>27</xdr:col>
      <xdr:colOff>761999</xdr:colOff>
      <xdr:row>35</xdr:row>
      <xdr:rowOff>189452</xdr:rowOff>
    </xdr:to>
    <xdr:sp macro="" textlink="">
      <xdr:nvSpPr>
        <xdr:cNvPr id="21" name="TextBox 20"/>
        <xdr:cNvSpPr txBox="1"/>
      </xdr:nvSpPr>
      <xdr:spPr>
        <a:xfrm>
          <a:off x="11877674" y="3648075"/>
          <a:ext cx="4533900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47624</xdr:colOff>
      <xdr:row>68</xdr:row>
      <xdr:rowOff>57149</xdr:rowOff>
    </xdr:from>
    <xdr:to>
      <xdr:col>20</xdr:col>
      <xdr:colOff>323849</xdr:colOff>
      <xdr:row>69</xdr:row>
      <xdr:rowOff>142874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9524" y="13820774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23297</xdr:rowOff>
    </xdr:from>
    <xdr:to>
      <xdr:col>17</xdr:col>
      <xdr:colOff>142875</xdr:colOff>
      <xdr:row>136</xdr:row>
      <xdr:rowOff>126883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07022"/>
          <a:ext cx="10058400" cy="5247086"/>
        </a:xfrm>
        <a:prstGeom prst="rect">
          <a:avLst/>
        </a:prstGeom>
      </xdr:spPr>
    </xdr:pic>
    <xdr:clientData/>
  </xdr:twoCellAnchor>
  <xdr:twoCellAnchor editAs="oneCell">
    <xdr:from>
      <xdr:col>0</xdr:col>
      <xdr:colOff>53479</xdr:colOff>
      <xdr:row>140</xdr:row>
      <xdr:rowOff>0</xdr:rowOff>
    </xdr:from>
    <xdr:to>
      <xdr:col>17</xdr:col>
      <xdr:colOff>127495</xdr:colOff>
      <xdr:row>169</xdr:row>
      <xdr:rowOff>97933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79" y="28089225"/>
          <a:ext cx="9989541" cy="5622433"/>
        </a:xfrm>
        <a:prstGeom prst="rect">
          <a:avLst/>
        </a:prstGeom>
      </xdr:spPr>
    </xdr:pic>
    <xdr:clientData/>
  </xdr:twoCellAnchor>
  <xdr:twoCellAnchor editAs="oneCell">
    <xdr:from>
      <xdr:col>4</xdr:col>
      <xdr:colOff>764063</xdr:colOff>
      <xdr:row>171</xdr:row>
      <xdr:rowOff>28575</xdr:rowOff>
    </xdr:from>
    <xdr:to>
      <xdr:col>13</xdr:col>
      <xdr:colOff>360666</xdr:colOff>
      <xdr:row>191</xdr:row>
      <xdr:rowOff>67212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3388" y="34023300"/>
          <a:ext cx="5511628" cy="38486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9524</xdr:colOff>
      <xdr:row>8</xdr:row>
      <xdr:rowOff>66676</xdr:rowOff>
    </xdr:from>
    <xdr:to>
      <xdr:col>3</xdr:col>
      <xdr:colOff>142875</xdr:colOff>
      <xdr:row>15</xdr:row>
      <xdr:rowOff>108800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699" y="1962151"/>
          <a:ext cx="133351" cy="1375624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6</xdr:row>
      <xdr:rowOff>47625</xdr:rowOff>
    </xdr:from>
    <xdr:to>
      <xdr:col>9</xdr:col>
      <xdr:colOff>390525</xdr:colOff>
      <xdr:row>10</xdr:row>
      <xdr:rowOff>795</xdr:rowOff>
    </xdr:to>
    <xdr:sp macro="" textlink="">
      <xdr:nvSpPr>
        <xdr:cNvPr id="3" name="TextBox 2"/>
        <xdr:cNvSpPr txBox="1"/>
      </xdr:nvSpPr>
      <xdr:spPr>
        <a:xfrm>
          <a:off x="5076825" y="1371600"/>
          <a:ext cx="256222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TYPE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_order_type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ot_description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 (ML)</a:t>
          </a:r>
        </a:p>
      </xdr:txBody>
    </xdr:sp>
    <xdr:clientData/>
  </xdr:twoCellAnchor>
  <xdr:oneCellAnchor>
    <xdr:from>
      <xdr:col>3</xdr:col>
      <xdr:colOff>466725</xdr:colOff>
      <xdr:row>13</xdr:row>
      <xdr:rowOff>47625</xdr:rowOff>
    </xdr:from>
    <xdr:ext cx="2886075" cy="1057275"/>
    <xdr:sp macro="" textlink="">
      <xdr:nvSpPr>
        <xdr:cNvPr id="4" name="TextBox 3"/>
        <xdr:cNvSpPr txBox="1"/>
      </xdr:nvSpPr>
      <xdr:spPr>
        <a:xfrm>
          <a:off x="2247900" y="28956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ORDER TYPE 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3</xdr:col>
      <xdr:colOff>9524</xdr:colOff>
      <xdr:row>31</xdr:row>
      <xdr:rowOff>66676</xdr:rowOff>
    </xdr:from>
    <xdr:to>
      <xdr:col>3</xdr:col>
      <xdr:colOff>142875</xdr:colOff>
      <xdr:row>38</xdr:row>
      <xdr:rowOff>108800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699" y="1962151"/>
          <a:ext cx="133351" cy="1375624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29</xdr:row>
      <xdr:rowOff>47625</xdr:rowOff>
    </xdr:from>
    <xdr:to>
      <xdr:col>9</xdr:col>
      <xdr:colOff>600075</xdr:colOff>
      <xdr:row>33</xdr:row>
      <xdr:rowOff>795</xdr:rowOff>
    </xdr:to>
    <xdr:sp macro="" textlink="">
      <xdr:nvSpPr>
        <xdr:cNvPr id="6" name="TextBox 5"/>
        <xdr:cNvSpPr txBox="1"/>
      </xdr:nvSpPr>
      <xdr:spPr>
        <a:xfrm>
          <a:off x="5076825" y="5562600"/>
          <a:ext cx="277177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STATUS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_order_status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os_description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________________ (ML)</a:t>
          </a:r>
        </a:p>
      </xdr:txBody>
    </xdr:sp>
    <xdr:clientData/>
  </xdr:twoCellAnchor>
  <xdr:oneCellAnchor>
    <xdr:from>
      <xdr:col>3</xdr:col>
      <xdr:colOff>466725</xdr:colOff>
      <xdr:row>36</xdr:row>
      <xdr:rowOff>47625</xdr:rowOff>
    </xdr:from>
    <xdr:ext cx="2886075" cy="1057275"/>
    <xdr:sp macro="" textlink="">
      <xdr:nvSpPr>
        <xdr:cNvPr id="7" name="TextBox 6"/>
        <xdr:cNvSpPr txBox="1"/>
      </xdr:nvSpPr>
      <xdr:spPr>
        <a:xfrm>
          <a:off x="2247900" y="28956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STATUS-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ORDER STATUS 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15</xdr:col>
      <xdr:colOff>9524</xdr:colOff>
      <xdr:row>8</xdr:row>
      <xdr:rowOff>66676</xdr:rowOff>
    </xdr:from>
    <xdr:to>
      <xdr:col>15</xdr:col>
      <xdr:colOff>142875</xdr:colOff>
      <xdr:row>15</xdr:row>
      <xdr:rowOff>108800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1962151"/>
          <a:ext cx="133351" cy="1375624"/>
        </a:xfrm>
        <a:prstGeom prst="rect">
          <a:avLst/>
        </a:prstGeom>
      </xdr:spPr>
    </xdr:pic>
    <xdr:clientData/>
  </xdr:twoCellAnchor>
  <xdr:twoCellAnchor>
    <xdr:from>
      <xdr:col>18</xdr:col>
      <xdr:colOff>133350</xdr:colOff>
      <xdr:row>6</xdr:row>
      <xdr:rowOff>47625</xdr:rowOff>
    </xdr:from>
    <xdr:to>
      <xdr:col>22</xdr:col>
      <xdr:colOff>418995</xdr:colOff>
      <xdr:row>10</xdr:row>
      <xdr:rowOff>795</xdr:rowOff>
    </xdr:to>
    <xdr:sp macro="" textlink="">
      <xdr:nvSpPr>
        <xdr:cNvPr id="9" name="TextBox 8"/>
        <xdr:cNvSpPr txBox="1"/>
      </xdr:nvSpPr>
      <xdr:spPr>
        <a:xfrm>
          <a:off x="4591050" y="1562100"/>
          <a:ext cx="272404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CONDITION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_order_condition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oc_description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 (ML)</a:t>
          </a:r>
        </a:p>
      </xdr:txBody>
    </xdr:sp>
    <xdr:clientData/>
  </xdr:twoCellAnchor>
  <xdr:oneCellAnchor>
    <xdr:from>
      <xdr:col>15</xdr:col>
      <xdr:colOff>466725</xdr:colOff>
      <xdr:row>13</xdr:row>
      <xdr:rowOff>47625</xdr:rowOff>
    </xdr:from>
    <xdr:ext cx="2886075" cy="1057275"/>
    <xdr:sp macro="" textlink="">
      <xdr:nvSpPr>
        <xdr:cNvPr id="10" name="TextBox 9"/>
        <xdr:cNvSpPr txBox="1"/>
      </xdr:nvSpPr>
      <xdr:spPr>
        <a:xfrm>
          <a:off x="2695575" y="28956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CONDITION-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ORDER CONDITION 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18</xdr:col>
      <xdr:colOff>28574</xdr:colOff>
      <xdr:row>31</xdr:row>
      <xdr:rowOff>123826</xdr:rowOff>
    </xdr:from>
    <xdr:to>
      <xdr:col>18</xdr:col>
      <xdr:colOff>161925</xdr:colOff>
      <xdr:row>38</xdr:row>
      <xdr:rowOff>165950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4" y="6019801"/>
          <a:ext cx="133351" cy="1375624"/>
        </a:xfrm>
        <a:prstGeom prst="rect">
          <a:avLst/>
        </a:prstGeom>
      </xdr:spPr>
    </xdr:pic>
    <xdr:clientData/>
  </xdr:twoCellAnchor>
  <xdr:twoCellAnchor>
    <xdr:from>
      <xdr:col>19</xdr:col>
      <xdr:colOff>371476</xdr:colOff>
      <xdr:row>27</xdr:row>
      <xdr:rowOff>95250</xdr:rowOff>
    </xdr:from>
    <xdr:to>
      <xdr:col>22</xdr:col>
      <xdr:colOff>542926</xdr:colOff>
      <xdr:row>33</xdr:row>
      <xdr:rowOff>85725</xdr:rowOff>
    </xdr:to>
    <xdr:sp macro="" textlink="">
      <xdr:nvSpPr>
        <xdr:cNvPr id="12" name="TextBox 11"/>
        <xdr:cNvSpPr txBox="1"/>
      </xdr:nvSpPr>
      <xdr:spPr>
        <a:xfrm>
          <a:off x="13992226" y="5219700"/>
          <a:ext cx="20002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WEB WINDOWS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_web_windows ___ (U/I)</a:t>
          </a:r>
          <a:endParaRPr lang="en-US" sz="1100">
            <a:solidFill>
              <a:srgbClr val="0070C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ww_dete_i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ww_dete_f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ww_dete_del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r>
            <a:rPr lang="en-US" sz="1100">
              <a:solidFill>
                <a:srgbClr val="00B050"/>
              </a:solidFill>
            </a:rPr>
            <a:t>id_customer ____</a:t>
          </a:r>
        </a:p>
      </xdr:txBody>
    </xdr:sp>
    <xdr:clientData/>
  </xdr:twoCellAnchor>
  <xdr:oneCellAnchor>
    <xdr:from>
      <xdr:col>17</xdr:col>
      <xdr:colOff>619125</xdr:colOff>
      <xdr:row>36</xdr:row>
      <xdr:rowOff>47625</xdr:rowOff>
    </xdr:from>
    <xdr:ext cx="2886075" cy="1771650"/>
    <xdr:sp macro="" textlink="">
      <xdr:nvSpPr>
        <xdr:cNvPr id="13" name="TextBox 12"/>
        <xdr:cNvSpPr txBox="1"/>
      </xdr:nvSpPr>
      <xdr:spPr>
        <a:xfrm>
          <a:off x="12677775" y="6896100"/>
          <a:ext cx="2886075" cy="177165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 WINDOWS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CUSTOMER</a:t>
          </a:r>
          <a:r>
            <a:rPr lang="en-US" sz="1100" b="1" baseline="0"/>
            <a:t>        </a:t>
          </a:r>
          <a:r>
            <a:rPr lang="en-US" sz="1100" b="1"/>
            <a:t>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cs_name (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START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ww_dete_i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FINISH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ww_dete_f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DELIVERY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ww_dete_del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914399</xdr:colOff>
      <xdr:row>9</xdr:row>
      <xdr:rowOff>171451</xdr:rowOff>
    </xdr:from>
    <xdr:to>
      <xdr:col>10</xdr:col>
      <xdr:colOff>133350</xdr:colOff>
      <xdr:row>17</xdr:row>
      <xdr:rowOff>23075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4" y="10258426"/>
          <a:ext cx="133351" cy="1375624"/>
        </a:xfrm>
        <a:prstGeom prst="rect">
          <a:avLst/>
        </a:prstGeom>
      </xdr:spPr>
    </xdr:pic>
    <xdr:clientData/>
  </xdr:twoCellAnchor>
  <xdr:oneCellAnchor>
    <xdr:from>
      <xdr:col>6</xdr:col>
      <xdr:colOff>114300</xdr:colOff>
      <xdr:row>14</xdr:row>
      <xdr:rowOff>95250</xdr:rowOff>
    </xdr:from>
    <xdr:ext cx="2886075" cy="2162175"/>
    <xdr:sp macro="" textlink="">
      <xdr:nvSpPr>
        <xdr:cNvPr id="15" name="TextBox 14"/>
        <xdr:cNvSpPr txBox="1"/>
      </xdr:nvSpPr>
      <xdr:spPr>
        <a:xfrm>
          <a:off x="5057775" y="11134725"/>
          <a:ext cx="2886075" cy="21621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CODE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_code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_description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DOWN PAYMENT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_dp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 DELIVERY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_delivery  %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 DAYS    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_30_days  %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60 DAYS    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_60_days 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       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_other  %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DAY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_day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>
    <xdr:from>
      <xdr:col>11</xdr:col>
      <xdr:colOff>489972</xdr:colOff>
      <xdr:row>8</xdr:row>
      <xdr:rowOff>19050</xdr:rowOff>
    </xdr:from>
    <xdr:to>
      <xdr:col>14</xdr:col>
      <xdr:colOff>1467630</xdr:colOff>
      <xdr:row>18</xdr:row>
      <xdr:rowOff>19050</xdr:rowOff>
    </xdr:to>
    <xdr:sp macro="" textlink="">
      <xdr:nvSpPr>
        <xdr:cNvPr id="16" name="TextBox 15"/>
        <xdr:cNvSpPr txBox="1"/>
      </xdr:nvSpPr>
      <xdr:spPr>
        <a:xfrm>
          <a:off x="8957697" y="9915525"/>
          <a:ext cx="2434983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PAYMENT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_Payment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pay_code ___</a:t>
          </a:r>
        </a:p>
        <a:p>
          <a:r>
            <a:rPr lang="en-US" sz="1100"/>
            <a:t>pay_description </a:t>
          </a:r>
          <a:r>
            <a:rPr lang="en-US" sz="1100" baseline="0"/>
            <a:t>_____________ (ML)</a:t>
          </a:r>
        </a:p>
        <a:p>
          <a:r>
            <a:rPr lang="en-US" sz="1100" baseline="0"/>
            <a:t>pay_dp ___ % </a:t>
          </a:r>
        </a:p>
        <a:p>
          <a:r>
            <a:rPr lang="en-US" sz="1100" baseline="0"/>
            <a:t>pay_delivery ___%</a:t>
          </a:r>
        </a:p>
        <a:p>
          <a:r>
            <a:rPr lang="en-US" sz="1100" baseline="0"/>
            <a:t>pay_30_days ___ %</a:t>
          </a:r>
        </a:p>
        <a:p>
          <a:r>
            <a:rPr lang="en-US" sz="1100" baseline="0"/>
            <a:t>pay_60_days ___%</a:t>
          </a:r>
        </a:p>
        <a:p>
          <a:r>
            <a:rPr lang="en-US" sz="1100" baseline="0"/>
            <a:t>pay_other  ___  %</a:t>
          </a:r>
        </a:p>
        <a:p>
          <a:r>
            <a:rPr lang="en-US" sz="1100" baseline="0"/>
            <a:t>pay_day 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13" Type="http://schemas.openxmlformats.org/officeDocument/2006/relationships/image" Target="../media/image9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6.emf"/><Relationship Id="rId12" Type="http://schemas.openxmlformats.org/officeDocument/2006/relationships/package" Target="../embeddings/Microsoft_Word_Document5.docx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package" Target="../embeddings/Microsoft_Word_Document4.docx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7.emf"/><Relationship Id="rId14" Type="http://schemas.openxmlformats.org/officeDocument/2006/relationships/package" Target="../embeddings/Microsoft_Word_Document6.docx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95"/>
  <sheetViews>
    <sheetView showZeros="0" tabSelected="1" topLeftCell="G1" zoomScale="96" zoomScaleNormal="96" workbookViewId="0">
      <selection activeCell="L14" sqref="L14"/>
    </sheetView>
  </sheetViews>
  <sheetFormatPr defaultRowHeight="15" x14ac:dyDescent="0.25"/>
  <cols>
    <col min="1" max="1" width="1.85546875" customWidth="1"/>
    <col min="2" max="2" width="3.5703125" customWidth="1"/>
    <col min="3" max="3" width="11.28515625" customWidth="1"/>
    <col min="4" max="4" width="12" customWidth="1"/>
    <col min="5" max="5" width="14.140625" customWidth="1"/>
    <col min="6" max="6" width="14" customWidth="1"/>
    <col min="7" max="7" width="15.42578125" customWidth="1"/>
    <col min="8" max="9" width="15.5703125" customWidth="1"/>
    <col min="10" max="10" width="16" customWidth="1"/>
    <col min="11" max="11" width="17.5703125" customWidth="1"/>
    <col min="12" max="12" width="14.7109375" customWidth="1"/>
    <col min="13" max="13" width="17.7109375" customWidth="1"/>
    <col min="14" max="14" width="15.28515625" customWidth="1"/>
    <col min="15" max="15" width="16.140625" customWidth="1"/>
    <col min="16" max="16" width="20" customWidth="1"/>
    <col min="17" max="18" width="17" customWidth="1"/>
    <col min="19" max="19" width="13.28515625" customWidth="1"/>
    <col min="20" max="20" width="18.28515625" customWidth="1"/>
    <col min="21" max="21" width="17.7109375" customWidth="1"/>
    <col min="22" max="22" width="11.28515625" customWidth="1"/>
    <col min="23" max="23" width="8.28515625" customWidth="1"/>
    <col min="24" max="24" width="8" customWidth="1"/>
    <col min="25" max="27" width="12.140625" customWidth="1"/>
    <col min="29" max="29" width="11.85546875" customWidth="1"/>
  </cols>
  <sheetData>
    <row r="1" spans="2:27" ht="28.5" x14ac:dyDescent="0.45">
      <c r="B1" s="12" t="s">
        <v>16</v>
      </c>
    </row>
    <row r="2" spans="2:27" x14ac:dyDescent="0.25">
      <c r="B2" s="13" t="s">
        <v>21</v>
      </c>
      <c r="C2" s="13"/>
      <c r="D2" t="s">
        <v>23</v>
      </c>
      <c r="G2" s="34" t="s">
        <v>34</v>
      </c>
      <c r="H2" t="s">
        <v>80</v>
      </c>
    </row>
    <row r="3" spans="2:27" x14ac:dyDescent="0.25">
      <c r="B3" s="13" t="s">
        <v>22</v>
      </c>
      <c r="C3" s="13"/>
      <c r="D3" t="s">
        <v>150</v>
      </c>
      <c r="H3" t="s">
        <v>17</v>
      </c>
    </row>
    <row r="4" spans="2:27" x14ac:dyDescent="0.25">
      <c r="D4" t="s">
        <v>43</v>
      </c>
      <c r="H4" t="s">
        <v>192</v>
      </c>
    </row>
    <row r="5" spans="2:27" x14ac:dyDescent="0.25">
      <c r="D5" t="s">
        <v>114</v>
      </c>
      <c r="I5" t="s">
        <v>193</v>
      </c>
    </row>
    <row r="6" spans="2:27" x14ac:dyDescent="0.25">
      <c r="D6" t="s">
        <v>49</v>
      </c>
    </row>
    <row r="7" spans="2:27" x14ac:dyDescent="0.25">
      <c r="D7" t="s">
        <v>147</v>
      </c>
    </row>
    <row r="8" spans="2:27" x14ac:dyDescent="0.25">
      <c r="D8" t="s">
        <v>151</v>
      </c>
      <c r="I8" s="39"/>
      <c r="J8" s="43" t="s">
        <v>256</v>
      </c>
      <c r="K8" s="40"/>
      <c r="L8" s="40"/>
      <c r="M8" s="41"/>
    </row>
    <row r="9" spans="2:27" x14ac:dyDescent="0.25">
      <c r="D9" t="s">
        <v>152</v>
      </c>
      <c r="I9" s="84"/>
      <c r="J9" s="85" t="s">
        <v>220</v>
      </c>
      <c r="K9" s="84" t="s">
        <v>229</v>
      </c>
      <c r="L9" s="86"/>
      <c r="M9" s="87"/>
    </row>
    <row r="10" spans="2:27" x14ac:dyDescent="0.25">
      <c r="I10" s="88"/>
      <c r="J10" s="89" t="s">
        <v>221</v>
      </c>
      <c r="K10" s="88" t="s">
        <v>228</v>
      </c>
      <c r="L10" s="90"/>
      <c r="M10" s="91"/>
    </row>
    <row r="11" spans="2:27" x14ac:dyDescent="0.25">
      <c r="I11" s="88"/>
      <c r="J11" s="89" t="s">
        <v>222</v>
      </c>
      <c r="K11" s="88" t="s">
        <v>227</v>
      </c>
      <c r="L11" s="90"/>
      <c r="M11" s="91"/>
    </row>
    <row r="12" spans="2:27" x14ac:dyDescent="0.25">
      <c r="I12" s="88"/>
      <c r="J12" s="89" t="s">
        <v>88</v>
      </c>
      <c r="K12" s="88" t="s">
        <v>445</v>
      </c>
      <c r="L12" s="90"/>
      <c r="M12" s="91"/>
    </row>
    <row r="13" spans="2:27" x14ac:dyDescent="0.25">
      <c r="I13" s="88"/>
      <c r="J13" s="89" t="s">
        <v>89</v>
      </c>
      <c r="K13" s="88" t="s">
        <v>447</v>
      </c>
      <c r="L13" s="90"/>
      <c r="M13" s="91"/>
    </row>
    <row r="14" spans="2:27" x14ac:dyDescent="0.25">
      <c r="I14" s="88"/>
      <c r="J14" s="89" t="s">
        <v>92</v>
      </c>
      <c r="K14" s="88" t="s">
        <v>446</v>
      </c>
      <c r="L14" s="90"/>
      <c r="M14" s="91"/>
    </row>
    <row r="15" spans="2:27" x14ac:dyDescent="0.25">
      <c r="I15" s="88"/>
      <c r="J15" s="89" t="s">
        <v>223</v>
      </c>
      <c r="K15" s="88" t="s">
        <v>225</v>
      </c>
      <c r="L15" s="90"/>
      <c r="M15" s="91"/>
    </row>
    <row r="16" spans="2:27" x14ac:dyDescent="0.25">
      <c r="B16" s="13" t="s">
        <v>18</v>
      </c>
      <c r="I16" s="88"/>
      <c r="J16" s="89" t="s">
        <v>237</v>
      </c>
      <c r="K16" s="88" t="s">
        <v>226</v>
      </c>
      <c r="L16" s="90"/>
      <c r="M16" s="91"/>
      <c r="Q16" s="35"/>
      <c r="U16" s="35"/>
      <c r="Y16" s="35"/>
      <c r="Z16" s="35"/>
      <c r="AA16" s="35"/>
    </row>
    <row r="17" spans="2:27" x14ac:dyDescent="0.25">
      <c r="B17" s="13"/>
      <c r="I17" s="88"/>
      <c r="J17" s="89" t="s">
        <v>224</v>
      </c>
      <c r="K17" s="88" t="s">
        <v>235</v>
      </c>
      <c r="L17" s="90"/>
      <c r="M17" s="91"/>
      <c r="Q17" s="35"/>
      <c r="U17" s="35"/>
      <c r="Y17" s="35"/>
      <c r="Z17" s="35"/>
      <c r="AA17" s="35"/>
    </row>
    <row r="18" spans="2:27" x14ac:dyDescent="0.25">
      <c r="I18" s="88"/>
      <c r="J18" s="89" t="s">
        <v>239</v>
      </c>
      <c r="K18" s="88" t="s">
        <v>236</v>
      </c>
      <c r="L18" s="90"/>
      <c r="M18" s="91"/>
    </row>
    <row r="19" spans="2:27" x14ac:dyDescent="0.25">
      <c r="I19" s="92"/>
      <c r="J19" s="93"/>
      <c r="K19" s="92"/>
      <c r="L19" s="93"/>
      <c r="M19" s="94"/>
    </row>
    <row r="22" spans="2:27" ht="15.75" thickBot="1" x14ac:dyDescent="0.3">
      <c r="B22" t="s">
        <v>216</v>
      </c>
    </row>
    <row r="23" spans="2:27" x14ac:dyDescent="0.25">
      <c r="B23" s="2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</row>
    <row r="24" spans="2:27" x14ac:dyDescent="0.25">
      <c r="B24" s="17"/>
      <c r="T24" s="16"/>
    </row>
    <row r="25" spans="2:27" x14ac:dyDescent="0.25">
      <c r="B25" s="17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T25" s="16"/>
    </row>
    <row r="26" spans="2:27" ht="30" x14ac:dyDescent="0.25">
      <c r="B26" s="17"/>
      <c r="C26" s="3" t="s">
        <v>26</v>
      </c>
      <c r="D26" s="25" t="s">
        <v>20</v>
      </c>
      <c r="E26" s="25" t="s">
        <v>20</v>
      </c>
      <c r="F26" s="28" t="s">
        <v>149</v>
      </c>
      <c r="G26" s="3" t="s">
        <v>43</v>
      </c>
      <c r="H26" s="28" t="s">
        <v>142</v>
      </c>
      <c r="I26" s="28" t="s">
        <v>46</v>
      </c>
      <c r="J26" s="28" t="s">
        <v>189</v>
      </c>
      <c r="K26" s="28" t="s">
        <v>191</v>
      </c>
      <c r="L26" s="28" t="s">
        <v>81</v>
      </c>
      <c r="M26" s="28" t="s">
        <v>55</v>
      </c>
      <c r="N26" s="28" t="s">
        <v>148</v>
      </c>
      <c r="O26" s="28" t="s">
        <v>91</v>
      </c>
      <c r="P26" s="28" t="s">
        <v>206</v>
      </c>
      <c r="Q26" s="28" t="s">
        <v>249</v>
      </c>
      <c r="R26" s="28" t="s">
        <v>250</v>
      </c>
      <c r="S26" s="28" t="s">
        <v>206</v>
      </c>
      <c r="T26" s="16"/>
    </row>
    <row r="27" spans="2:27" ht="105" x14ac:dyDescent="0.25">
      <c r="B27" s="17"/>
      <c r="C27" s="44" t="s">
        <v>27</v>
      </c>
      <c r="D27" s="45" t="s">
        <v>28</v>
      </c>
      <c r="E27" s="46" t="s">
        <v>153</v>
      </c>
      <c r="F27" s="47" t="s">
        <v>30</v>
      </c>
      <c r="G27" s="47" t="s">
        <v>52</v>
      </c>
      <c r="H27" s="47" t="s">
        <v>143</v>
      </c>
      <c r="I27" s="47" t="s">
        <v>53</v>
      </c>
      <c r="J27" s="47" t="s">
        <v>190</v>
      </c>
      <c r="K27" s="47" t="s">
        <v>154</v>
      </c>
      <c r="L27" s="44" t="s">
        <v>86</v>
      </c>
      <c r="M27" s="47" t="s">
        <v>155</v>
      </c>
      <c r="N27" s="47" t="s">
        <v>219</v>
      </c>
      <c r="O27" s="47" t="s">
        <v>156</v>
      </c>
      <c r="P27" s="61" t="s">
        <v>214</v>
      </c>
      <c r="Q27" s="61" t="s">
        <v>233</v>
      </c>
      <c r="R27" s="61" t="s">
        <v>234</v>
      </c>
      <c r="S27" s="61" t="s">
        <v>215</v>
      </c>
      <c r="T27" s="16"/>
    </row>
    <row r="28" spans="2:27" x14ac:dyDescent="0.25">
      <c r="B28" s="17"/>
      <c r="C28" s="52" t="s">
        <v>347</v>
      </c>
      <c r="D28" s="52">
        <v>787</v>
      </c>
      <c r="E28" s="48" t="s">
        <v>62</v>
      </c>
      <c r="F28" s="52" t="s">
        <v>75</v>
      </c>
      <c r="G28" s="52" t="s">
        <v>45</v>
      </c>
      <c r="H28" s="52" t="s">
        <v>144</v>
      </c>
      <c r="I28" s="52" t="s">
        <v>95</v>
      </c>
      <c r="J28" s="49">
        <v>42355</v>
      </c>
      <c r="K28" s="49">
        <v>42383</v>
      </c>
      <c r="L28" s="55">
        <v>60</v>
      </c>
      <c r="M28" s="50">
        <v>30</v>
      </c>
      <c r="N28" s="51">
        <f>L28-M28</f>
        <v>30</v>
      </c>
      <c r="O28" s="58">
        <v>97.513904761904769</v>
      </c>
      <c r="P28" s="76" t="s">
        <v>209</v>
      </c>
      <c r="Q28" s="55">
        <v>20</v>
      </c>
      <c r="R28" s="55">
        <v>20</v>
      </c>
      <c r="S28" s="81"/>
      <c r="T28" s="16"/>
    </row>
    <row r="29" spans="2:27" ht="18" customHeight="1" x14ac:dyDescent="0.25">
      <c r="B29" s="17"/>
      <c r="C29" s="53"/>
      <c r="D29" s="53"/>
      <c r="E29" s="4" t="s">
        <v>67</v>
      </c>
      <c r="F29" s="53"/>
      <c r="G29" s="53"/>
      <c r="H29" s="53"/>
      <c r="I29" s="53"/>
      <c r="J29" s="33">
        <v>42354</v>
      </c>
      <c r="K29" s="33">
        <v>42393</v>
      </c>
      <c r="L29" s="56"/>
      <c r="M29" s="6">
        <v>30</v>
      </c>
      <c r="N29" s="6">
        <f>M28-M29</f>
        <v>0</v>
      </c>
      <c r="O29" s="59">
        <v>117.01668571428571</v>
      </c>
      <c r="P29" s="66" t="s">
        <v>210</v>
      </c>
      <c r="Q29" s="77">
        <f>O30*Q28%</f>
        <v>35.105005714285717</v>
      </c>
      <c r="R29" s="77">
        <f>Q30*R28%</f>
        <v>28.084004571428576</v>
      </c>
      <c r="S29" s="79"/>
      <c r="T29" s="16"/>
    </row>
    <row r="30" spans="2:27" ht="18" customHeight="1" x14ac:dyDescent="0.25">
      <c r="B30" s="17"/>
      <c r="C30" s="54"/>
      <c r="D30" s="54"/>
      <c r="E30" s="5" t="s">
        <v>72</v>
      </c>
      <c r="F30" s="54"/>
      <c r="G30" s="54"/>
      <c r="H30" s="54"/>
      <c r="I30" s="54"/>
      <c r="J30" s="38">
        <v>42353</v>
      </c>
      <c r="K30" s="38">
        <v>42395</v>
      </c>
      <c r="L30" s="57"/>
      <c r="M30" s="7">
        <v>30</v>
      </c>
      <c r="N30" s="7">
        <f>M29-M30</f>
        <v>0</v>
      </c>
      <c r="O30" s="60">
        <v>175.52502857142858</v>
      </c>
      <c r="P30" s="67" t="s">
        <v>210</v>
      </c>
      <c r="Q30" s="78">
        <f>O30-Q29</f>
        <v>140.42002285714287</v>
      </c>
      <c r="R30" s="78">
        <f>Q30-R29</f>
        <v>112.33601828571429</v>
      </c>
      <c r="S30" s="80" t="s">
        <v>210</v>
      </c>
      <c r="T30" s="16"/>
    </row>
    <row r="31" spans="2:27" x14ac:dyDescent="0.25">
      <c r="B31" s="17"/>
      <c r="C31" s="52" t="s">
        <v>348</v>
      </c>
      <c r="D31" s="52">
        <v>337</v>
      </c>
      <c r="E31" s="48" t="s">
        <v>63</v>
      </c>
      <c r="F31" s="52" t="s">
        <v>76</v>
      </c>
      <c r="G31" s="52" t="s">
        <v>42</v>
      </c>
      <c r="H31" s="52" t="s">
        <v>101</v>
      </c>
      <c r="I31" s="52" t="s">
        <v>54</v>
      </c>
      <c r="J31" s="49">
        <v>42355</v>
      </c>
      <c r="K31" s="49">
        <v>42414</v>
      </c>
      <c r="L31" s="55">
        <v>10</v>
      </c>
      <c r="M31" s="50">
        <v>10</v>
      </c>
      <c r="N31" s="96">
        <f>L31-M31</f>
        <v>0</v>
      </c>
      <c r="O31" s="58">
        <v>32</v>
      </c>
      <c r="P31" s="76" t="s">
        <v>209</v>
      </c>
      <c r="Q31" s="55">
        <v>100</v>
      </c>
      <c r="R31" s="55">
        <v>20</v>
      </c>
      <c r="S31" s="81"/>
      <c r="T31" s="16"/>
    </row>
    <row r="32" spans="2:27" ht="18" customHeight="1" x14ac:dyDescent="0.25">
      <c r="B32" s="17"/>
      <c r="C32" s="53"/>
      <c r="D32" s="53"/>
      <c r="E32" s="4" t="s">
        <v>68</v>
      </c>
      <c r="F32" s="53"/>
      <c r="G32" s="53"/>
      <c r="H32" s="53"/>
      <c r="I32" s="53"/>
      <c r="J32" s="33">
        <v>42354</v>
      </c>
      <c r="K32" s="33">
        <v>42425</v>
      </c>
      <c r="L32" s="56"/>
      <c r="M32" s="6">
        <v>0</v>
      </c>
      <c r="N32" s="42">
        <f>M31-M32</f>
        <v>10</v>
      </c>
      <c r="O32" s="59">
        <v>39</v>
      </c>
      <c r="P32" s="66" t="s">
        <v>210</v>
      </c>
      <c r="Q32" s="77">
        <f>O33*Q31%</f>
        <v>59</v>
      </c>
      <c r="R32" s="77">
        <f t="shared" ref="R32" si="0">Q33*R31%</f>
        <v>0</v>
      </c>
      <c r="S32" s="79"/>
      <c r="T32" s="16"/>
    </row>
    <row r="33" spans="2:20" ht="18" customHeight="1" x14ac:dyDescent="0.25">
      <c r="B33" s="17"/>
      <c r="C33" s="54"/>
      <c r="D33" s="54"/>
      <c r="E33" s="5" t="s">
        <v>72</v>
      </c>
      <c r="F33" s="54"/>
      <c r="G33" s="54"/>
      <c r="H33" s="54"/>
      <c r="I33" s="54"/>
      <c r="J33" s="38">
        <v>42353</v>
      </c>
      <c r="K33" s="38">
        <v>42425</v>
      </c>
      <c r="L33" s="57"/>
      <c r="M33" s="7">
        <v>0</v>
      </c>
      <c r="N33" s="7">
        <f>M32-M33</f>
        <v>0</v>
      </c>
      <c r="O33" s="60">
        <v>59</v>
      </c>
      <c r="P33" s="67" t="s">
        <v>210</v>
      </c>
      <c r="Q33" s="78">
        <f>O33-Q32</f>
        <v>0</v>
      </c>
      <c r="R33" s="78">
        <f t="shared" ref="R33" si="1">Q33-R32</f>
        <v>0</v>
      </c>
      <c r="S33" s="80" t="s">
        <v>210</v>
      </c>
      <c r="T33" s="16"/>
    </row>
    <row r="34" spans="2:20" x14ac:dyDescent="0.25">
      <c r="B34" s="17"/>
      <c r="C34" s="52" t="s">
        <v>349</v>
      </c>
      <c r="D34" s="52">
        <v>1198</v>
      </c>
      <c r="E34" s="48" t="s">
        <v>64</v>
      </c>
      <c r="F34" s="52" t="s">
        <v>77</v>
      </c>
      <c r="G34" s="52" t="s">
        <v>45</v>
      </c>
      <c r="H34" s="52" t="s">
        <v>144</v>
      </c>
      <c r="I34" s="52" t="s">
        <v>54</v>
      </c>
      <c r="J34" s="49">
        <v>42355</v>
      </c>
      <c r="K34" s="49">
        <v>42383</v>
      </c>
      <c r="L34" s="55">
        <v>250</v>
      </c>
      <c r="M34" s="50">
        <v>250</v>
      </c>
      <c r="N34" s="96">
        <f>L34-M34</f>
        <v>0</v>
      </c>
      <c r="O34" s="58">
        <v>5952.3809523809523</v>
      </c>
      <c r="P34" s="76" t="s">
        <v>209</v>
      </c>
      <c r="Q34" s="55">
        <v>0</v>
      </c>
      <c r="R34" s="55">
        <v>20</v>
      </c>
      <c r="S34" s="81"/>
      <c r="T34" s="16"/>
    </row>
    <row r="35" spans="2:20" ht="18" customHeight="1" x14ac:dyDescent="0.25">
      <c r="B35" s="17"/>
      <c r="C35" s="53"/>
      <c r="D35" s="53"/>
      <c r="E35" s="4" t="s">
        <v>69</v>
      </c>
      <c r="F35" s="53"/>
      <c r="G35" s="53"/>
      <c r="H35" s="53"/>
      <c r="I35" s="53"/>
      <c r="J35" s="33">
        <v>42354</v>
      </c>
      <c r="K35" s="33">
        <v>42397</v>
      </c>
      <c r="L35" s="56"/>
      <c r="M35" s="6">
        <v>200</v>
      </c>
      <c r="N35" s="6">
        <f>M34-M35</f>
        <v>50</v>
      </c>
      <c r="O35" s="59">
        <v>7142.8571428571422</v>
      </c>
      <c r="P35" s="66" t="s">
        <v>210</v>
      </c>
      <c r="Q35" s="77">
        <f>O36*Q34%</f>
        <v>0</v>
      </c>
      <c r="R35" s="77">
        <f t="shared" ref="R35" si="2">Q36*R34%</f>
        <v>2142.8571428571427</v>
      </c>
      <c r="S35" s="79"/>
      <c r="T35" s="16"/>
    </row>
    <row r="36" spans="2:20" ht="18" customHeight="1" x14ac:dyDescent="0.25">
      <c r="B36" s="17"/>
      <c r="C36" s="54"/>
      <c r="D36" s="54"/>
      <c r="E36" s="5" t="s">
        <v>71</v>
      </c>
      <c r="F36" s="54"/>
      <c r="G36" s="54"/>
      <c r="H36" s="54"/>
      <c r="I36" s="54"/>
      <c r="J36" s="38">
        <v>42353</v>
      </c>
      <c r="K36" s="38">
        <v>42397</v>
      </c>
      <c r="L36" s="57"/>
      <c r="M36" s="7">
        <v>20</v>
      </c>
      <c r="N36" s="7">
        <f>M35-M36</f>
        <v>180</v>
      </c>
      <c r="O36" s="60">
        <v>10714.285714285714</v>
      </c>
      <c r="P36" s="67" t="s">
        <v>210</v>
      </c>
      <c r="Q36" s="78">
        <f>O36-Q35</f>
        <v>10714.285714285714</v>
      </c>
      <c r="R36" s="78">
        <f t="shared" ref="R36" si="3">Q36-R35</f>
        <v>8571.4285714285706</v>
      </c>
      <c r="S36" s="80" t="s">
        <v>210</v>
      </c>
      <c r="T36" s="16"/>
    </row>
    <row r="37" spans="2:20" x14ac:dyDescent="0.25">
      <c r="B37" s="17"/>
      <c r="C37" s="52" t="s">
        <v>350</v>
      </c>
      <c r="D37" s="52">
        <v>825</v>
      </c>
      <c r="E37" s="48" t="s">
        <v>65</v>
      </c>
      <c r="F37" s="52" t="s">
        <v>217</v>
      </c>
      <c r="G37" s="52" t="s">
        <v>41</v>
      </c>
      <c r="H37" s="52" t="s">
        <v>102</v>
      </c>
      <c r="I37" s="52" t="s">
        <v>94</v>
      </c>
      <c r="J37" s="49"/>
      <c r="K37" s="49"/>
      <c r="L37" s="55">
        <v>15</v>
      </c>
      <c r="M37" s="50">
        <v>0</v>
      </c>
      <c r="N37" s="96">
        <f>L37-M37</f>
        <v>15</v>
      </c>
      <c r="O37" s="58">
        <v>300</v>
      </c>
      <c r="P37" s="76" t="s">
        <v>209</v>
      </c>
      <c r="Q37" s="55">
        <v>0</v>
      </c>
      <c r="R37" s="55">
        <v>20</v>
      </c>
      <c r="S37" s="81"/>
      <c r="T37" s="16"/>
    </row>
    <row r="38" spans="2:20" ht="18" customHeight="1" x14ac:dyDescent="0.25">
      <c r="B38" s="17"/>
      <c r="C38" s="53"/>
      <c r="D38" s="53"/>
      <c r="E38" s="4" t="s">
        <v>70</v>
      </c>
      <c r="F38" s="53"/>
      <c r="G38" s="53"/>
      <c r="H38" s="53"/>
      <c r="I38" s="53"/>
      <c r="J38" s="33"/>
      <c r="K38" s="33"/>
      <c r="L38" s="56"/>
      <c r="M38" s="6">
        <v>0</v>
      </c>
      <c r="N38" s="6">
        <f>M37-M38</f>
        <v>0</v>
      </c>
      <c r="O38" s="59">
        <v>400</v>
      </c>
      <c r="P38" s="66" t="s">
        <v>210</v>
      </c>
      <c r="Q38" s="77">
        <f>O39*Q37%</f>
        <v>0</v>
      </c>
      <c r="R38" s="77">
        <f t="shared" ref="R38" si="4">Q39*R37%</f>
        <v>100</v>
      </c>
      <c r="S38" s="79"/>
      <c r="T38" s="16"/>
    </row>
    <row r="39" spans="2:20" ht="18" customHeight="1" x14ac:dyDescent="0.25">
      <c r="B39" s="17"/>
      <c r="C39" s="54"/>
      <c r="D39" s="54"/>
      <c r="E39" s="5" t="s">
        <v>72</v>
      </c>
      <c r="F39" s="54"/>
      <c r="G39" s="54"/>
      <c r="H39" s="54"/>
      <c r="I39" s="54"/>
      <c r="J39" s="38">
        <v>42353</v>
      </c>
      <c r="K39" s="38">
        <v>42397</v>
      </c>
      <c r="L39" s="57"/>
      <c r="M39" s="7">
        <v>0</v>
      </c>
      <c r="N39" s="7">
        <f>M38-M39</f>
        <v>0</v>
      </c>
      <c r="O39" s="60">
        <v>500</v>
      </c>
      <c r="P39" s="67" t="s">
        <v>210</v>
      </c>
      <c r="Q39" s="78">
        <f>O39-Q38</f>
        <v>500</v>
      </c>
      <c r="R39" s="78">
        <f t="shared" ref="R39" si="5">Q39-R38</f>
        <v>400</v>
      </c>
      <c r="S39" s="80" t="s">
        <v>210</v>
      </c>
      <c r="T39" s="16"/>
    </row>
    <row r="40" spans="2:20" x14ac:dyDescent="0.25"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T40" s="16"/>
    </row>
    <row r="41" spans="2:20" ht="17.25" customHeight="1" x14ac:dyDescent="0.25">
      <c r="B41" s="17"/>
      <c r="J41" s="3" t="s">
        <v>0</v>
      </c>
      <c r="K41" s="68">
        <v>4</v>
      </c>
      <c r="L41" s="68">
        <f>SUM(L28:L36)</f>
        <v>320</v>
      </c>
      <c r="M41" s="69">
        <f>M28+M31+M34</f>
        <v>290</v>
      </c>
      <c r="N41" s="69">
        <f t="shared" ref="N41:O41" si="6">N28+N31+N34</f>
        <v>30</v>
      </c>
      <c r="O41" s="69">
        <f t="shared" si="6"/>
        <v>6081.8948571428573</v>
      </c>
      <c r="P41" s="76" t="s">
        <v>209</v>
      </c>
      <c r="Q41" t="s">
        <v>211</v>
      </c>
      <c r="T41" s="16"/>
    </row>
    <row r="42" spans="2:20" ht="17.25" customHeight="1" x14ac:dyDescent="0.25">
      <c r="B42" s="17"/>
      <c r="J42" s="62"/>
      <c r="K42" s="63"/>
      <c r="L42" s="63"/>
      <c r="M42" s="70">
        <f t="shared" ref="M42:O42" si="7">M29+M32+M35</f>
        <v>230</v>
      </c>
      <c r="N42" s="70">
        <f t="shared" si="7"/>
        <v>60</v>
      </c>
      <c r="O42" s="70">
        <f t="shared" si="7"/>
        <v>7298.873828571428</v>
      </c>
      <c r="P42" s="66" t="s">
        <v>210</v>
      </c>
      <c r="Q42" t="s">
        <v>212</v>
      </c>
      <c r="T42" s="16"/>
    </row>
    <row r="43" spans="2:20" ht="17.25" customHeight="1" x14ac:dyDescent="0.25">
      <c r="B43" s="17"/>
      <c r="J43" s="62"/>
      <c r="K43" s="63"/>
      <c r="L43" s="63"/>
      <c r="M43" s="71">
        <f t="shared" ref="M43:O43" si="8">M30+M33+M36</f>
        <v>50</v>
      </c>
      <c r="N43" s="71">
        <f t="shared" si="8"/>
        <v>180</v>
      </c>
      <c r="O43" s="72">
        <f t="shared" si="8"/>
        <v>10948.810742857142</v>
      </c>
      <c r="P43" s="67" t="s">
        <v>210</v>
      </c>
      <c r="Q43" s="68">
        <f>Q36+Q33+Q30</f>
        <v>10854.705737142856</v>
      </c>
      <c r="R43" s="73">
        <f>R36+R33+R30</f>
        <v>8683.7645897142847</v>
      </c>
      <c r="S43" s="82" t="s">
        <v>210</v>
      </c>
      <c r="T43" s="16" t="s">
        <v>213</v>
      </c>
    </row>
    <row r="44" spans="2:20" ht="15.75" thickBot="1" x14ac:dyDescent="0.3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</row>
    <row r="48" spans="2:20" ht="15.75" thickBot="1" x14ac:dyDescent="0.3">
      <c r="B48" t="s">
        <v>230</v>
      </c>
    </row>
    <row r="49" spans="2:19" x14ac:dyDescent="0.25">
      <c r="B49" s="21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5"/>
    </row>
    <row r="50" spans="2:19" x14ac:dyDescent="0.25">
      <c r="B50" s="17"/>
      <c r="S50" s="16"/>
    </row>
    <row r="51" spans="2:19" x14ac:dyDescent="0.25">
      <c r="B51" s="17"/>
      <c r="C51" s="10"/>
      <c r="D51" s="10"/>
      <c r="E51" s="10"/>
      <c r="F51" s="10"/>
      <c r="G51" s="10"/>
      <c r="H51" s="10"/>
      <c r="I51" s="10"/>
      <c r="J51" s="10"/>
      <c r="K51" s="10"/>
      <c r="S51" s="16"/>
    </row>
    <row r="52" spans="2:19" ht="45" x14ac:dyDescent="0.25">
      <c r="B52" s="17"/>
      <c r="C52" s="3" t="s">
        <v>26</v>
      </c>
      <c r="D52" s="25" t="s">
        <v>20</v>
      </c>
      <c r="E52" s="25" t="s">
        <v>20</v>
      </c>
      <c r="F52" s="25" t="s">
        <v>56</v>
      </c>
      <c r="G52" s="25" t="s">
        <v>57</v>
      </c>
      <c r="H52" s="28" t="s">
        <v>149</v>
      </c>
      <c r="I52" s="3" t="s">
        <v>43</v>
      </c>
      <c r="J52" s="28" t="s">
        <v>142</v>
      </c>
      <c r="K52" s="28" t="s">
        <v>46</v>
      </c>
      <c r="L52" s="28" t="s">
        <v>187</v>
      </c>
      <c r="M52" s="28" t="s">
        <v>31</v>
      </c>
      <c r="N52" s="28" t="s">
        <v>81</v>
      </c>
      <c r="O52" s="28" t="s">
        <v>55</v>
      </c>
      <c r="P52" s="28" t="s">
        <v>148</v>
      </c>
      <c r="Q52" s="28" t="s">
        <v>248</v>
      </c>
      <c r="R52" s="28" t="s">
        <v>206</v>
      </c>
      <c r="S52" s="16"/>
    </row>
    <row r="53" spans="2:19" ht="75" x14ac:dyDescent="0.25">
      <c r="B53" s="17"/>
      <c r="C53" s="23" t="s">
        <v>27</v>
      </c>
      <c r="D53" s="27" t="s">
        <v>28</v>
      </c>
      <c r="E53" s="26" t="s">
        <v>29</v>
      </c>
      <c r="F53" s="26" t="s">
        <v>58</v>
      </c>
      <c r="G53" s="26" t="s">
        <v>59</v>
      </c>
      <c r="H53" s="24" t="s">
        <v>30</v>
      </c>
      <c r="I53" s="24" t="s">
        <v>52</v>
      </c>
      <c r="J53" s="24" t="s">
        <v>143</v>
      </c>
      <c r="K53" s="24" t="s">
        <v>53</v>
      </c>
      <c r="L53" s="23" t="s">
        <v>188</v>
      </c>
      <c r="M53" s="23" t="s">
        <v>32</v>
      </c>
      <c r="N53" s="23" t="s">
        <v>86</v>
      </c>
      <c r="O53" s="23" t="s">
        <v>87</v>
      </c>
      <c r="P53" s="23" t="s">
        <v>238</v>
      </c>
      <c r="Q53" s="23" t="s">
        <v>88</v>
      </c>
      <c r="R53" s="61" t="s">
        <v>251</v>
      </c>
      <c r="S53" s="16"/>
    </row>
    <row r="54" spans="2:19" x14ac:dyDescent="0.25">
      <c r="B54" s="17"/>
      <c r="C54" s="1" t="s">
        <v>351</v>
      </c>
      <c r="D54" s="1">
        <v>2367</v>
      </c>
      <c r="E54" s="4" t="s">
        <v>60</v>
      </c>
      <c r="F54" s="4" t="s">
        <v>66</v>
      </c>
      <c r="G54" s="4" t="s">
        <v>71</v>
      </c>
      <c r="H54" s="1" t="s">
        <v>73</v>
      </c>
      <c r="I54" s="1" t="s">
        <v>45</v>
      </c>
      <c r="J54" s="1" t="s">
        <v>102</v>
      </c>
      <c r="K54" s="33" t="s">
        <v>78</v>
      </c>
      <c r="L54" s="33">
        <v>42433</v>
      </c>
      <c r="M54" s="33">
        <v>42433</v>
      </c>
      <c r="N54" s="6">
        <v>120</v>
      </c>
      <c r="O54" s="6"/>
      <c r="P54" s="6">
        <v>120</v>
      </c>
      <c r="Q54" s="64">
        <v>476.1904761904762</v>
      </c>
      <c r="R54" s="66" t="s">
        <v>209</v>
      </c>
      <c r="S54" s="16"/>
    </row>
    <row r="55" spans="2:19" x14ac:dyDescent="0.25">
      <c r="B55" s="17"/>
      <c r="C55" s="1" t="s">
        <v>352</v>
      </c>
      <c r="D55" s="1">
        <v>43</v>
      </c>
      <c r="E55" s="4" t="s">
        <v>61</v>
      </c>
      <c r="F55" s="4" t="s">
        <v>67</v>
      </c>
      <c r="G55" s="4" t="s">
        <v>72</v>
      </c>
      <c r="H55" s="1" t="s">
        <v>74</v>
      </c>
      <c r="I55" s="1" t="s">
        <v>45</v>
      </c>
      <c r="J55" s="1" t="s">
        <v>144</v>
      </c>
      <c r="K55" s="33" t="s">
        <v>78</v>
      </c>
      <c r="L55" s="33">
        <v>42457</v>
      </c>
      <c r="M55" s="33">
        <v>42457</v>
      </c>
      <c r="N55" s="6">
        <v>45</v>
      </c>
      <c r="O55" s="6"/>
      <c r="P55" s="6">
        <v>45</v>
      </c>
      <c r="Q55" s="64">
        <v>154.76190476190476</v>
      </c>
      <c r="R55" s="66" t="s">
        <v>209</v>
      </c>
      <c r="S55" s="16"/>
    </row>
    <row r="56" spans="2:19" x14ac:dyDescent="0.25">
      <c r="B56" s="17"/>
      <c r="C56" s="1" t="s">
        <v>347</v>
      </c>
      <c r="D56" s="1">
        <v>787</v>
      </c>
      <c r="E56" s="4" t="s">
        <v>62</v>
      </c>
      <c r="F56" s="4" t="s">
        <v>67</v>
      </c>
      <c r="G56" s="4" t="s">
        <v>72</v>
      </c>
      <c r="H56" s="1" t="s">
        <v>75</v>
      </c>
      <c r="I56" s="1" t="s">
        <v>45</v>
      </c>
      <c r="J56" s="1" t="s">
        <v>144</v>
      </c>
      <c r="K56" s="33" t="s">
        <v>95</v>
      </c>
      <c r="L56" s="33">
        <v>42383</v>
      </c>
      <c r="M56" s="33">
        <v>42383</v>
      </c>
      <c r="N56" s="6">
        <v>60</v>
      </c>
      <c r="O56" s="6">
        <v>30</v>
      </c>
      <c r="P56" s="42">
        <v>30</v>
      </c>
      <c r="Q56" s="64">
        <v>97.513904761904769</v>
      </c>
      <c r="R56" s="66" t="s">
        <v>209</v>
      </c>
      <c r="S56" s="16"/>
    </row>
    <row r="57" spans="2:19" x14ac:dyDescent="0.25">
      <c r="B57" s="17"/>
      <c r="C57" s="1" t="s">
        <v>348</v>
      </c>
      <c r="D57" s="1">
        <v>337</v>
      </c>
      <c r="E57" s="4" t="s">
        <v>63</v>
      </c>
      <c r="F57" s="4" t="s">
        <v>68</v>
      </c>
      <c r="G57" s="4" t="s">
        <v>72</v>
      </c>
      <c r="H57" s="1" t="s">
        <v>76</v>
      </c>
      <c r="I57" s="1" t="s">
        <v>42</v>
      </c>
      <c r="J57" s="1" t="s">
        <v>101</v>
      </c>
      <c r="K57" s="33" t="s">
        <v>54</v>
      </c>
      <c r="L57" s="33">
        <v>42414</v>
      </c>
      <c r="M57" s="33">
        <v>42414</v>
      </c>
      <c r="N57" s="6">
        <v>10</v>
      </c>
      <c r="O57" s="6">
        <v>10</v>
      </c>
      <c r="P57" s="6"/>
      <c r="Q57" s="64">
        <v>32</v>
      </c>
      <c r="R57" s="66" t="s">
        <v>209</v>
      </c>
      <c r="S57" s="16"/>
    </row>
    <row r="58" spans="2:19" x14ac:dyDescent="0.25">
      <c r="B58" s="17"/>
      <c r="C58" s="1" t="s">
        <v>349</v>
      </c>
      <c r="D58" s="1">
        <v>1198</v>
      </c>
      <c r="E58" s="4" t="s">
        <v>64</v>
      </c>
      <c r="F58" s="4" t="s">
        <v>69</v>
      </c>
      <c r="G58" s="4" t="s">
        <v>71</v>
      </c>
      <c r="H58" s="1" t="s">
        <v>77</v>
      </c>
      <c r="I58" s="1" t="s">
        <v>45</v>
      </c>
      <c r="J58" s="1" t="s">
        <v>144</v>
      </c>
      <c r="K58" s="33" t="s">
        <v>54</v>
      </c>
      <c r="L58" s="33">
        <v>42383</v>
      </c>
      <c r="M58" s="33">
        <v>42383</v>
      </c>
      <c r="N58" s="6">
        <v>250</v>
      </c>
      <c r="O58" s="6">
        <v>250</v>
      </c>
      <c r="P58" s="6"/>
      <c r="Q58" s="64">
        <v>5952.3809523809523</v>
      </c>
      <c r="R58" s="66" t="s">
        <v>209</v>
      </c>
      <c r="S58" s="16"/>
    </row>
    <row r="59" spans="2:19" x14ac:dyDescent="0.25">
      <c r="B59" s="17"/>
      <c r="C59" s="1" t="s">
        <v>350</v>
      </c>
      <c r="D59" s="1">
        <v>29</v>
      </c>
      <c r="E59" s="4" t="s">
        <v>65</v>
      </c>
      <c r="F59" s="4" t="s">
        <v>70</v>
      </c>
      <c r="G59" s="4" t="s">
        <v>72</v>
      </c>
      <c r="H59" s="1" t="s">
        <v>218</v>
      </c>
      <c r="I59" s="1" t="s">
        <v>41</v>
      </c>
      <c r="J59" s="1" t="s">
        <v>102</v>
      </c>
      <c r="K59" s="33" t="s">
        <v>94</v>
      </c>
      <c r="L59" s="33">
        <v>42383</v>
      </c>
      <c r="M59" s="33">
        <v>42383</v>
      </c>
      <c r="N59" s="6">
        <v>15</v>
      </c>
      <c r="O59" s="6"/>
      <c r="P59" s="6">
        <v>15</v>
      </c>
      <c r="Q59" s="64">
        <v>300</v>
      </c>
      <c r="R59" s="66" t="s">
        <v>209</v>
      </c>
      <c r="S59" s="16"/>
    </row>
    <row r="60" spans="2:19" x14ac:dyDescent="0.25">
      <c r="B60" s="17"/>
      <c r="C60" s="2" t="s">
        <v>353</v>
      </c>
      <c r="D60" s="2">
        <v>456</v>
      </c>
      <c r="E60" s="5" t="s">
        <v>145</v>
      </c>
      <c r="F60" s="5" t="s">
        <v>67</v>
      </c>
      <c r="G60" s="5" t="s">
        <v>71</v>
      </c>
      <c r="H60" s="2" t="s">
        <v>146</v>
      </c>
      <c r="I60" s="2" t="s">
        <v>45</v>
      </c>
      <c r="J60" s="2" t="s">
        <v>144</v>
      </c>
      <c r="K60" s="2" t="s">
        <v>94</v>
      </c>
      <c r="L60" s="38">
        <v>42422</v>
      </c>
      <c r="M60" s="38">
        <v>42422</v>
      </c>
      <c r="N60" s="7">
        <v>45</v>
      </c>
      <c r="O60" s="7"/>
      <c r="P60" s="7"/>
      <c r="Q60" s="65">
        <v>850</v>
      </c>
      <c r="R60" s="67" t="s">
        <v>209</v>
      </c>
      <c r="S60" s="16"/>
    </row>
    <row r="61" spans="2:19" x14ac:dyDescent="0.25">
      <c r="B61" s="17"/>
      <c r="C61" s="10"/>
      <c r="D61" s="10"/>
      <c r="E61" s="10"/>
      <c r="F61" s="10"/>
      <c r="G61" s="10"/>
      <c r="H61" s="10"/>
      <c r="I61" s="10"/>
      <c r="J61" s="10"/>
      <c r="K61" s="10"/>
      <c r="M61" s="10"/>
      <c r="N61" s="10"/>
      <c r="O61" s="10"/>
      <c r="P61" s="10"/>
      <c r="Q61" s="10"/>
      <c r="R61" s="10"/>
      <c r="S61" s="16"/>
    </row>
    <row r="62" spans="2:19" ht="17.25" customHeight="1" x14ac:dyDescent="0.25">
      <c r="B62" s="17"/>
      <c r="H62" s="10"/>
      <c r="I62" s="10"/>
      <c r="J62" s="10"/>
      <c r="K62" s="10"/>
      <c r="L62" s="3" t="s">
        <v>0</v>
      </c>
      <c r="M62" s="75">
        <v>7</v>
      </c>
      <c r="N62" s="68">
        <f>SUM(N54:N60)</f>
        <v>545</v>
      </c>
      <c r="O62" s="68">
        <f>SUM(O54:O60)</f>
        <v>290</v>
      </c>
      <c r="P62" s="68">
        <f>SUM(P54:P60)</f>
        <v>210</v>
      </c>
      <c r="Q62" s="74">
        <f>SUM(Q54:Q60)</f>
        <v>7862.847238095238</v>
      </c>
      <c r="R62" s="83" t="s">
        <v>209</v>
      </c>
      <c r="S62" s="16"/>
    </row>
    <row r="63" spans="2:19" ht="15.75" thickBot="1" x14ac:dyDescent="0.3"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</row>
    <row r="69" spans="2:23" ht="15.75" thickBot="1" x14ac:dyDescent="0.3">
      <c r="B69" t="s">
        <v>245</v>
      </c>
      <c r="E69" t="s">
        <v>329</v>
      </c>
    </row>
    <row r="70" spans="2:23" x14ac:dyDescent="0.25">
      <c r="B70" s="21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5"/>
    </row>
    <row r="71" spans="2:23" x14ac:dyDescent="0.25">
      <c r="B71" s="17"/>
      <c r="W71" s="16"/>
    </row>
    <row r="72" spans="2:23" x14ac:dyDescent="0.25">
      <c r="B72" s="17"/>
      <c r="C72" s="10"/>
      <c r="D72" s="10"/>
      <c r="E72" s="10"/>
      <c r="F72" s="10"/>
      <c r="G72" s="10"/>
      <c r="H72" s="10"/>
      <c r="I72" s="10"/>
      <c r="J72" s="10"/>
      <c r="W72" s="16"/>
    </row>
    <row r="73" spans="2:23" ht="30" x14ac:dyDescent="0.25">
      <c r="B73" s="17"/>
      <c r="C73" s="3" t="s">
        <v>26</v>
      </c>
      <c r="D73" s="25" t="s">
        <v>20</v>
      </c>
      <c r="E73" s="25" t="s">
        <v>20</v>
      </c>
      <c r="F73" s="25" t="s">
        <v>56</v>
      </c>
      <c r="G73" s="28" t="s">
        <v>149</v>
      </c>
      <c r="H73" s="3" t="s">
        <v>43</v>
      </c>
      <c r="I73" s="28" t="s">
        <v>142</v>
      </c>
      <c r="J73" s="28" t="s">
        <v>46</v>
      </c>
      <c r="K73" s="28" t="s">
        <v>31</v>
      </c>
      <c r="L73" s="28" t="s">
        <v>84</v>
      </c>
      <c r="M73" s="28" t="s">
        <v>82</v>
      </c>
      <c r="N73" s="28" t="s">
        <v>81</v>
      </c>
      <c r="O73" s="28" t="s">
        <v>232</v>
      </c>
      <c r="P73" s="28" t="s">
        <v>242</v>
      </c>
      <c r="Q73" s="28" t="s">
        <v>243</v>
      </c>
      <c r="R73" s="28" t="s">
        <v>252</v>
      </c>
      <c r="S73" s="28" t="s">
        <v>206</v>
      </c>
      <c r="T73" s="28" t="s">
        <v>244</v>
      </c>
      <c r="U73" s="28" t="s">
        <v>246</v>
      </c>
      <c r="V73" s="28" t="s">
        <v>206</v>
      </c>
      <c r="W73" s="16"/>
    </row>
    <row r="74" spans="2:23" ht="75" x14ac:dyDescent="0.25">
      <c r="B74" s="17"/>
      <c r="C74" s="23" t="s">
        <v>27</v>
      </c>
      <c r="D74" s="27" t="s">
        <v>28</v>
      </c>
      <c r="E74" s="26" t="s">
        <v>29</v>
      </c>
      <c r="F74" s="26" t="s">
        <v>58</v>
      </c>
      <c r="G74" s="24" t="s">
        <v>30</v>
      </c>
      <c r="H74" s="24" t="s">
        <v>52</v>
      </c>
      <c r="I74" s="24" t="s">
        <v>143</v>
      </c>
      <c r="J74" s="24" t="s">
        <v>53</v>
      </c>
      <c r="K74" s="23" t="s">
        <v>32</v>
      </c>
      <c r="L74" s="23" t="s">
        <v>83</v>
      </c>
      <c r="M74" s="23" t="s">
        <v>85</v>
      </c>
      <c r="N74" s="23" t="s">
        <v>86</v>
      </c>
      <c r="O74" s="23" t="s">
        <v>87</v>
      </c>
      <c r="P74" s="23" t="s">
        <v>90</v>
      </c>
      <c r="Q74" s="23" t="s">
        <v>93</v>
      </c>
      <c r="R74" s="23" t="s">
        <v>88</v>
      </c>
      <c r="S74" s="61" t="s">
        <v>251</v>
      </c>
      <c r="T74" s="23" t="s">
        <v>240</v>
      </c>
      <c r="U74" s="23" t="s">
        <v>241</v>
      </c>
      <c r="V74" s="61" t="s">
        <v>215</v>
      </c>
      <c r="W74" s="16"/>
    </row>
    <row r="75" spans="2:23" x14ac:dyDescent="0.25">
      <c r="B75" s="17"/>
      <c r="C75" s="1" t="s">
        <v>352</v>
      </c>
      <c r="D75" s="1">
        <v>43</v>
      </c>
      <c r="E75" s="4" t="s">
        <v>61</v>
      </c>
      <c r="F75" s="4" t="s">
        <v>67</v>
      </c>
      <c r="G75" s="1" t="s">
        <v>74</v>
      </c>
      <c r="H75" s="1" t="s">
        <v>45</v>
      </c>
      <c r="I75" s="1" t="s">
        <v>144</v>
      </c>
      <c r="J75" s="33" t="s">
        <v>78</v>
      </c>
      <c r="K75" s="33">
        <v>42457</v>
      </c>
      <c r="L75" s="33">
        <v>42466</v>
      </c>
      <c r="M75" s="33">
        <v>42466</v>
      </c>
      <c r="N75" s="6">
        <v>45</v>
      </c>
      <c r="O75" s="6"/>
      <c r="P75" s="6"/>
      <c r="Q75" s="6"/>
      <c r="R75" s="64">
        <v>154.76190476190476</v>
      </c>
      <c r="S75" s="66" t="s">
        <v>209</v>
      </c>
      <c r="T75" s="64">
        <v>128.96825396825398</v>
      </c>
      <c r="U75" s="64">
        <v>107.47354497354499</v>
      </c>
      <c r="V75" s="66" t="s">
        <v>210</v>
      </c>
      <c r="W75" s="16"/>
    </row>
    <row r="76" spans="2:23" x14ac:dyDescent="0.25">
      <c r="B76" s="17"/>
      <c r="C76" s="1" t="s">
        <v>347</v>
      </c>
      <c r="D76" s="1">
        <v>787</v>
      </c>
      <c r="E76" s="4" t="s">
        <v>62</v>
      </c>
      <c r="F76" s="4" t="s">
        <v>67</v>
      </c>
      <c r="G76" s="1" t="s">
        <v>75</v>
      </c>
      <c r="H76" s="1" t="s">
        <v>45</v>
      </c>
      <c r="I76" s="1" t="s">
        <v>144</v>
      </c>
      <c r="J76" s="33" t="s">
        <v>95</v>
      </c>
      <c r="K76" s="33">
        <v>42383</v>
      </c>
      <c r="L76" s="33">
        <v>42395</v>
      </c>
      <c r="M76" s="33">
        <v>42395</v>
      </c>
      <c r="N76" s="6">
        <v>60</v>
      </c>
      <c r="O76" s="6">
        <v>30</v>
      </c>
      <c r="P76" s="6">
        <v>30</v>
      </c>
      <c r="Q76" s="42"/>
      <c r="R76" s="64">
        <v>97.513904761904769</v>
      </c>
      <c r="S76" s="66" t="s">
        <v>209</v>
      </c>
      <c r="T76" s="64">
        <v>81.261587301587312</v>
      </c>
      <c r="U76" s="64">
        <v>67.717989417989429</v>
      </c>
      <c r="V76" s="66" t="s">
        <v>210</v>
      </c>
      <c r="W76" s="16"/>
    </row>
    <row r="77" spans="2:23" x14ac:dyDescent="0.25">
      <c r="B77" s="17"/>
      <c r="C77" s="1" t="s">
        <v>348</v>
      </c>
      <c r="D77" s="1">
        <v>337</v>
      </c>
      <c r="E77" s="4" t="s">
        <v>63</v>
      </c>
      <c r="F77" s="4" t="s">
        <v>68</v>
      </c>
      <c r="G77" s="1" t="s">
        <v>76</v>
      </c>
      <c r="H77" s="1" t="s">
        <v>42</v>
      </c>
      <c r="I77" s="1" t="s">
        <v>101</v>
      </c>
      <c r="J77" s="33" t="s">
        <v>54</v>
      </c>
      <c r="K77" s="33">
        <v>42414</v>
      </c>
      <c r="L77" s="33">
        <v>42425</v>
      </c>
      <c r="M77" s="33">
        <v>42425</v>
      </c>
      <c r="N77" s="6">
        <v>10</v>
      </c>
      <c r="O77" s="6">
        <v>10</v>
      </c>
      <c r="P77" s="6">
        <v>10</v>
      </c>
      <c r="Q77" s="6"/>
      <c r="R77" s="64">
        <v>32</v>
      </c>
      <c r="S77" s="66" t="s">
        <v>209</v>
      </c>
      <c r="T77" s="64"/>
      <c r="U77" s="64"/>
      <c r="V77" s="66" t="s">
        <v>210</v>
      </c>
      <c r="W77" s="16"/>
    </row>
    <row r="78" spans="2:23" x14ac:dyDescent="0.25">
      <c r="B78" s="17"/>
      <c r="C78" s="2" t="s">
        <v>350</v>
      </c>
      <c r="D78" s="2">
        <v>29</v>
      </c>
      <c r="E78" s="5" t="s">
        <v>65</v>
      </c>
      <c r="F78" s="5" t="s">
        <v>70</v>
      </c>
      <c r="G78" s="2" t="s">
        <v>218</v>
      </c>
      <c r="H78" s="2" t="s">
        <v>41</v>
      </c>
      <c r="I78" s="2" t="s">
        <v>102</v>
      </c>
      <c r="J78" s="38" t="s">
        <v>94</v>
      </c>
      <c r="K78" s="38">
        <v>42383</v>
      </c>
      <c r="L78" s="38">
        <v>42396</v>
      </c>
      <c r="M78" s="38">
        <v>42396</v>
      </c>
      <c r="N78" s="7">
        <v>15</v>
      </c>
      <c r="O78" s="7"/>
      <c r="P78" s="7"/>
      <c r="Q78" s="7"/>
      <c r="R78" s="65">
        <v>300</v>
      </c>
      <c r="S78" s="67" t="s">
        <v>209</v>
      </c>
      <c r="T78" s="65">
        <v>250</v>
      </c>
      <c r="U78" s="65">
        <v>208.33333333333334</v>
      </c>
      <c r="V78" s="67" t="s">
        <v>210</v>
      </c>
      <c r="W78" s="16"/>
    </row>
    <row r="79" spans="2:23" x14ac:dyDescent="0.25">
      <c r="B79" s="17"/>
      <c r="C79" s="10"/>
      <c r="D79" s="10"/>
      <c r="E79" s="10"/>
      <c r="F79" s="10"/>
      <c r="G79" s="10"/>
      <c r="H79" s="10"/>
      <c r="I79" s="10"/>
      <c r="J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6"/>
    </row>
    <row r="80" spans="2:23" ht="17.25" customHeight="1" x14ac:dyDescent="0.25">
      <c r="B80" s="17"/>
      <c r="G80" s="10"/>
      <c r="H80" s="10"/>
      <c r="I80" s="10"/>
      <c r="J80" s="10"/>
      <c r="K80" s="10"/>
      <c r="L80" s="3" t="s">
        <v>0</v>
      </c>
      <c r="M80" s="75">
        <v>4</v>
      </c>
      <c r="N80" s="68">
        <f>SUM(N75:N78)</f>
        <v>130</v>
      </c>
      <c r="O80" s="68">
        <f>SUM(O75:O78)</f>
        <v>40</v>
      </c>
      <c r="P80" s="68">
        <f>SUM(P75:P78)</f>
        <v>40</v>
      </c>
      <c r="Q80" s="68">
        <f>SUM(Q75:Q78)</f>
        <v>0</v>
      </c>
      <c r="R80" s="74">
        <f>SUM(R75:R78)</f>
        <v>584.27580952380958</v>
      </c>
      <c r="S80" s="83" t="s">
        <v>209</v>
      </c>
      <c r="T80" s="74">
        <f t="shared" ref="T80:U80" si="9">SUM(T75:T78)</f>
        <v>460.2298412698413</v>
      </c>
      <c r="U80" s="74">
        <f t="shared" si="9"/>
        <v>383.52486772486776</v>
      </c>
      <c r="V80" s="83" t="s">
        <v>210</v>
      </c>
      <c r="W80" s="16"/>
    </row>
    <row r="81" spans="2:23" ht="15.75" thickBot="1" x14ac:dyDescent="0.3"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0"/>
    </row>
    <row r="85" spans="2:23" ht="15.75" thickBot="1" x14ac:dyDescent="0.3">
      <c r="B85" t="s">
        <v>231</v>
      </c>
      <c r="E85" t="s">
        <v>330</v>
      </c>
    </row>
    <row r="86" spans="2:23" x14ac:dyDescent="0.25">
      <c r="B86" s="21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5"/>
    </row>
    <row r="87" spans="2:23" x14ac:dyDescent="0.25">
      <c r="B87" s="17"/>
      <c r="S87" s="16"/>
    </row>
    <row r="88" spans="2:23" x14ac:dyDescent="0.25">
      <c r="B88" s="17"/>
      <c r="C88" s="10"/>
      <c r="D88" s="10"/>
      <c r="E88" s="10"/>
      <c r="F88" s="10"/>
      <c r="G88" s="10"/>
      <c r="H88" s="10"/>
      <c r="I88" s="10"/>
      <c r="S88" s="16"/>
    </row>
    <row r="89" spans="2:23" ht="45" x14ac:dyDescent="0.25">
      <c r="B89" s="17"/>
      <c r="C89" s="3" t="s">
        <v>26</v>
      </c>
      <c r="D89" s="25" t="s">
        <v>20</v>
      </c>
      <c r="E89" s="25" t="s">
        <v>20</v>
      </c>
      <c r="F89" s="28" t="s">
        <v>149</v>
      </c>
      <c r="G89" s="3" t="s">
        <v>43</v>
      </c>
      <c r="H89" s="28" t="s">
        <v>142</v>
      </c>
      <c r="I89" s="28" t="s">
        <v>46</v>
      </c>
      <c r="J89" s="28" t="s">
        <v>84</v>
      </c>
      <c r="K89" s="28" t="s">
        <v>82</v>
      </c>
      <c r="L89" s="28" t="s">
        <v>81</v>
      </c>
      <c r="M89" s="28" t="s">
        <v>232</v>
      </c>
      <c r="N89" s="28" t="s">
        <v>243</v>
      </c>
      <c r="O89" s="28" t="s">
        <v>247</v>
      </c>
      <c r="P89" s="28" t="s">
        <v>244</v>
      </c>
      <c r="Q89" s="28" t="s">
        <v>246</v>
      </c>
      <c r="R89" s="28" t="s">
        <v>206</v>
      </c>
      <c r="S89" s="16"/>
    </row>
    <row r="90" spans="2:23" ht="45" x14ac:dyDescent="0.25">
      <c r="B90" s="17"/>
      <c r="C90" s="23" t="s">
        <v>27</v>
      </c>
      <c r="D90" s="27" t="s">
        <v>28</v>
      </c>
      <c r="E90" s="26" t="s">
        <v>29</v>
      </c>
      <c r="F90" s="24" t="s">
        <v>30</v>
      </c>
      <c r="G90" s="24" t="s">
        <v>52</v>
      </c>
      <c r="H90" s="24" t="s">
        <v>143</v>
      </c>
      <c r="I90" s="24" t="s">
        <v>53</v>
      </c>
      <c r="J90" s="23" t="s">
        <v>83</v>
      </c>
      <c r="K90" s="23" t="s">
        <v>85</v>
      </c>
      <c r="L90" s="23" t="s">
        <v>86</v>
      </c>
      <c r="M90" s="23" t="s">
        <v>90</v>
      </c>
      <c r="N90" s="23" t="s">
        <v>93</v>
      </c>
      <c r="O90" s="23" t="s">
        <v>88</v>
      </c>
      <c r="P90" s="23" t="s">
        <v>240</v>
      </c>
      <c r="Q90" s="23" t="s">
        <v>241</v>
      </c>
      <c r="R90" s="61" t="s">
        <v>215</v>
      </c>
      <c r="S90" s="16"/>
    </row>
    <row r="91" spans="2:23" x14ac:dyDescent="0.25">
      <c r="B91" s="17"/>
      <c r="C91" s="1" t="s">
        <v>352</v>
      </c>
      <c r="D91" s="1">
        <v>43</v>
      </c>
      <c r="E91" s="4" t="s">
        <v>61</v>
      </c>
      <c r="F91" s="1" t="s">
        <v>74</v>
      </c>
      <c r="G91" s="1" t="s">
        <v>45</v>
      </c>
      <c r="H91" s="1" t="s">
        <v>144</v>
      </c>
      <c r="I91" s="33" t="s">
        <v>78</v>
      </c>
      <c r="J91" s="33">
        <v>42466</v>
      </c>
      <c r="K91" s="33">
        <v>42466</v>
      </c>
      <c r="L91" s="6">
        <v>45</v>
      </c>
      <c r="M91" s="6"/>
      <c r="N91" s="6"/>
      <c r="O91" s="64">
        <v>154.76190476190476</v>
      </c>
      <c r="P91" s="64">
        <v>128.96825396825398</v>
      </c>
      <c r="Q91" s="64">
        <v>107.47354497354499</v>
      </c>
      <c r="R91" s="66" t="s">
        <v>210</v>
      </c>
      <c r="S91" s="16"/>
    </row>
    <row r="92" spans="2:23" x14ac:dyDescent="0.25">
      <c r="B92" s="17"/>
      <c r="C92" s="2" t="s">
        <v>347</v>
      </c>
      <c r="D92" s="2">
        <v>787</v>
      </c>
      <c r="E92" s="5" t="s">
        <v>62</v>
      </c>
      <c r="F92" s="2" t="s">
        <v>75</v>
      </c>
      <c r="G92" s="2" t="s">
        <v>45</v>
      </c>
      <c r="H92" s="2" t="s">
        <v>144</v>
      </c>
      <c r="I92" s="38" t="s">
        <v>95</v>
      </c>
      <c r="J92" s="38">
        <v>42395</v>
      </c>
      <c r="K92" s="38">
        <v>42395</v>
      </c>
      <c r="L92" s="7">
        <v>60</v>
      </c>
      <c r="M92" s="7">
        <v>30</v>
      </c>
      <c r="N92" s="95"/>
      <c r="O92" s="65">
        <v>97.513904761904769</v>
      </c>
      <c r="P92" s="65">
        <v>81.261587301587312</v>
      </c>
      <c r="Q92" s="65">
        <v>67.717989417989429</v>
      </c>
      <c r="R92" s="67" t="s">
        <v>210</v>
      </c>
      <c r="S92" s="16"/>
    </row>
    <row r="93" spans="2:23" x14ac:dyDescent="0.25">
      <c r="B93" s="1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6"/>
    </row>
    <row r="94" spans="2:23" ht="17.25" customHeight="1" x14ac:dyDescent="0.25">
      <c r="B94" s="17"/>
      <c r="F94" s="10"/>
      <c r="G94" s="10"/>
      <c r="H94" s="10"/>
      <c r="I94" s="10"/>
      <c r="J94" s="3" t="s">
        <v>0</v>
      </c>
      <c r="K94" s="75">
        <v>2</v>
      </c>
      <c r="L94" s="68">
        <f t="shared" ref="L94:Q94" si="10">SUM(L91:L92)</f>
        <v>105</v>
      </c>
      <c r="M94" s="68">
        <f t="shared" si="10"/>
        <v>30</v>
      </c>
      <c r="N94" s="68">
        <f t="shared" si="10"/>
        <v>0</v>
      </c>
      <c r="O94" s="74">
        <f t="shared" si="10"/>
        <v>252.27580952380953</v>
      </c>
      <c r="P94" s="74">
        <f t="shared" si="10"/>
        <v>210.2298412698413</v>
      </c>
      <c r="Q94" s="74">
        <f t="shared" si="10"/>
        <v>175.19153439153442</v>
      </c>
      <c r="R94" s="83" t="s">
        <v>210</v>
      </c>
      <c r="S94" s="16"/>
    </row>
    <row r="95" spans="2:23" ht="15.75" thickBot="1" x14ac:dyDescent="0.3"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</row>
  </sheetData>
  <pageMargins left="0.37" right="0.21" top="0.75" bottom="0.61" header="0.3" footer="0.3"/>
  <pageSetup paperSize="9" scale="43" fitToHeight="0" orientation="landscape" horizontalDpi="4294967293" r:id="rId1"/>
  <headerFooter>
    <oddHeader>&amp;R&amp;A
&amp;P /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104"/>
  <sheetViews>
    <sheetView topLeftCell="J67" zoomScale="93" zoomScaleNormal="93" workbookViewId="0">
      <selection activeCell="S74" sqref="S74"/>
    </sheetView>
  </sheetViews>
  <sheetFormatPr defaultColWidth="9.140625" defaultRowHeight="15" x14ac:dyDescent="0.25"/>
  <cols>
    <col min="1" max="1" width="1.85546875" style="99" customWidth="1"/>
    <col min="2" max="2" width="3.5703125" style="99" customWidth="1"/>
    <col min="3" max="3" width="15.140625" style="99" customWidth="1"/>
    <col min="4" max="4" width="15.28515625" style="99" customWidth="1"/>
    <col min="5" max="5" width="12.140625" style="99" customWidth="1"/>
    <col min="6" max="6" width="11.7109375" style="99" customWidth="1"/>
    <col min="7" max="7" width="15.5703125" style="99" customWidth="1"/>
    <col min="8" max="8" width="14.140625" style="99" customWidth="1"/>
    <col min="9" max="9" width="13.7109375" style="99" customWidth="1"/>
    <col min="10" max="10" width="14.85546875" style="99" customWidth="1"/>
    <col min="11" max="11" width="11.28515625" style="99" customWidth="1"/>
    <col min="12" max="12" width="13" style="99" customWidth="1"/>
    <col min="13" max="13" width="12.7109375" style="99" customWidth="1"/>
    <col min="14" max="14" width="13.85546875" style="99" customWidth="1"/>
    <col min="15" max="15" width="14.28515625" style="99" customWidth="1"/>
    <col min="16" max="16" width="15.140625" style="99" customWidth="1"/>
    <col min="17" max="17" width="14.5703125" style="99" customWidth="1"/>
    <col min="18" max="18" width="14" style="99" customWidth="1"/>
    <col min="19" max="19" width="16.42578125" style="99" bestFit="1" customWidth="1"/>
    <col min="20" max="20" width="14" style="99" customWidth="1"/>
    <col min="21" max="21" width="13" style="99" customWidth="1"/>
    <col min="22" max="22" width="9.5703125" style="99" customWidth="1"/>
    <col min="23" max="23" width="14" style="99" customWidth="1"/>
    <col min="24" max="24" width="14.140625" style="99" customWidth="1"/>
    <col min="25" max="25" width="12.7109375" style="99" customWidth="1"/>
    <col min="26" max="26" width="14.140625" style="99" bestFit="1" customWidth="1"/>
    <col min="27" max="27" width="12" style="99" bestFit="1" customWidth="1"/>
    <col min="28" max="28" width="12.42578125" style="99" bestFit="1" customWidth="1"/>
    <col min="29" max="29" width="10.85546875" style="99" customWidth="1"/>
    <col min="30" max="30" width="13.85546875" style="99" customWidth="1"/>
    <col min="31" max="16384" width="9.140625" style="99"/>
  </cols>
  <sheetData>
    <row r="1" spans="2:8" ht="28.5" x14ac:dyDescent="0.45">
      <c r="B1" s="98" t="s">
        <v>335</v>
      </c>
    </row>
    <row r="2" spans="2:8" x14ac:dyDescent="0.25">
      <c r="B2" s="100" t="s">
        <v>170</v>
      </c>
      <c r="C2" s="100"/>
      <c r="D2" s="99" t="s">
        <v>23</v>
      </c>
      <c r="G2" s="101" t="s">
        <v>34</v>
      </c>
      <c r="H2" s="99" t="s">
        <v>79</v>
      </c>
    </row>
    <row r="3" spans="2:8" x14ac:dyDescent="0.25">
      <c r="B3" s="100" t="s">
        <v>22</v>
      </c>
      <c r="C3" s="100"/>
      <c r="D3" s="99" t="s">
        <v>150</v>
      </c>
      <c r="H3" s="99" t="s">
        <v>80</v>
      </c>
    </row>
    <row r="4" spans="2:8" x14ac:dyDescent="0.25">
      <c r="D4" s="99" t="s">
        <v>43</v>
      </c>
      <c r="H4" s="99" t="s">
        <v>262</v>
      </c>
    </row>
    <row r="5" spans="2:8" x14ac:dyDescent="0.25">
      <c r="D5" s="99" t="s">
        <v>44</v>
      </c>
    </row>
    <row r="6" spans="2:8" x14ac:dyDescent="0.25">
      <c r="D6" s="99" t="s">
        <v>49</v>
      </c>
    </row>
    <row r="7" spans="2:8" x14ac:dyDescent="0.25">
      <c r="D7" s="99" t="s">
        <v>114</v>
      </c>
    </row>
    <row r="8" spans="2:8" x14ac:dyDescent="0.25">
      <c r="D8" s="99" t="s">
        <v>147</v>
      </c>
    </row>
    <row r="9" spans="2:8" x14ac:dyDescent="0.25">
      <c r="D9" s="99" t="s">
        <v>151</v>
      </c>
    </row>
    <row r="10" spans="2:8" x14ac:dyDescent="0.25">
      <c r="D10" s="99" t="s">
        <v>152</v>
      </c>
    </row>
    <row r="12" spans="2:8" x14ac:dyDescent="0.25">
      <c r="B12" s="100" t="s">
        <v>171</v>
      </c>
      <c r="C12" s="100"/>
      <c r="D12" s="99" t="s">
        <v>172</v>
      </c>
    </row>
    <row r="13" spans="2:8" x14ac:dyDescent="0.25">
      <c r="B13" s="100" t="s">
        <v>22</v>
      </c>
      <c r="C13" s="100"/>
      <c r="D13" s="99" t="s">
        <v>282</v>
      </c>
    </row>
    <row r="15" spans="2:8" x14ac:dyDescent="0.25">
      <c r="B15" s="99" t="s">
        <v>17</v>
      </c>
    </row>
    <row r="16" spans="2:8" x14ac:dyDescent="0.25">
      <c r="B16" s="100" t="s">
        <v>18</v>
      </c>
    </row>
    <row r="19" spans="2:22" ht="15.75" thickBot="1" x14ac:dyDescent="0.3">
      <c r="B19" s="99" t="s">
        <v>333</v>
      </c>
    </row>
    <row r="20" spans="2:22" x14ac:dyDescent="0.25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4"/>
    </row>
    <row r="21" spans="2:22" x14ac:dyDescent="0.25">
      <c r="B21" s="105" t="s">
        <v>204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V21" s="107"/>
    </row>
    <row r="22" spans="2:22" x14ac:dyDescent="0.25"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V22" s="107"/>
    </row>
    <row r="23" spans="2:22" x14ac:dyDescent="0.25"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V23" s="107"/>
    </row>
    <row r="24" spans="2:22" x14ac:dyDescent="0.25"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V24" s="107"/>
    </row>
    <row r="25" spans="2:22" x14ac:dyDescent="0.25">
      <c r="B25" s="108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 t="s">
        <v>377</v>
      </c>
      <c r="Q25" s="106"/>
      <c r="V25" s="107"/>
    </row>
    <row r="26" spans="2:22" x14ac:dyDescent="0.25">
      <c r="B26" s="108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 t="s">
        <v>378</v>
      </c>
      <c r="Q26" s="106"/>
      <c r="V26" s="107"/>
    </row>
    <row r="27" spans="2:22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99">
        <v>100</v>
      </c>
      <c r="V27" s="107"/>
    </row>
    <row r="28" spans="2:22" x14ac:dyDescent="0.25">
      <c r="B28" s="108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37"/>
      <c r="O28" s="137"/>
      <c r="P28" s="137"/>
      <c r="Q28" s="137"/>
      <c r="R28" s="137">
        <v>20</v>
      </c>
      <c r="S28" s="137"/>
      <c r="T28" s="137"/>
      <c r="U28" s="137"/>
      <c r="V28" s="107"/>
    </row>
    <row r="29" spans="2:22" x14ac:dyDescent="0.25">
      <c r="B29" s="108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37"/>
      <c r="O29" s="137"/>
      <c r="P29" s="137"/>
      <c r="Q29" s="137"/>
      <c r="R29" s="137">
        <v>20</v>
      </c>
      <c r="S29" s="137"/>
      <c r="T29" s="137"/>
      <c r="U29" s="137"/>
      <c r="V29" s="107"/>
    </row>
    <row r="30" spans="2:22" x14ac:dyDescent="0.25">
      <c r="B30" s="108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37"/>
      <c r="O30" s="137"/>
      <c r="P30" s="137"/>
      <c r="Q30" s="137"/>
      <c r="R30" s="137">
        <v>80</v>
      </c>
      <c r="S30" s="137"/>
      <c r="T30" s="137"/>
      <c r="U30" s="137"/>
      <c r="V30" s="107"/>
    </row>
    <row r="31" spans="2:22" x14ac:dyDescent="0.25">
      <c r="B31" s="108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37"/>
      <c r="O31" s="137"/>
      <c r="P31" s="137"/>
      <c r="Q31" s="137"/>
      <c r="R31" s="137">
        <v>20</v>
      </c>
      <c r="S31" s="137"/>
      <c r="T31" s="137"/>
      <c r="U31" s="137"/>
      <c r="V31" s="107"/>
    </row>
    <row r="32" spans="2:22" x14ac:dyDescent="0.25">
      <c r="B32" s="108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37"/>
      <c r="O32" s="137"/>
      <c r="P32" s="137"/>
      <c r="Q32" s="137"/>
      <c r="R32" s="137">
        <v>64</v>
      </c>
      <c r="S32" s="137"/>
      <c r="T32" s="137"/>
      <c r="U32" s="137"/>
      <c r="V32" s="107"/>
    </row>
    <row r="33" spans="2:22" x14ac:dyDescent="0.25">
      <c r="B33" s="108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37"/>
      <c r="O33" s="137"/>
      <c r="P33" s="137"/>
      <c r="Q33" s="137"/>
      <c r="R33" s="137"/>
      <c r="S33" s="137"/>
      <c r="T33" s="137"/>
      <c r="U33" s="137"/>
      <c r="V33" s="107"/>
    </row>
    <row r="34" spans="2:22" x14ac:dyDescent="0.25">
      <c r="B34" s="108"/>
      <c r="C34" s="109" t="s">
        <v>157</v>
      </c>
      <c r="D34" s="109" t="s">
        <v>24</v>
      </c>
      <c r="E34" s="109" t="s">
        <v>25</v>
      </c>
      <c r="F34" s="109" t="s">
        <v>161</v>
      </c>
      <c r="G34" s="109" t="s">
        <v>162</v>
      </c>
      <c r="H34" s="109" t="s">
        <v>118</v>
      </c>
      <c r="I34" s="109" t="s">
        <v>163</v>
      </c>
      <c r="J34" s="109" t="s">
        <v>264</v>
      </c>
      <c r="K34" s="109" t="s">
        <v>177</v>
      </c>
      <c r="L34" s="109" t="s">
        <v>173</v>
      </c>
      <c r="M34" s="109" t="s">
        <v>174</v>
      </c>
      <c r="N34" s="109" t="s">
        <v>175</v>
      </c>
      <c r="O34" s="109" t="s">
        <v>365</v>
      </c>
      <c r="P34" s="109" t="s">
        <v>198</v>
      </c>
      <c r="Q34" s="109" t="s">
        <v>196</v>
      </c>
      <c r="R34" s="109" t="s">
        <v>197</v>
      </c>
      <c r="S34" s="109" t="s">
        <v>371</v>
      </c>
      <c r="T34" s="109" t="s">
        <v>19</v>
      </c>
      <c r="U34" s="109" t="s">
        <v>206</v>
      </c>
      <c r="V34" s="107"/>
    </row>
    <row r="35" spans="2:22" ht="63.75" customHeight="1" x14ac:dyDescent="0.25">
      <c r="B35" s="111" t="s">
        <v>205</v>
      </c>
      <c r="C35" s="112" t="s">
        <v>158</v>
      </c>
      <c r="D35" s="113" t="s">
        <v>179</v>
      </c>
      <c r="E35" s="113" t="s">
        <v>180</v>
      </c>
      <c r="F35" s="114" t="s">
        <v>181</v>
      </c>
      <c r="G35" s="114" t="s">
        <v>182</v>
      </c>
      <c r="H35" s="114" t="s">
        <v>183</v>
      </c>
      <c r="I35" s="114" t="s">
        <v>186</v>
      </c>
      <c r="J35" s="114" t="s">
        <v>265</v>
      </c>
      <c r="K35" s="116" t="s">
        <v>178</v>
      </c>
      <c r="L35" s="116" t="s">
        <v>176</v>
      </c>
      <c r="M35" s="114" t="s">
        <v>184</v>
      </c>
      <c r="N35" s="116" t="s">
        <v>367</v>
      </c>
      <c r="O35" s="117" t="s">
        <v>366</v>
      </c>
      <c r="P35" s="117" t="s">
        <v>373</v>
      </c>
      <c r="Q35" s="117" t="s">
        <v>253</v>
      </c>
      <c r="R35" s="117" t="s">
        <v>254</v>
      </c>
      <c r="S35" s="117"/>
      <c r="T35" s="117" t="s">
        <v>255</v>
      </c>
      <c r="U35" s="117" t="s">
        <v>207</v>
      </c>
      <c r="V35" s="107"/>
    </row>
    <row r="36" spans="2:22" x14ac:dyDescent="0.25">
      <c r="B36" s="108"/>
      <c r="C36" s="118" t="s">
        <v>340</v>
      </c>
      <c r="D36" s="118" t="s">
        <v>159</v>
      </c>
      <c r="E36" s="119">
        <v>1</v>
      </c>
      <c r="F36" s="119" t="s">
        <v>164</v>
      </c>
      <c r="G36" s="119">
        <v>2</v>
      </c>
      <c r="H36" s="118" t="s">
        <v>165</v>
      </c>
      <c r="I36" s="118" t="s">
        <v>166</v>
      </c>
      <c r="J36" s="118" t="s">
        <v>266</v>
      </c>
      <c r="K36" s="118"/>
      <c r="L36" s="119">
        <v>10</v>
      </c>
      <c r="M36" s="119" t="s">
        <v>8</v>
      </c>
      <c r="N36" s="119">
        <v>1</v>
      </c>
      <c r="O36" s="153">
        <v>1</v>
      </c>
      <c r="P36" s="120">
        <v>7</v>
      </c>
      <c r="Q36" s="120"/>
      <c r="R36" s="120"/>
      <c r="S36" s="120"/>
      <c r="T36" s="120">
        <v>7</v>
      </c>
      <c r="U36" s="120" t="s">
        <v>209</v>
      </c>
      <c r="V36" s="107"/>
    </row>
    <row r="37" spans="2:22" x14ac:dyDescent="0.25">
      <c r="B37" s="108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54">
        <v>1</v>
      </c>
      <c r="P37" s="122">
        <v>8.25</v>
      </c>
      <c r="Q37" s="122"/>
      <c r="R37" s="122"/>
      <c r="S37" s="122"/>
      <c r="T37" s="122">
        <v>8.25</v>
      </c>
      <c r="U37" s="122" t="s">
        <v>210</v>
      </c>
      <c r="V37" s="107"/>
    </row>
    <row r="38" spans="2:22" x14ac:dyDescent="0.25">
      <c r="B38" s="108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55">
        <v>1</v>
      </c>
      <c r="P38" s="124">
        <v>9.8000000000000007</v>
      </c>
      <c r="Q38" s="124">
        <v>9.9</v>
      </c>
      <c r="R38" s="124"/>
      <c r="S38" s="124"/>
      <c r="T38" s="124">
        <v>9.9</v>
      </c>
      <c r="U38" s="124" t="s">
        <v>210</v>
      </c>
      <c r="V38" s="107"/>
    </row>
    <row r="39" spans="2:22" x14ac:dyDescent="0.25">
      <c r="B39" s="111"/>
      <c r="C39" s="118" t="s">
        <v>341</v>
      </c>
      <c r="D39" s="118" t="s">
        <v>159</v>
      </c>
      <c r="E39" s="119">
        <v>1</v>
      </c>
      <c r="F39" s="119" t="s">
        <v>164</v>
      </c>
      <c r="G39" s="119">
        <v>2</v>
      </c>
      <c r="H39" s="118" t="s">
        <v>165</v>
      </c>
      <c r="I39" s="118" t="s">
        <v>166</v>
      </c>
      <c r="J39" s="118" t="s">
        <v>266</v>
      </c>
      <c r="K39" s="118"/>
      <c r="L39" s="119">
        <v>23</v>
      </c>
      <c r="M39" s="119" t="s">
        <v>9</v>
      </c>
      <c r="N39" s="119">
        <v>1</v>
      </c>
      <c r="O39" s="153">
        <v>1</v>
      </c>
      <c r="P39" s="120">
        <v>7</v>
      </c>
      <c r="Q39" s="120"/>
      <c r="R39" s="120"/>
      <c r="S39" s="120"/>
      <c r="T39" s="120">
        <v>7</v>
      </c>
      <c r="U39" s="120" t="s">
        <v>209</v>
      </c>
      <c r="V39" s="107"/>
    </row>
    <row r="40" spans="2:22" x14ac:dyDescent="0.25">
      <c r="B40" s="11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54">
        <v>1</v>
      </c>
      <c r="P40" s="122">
        <v>8.25</v>
      </c>
      <c r="Q40" s="122"/>
      <c r="R40" s="122"/>
      <c r="S40" s="122"/>
      <c r="T40" s="122">
        <v>8.25</v>
      </c>
      <c r="U40" s="122" t="s">
        <v>210</v>
      </c>
      <c r="V40" s="107"/>
    </row>
    <row r="41" spans="2:22" x14ac:dyDescent="0.25">
      <c r="B41" s="11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55"/>
      <c r="P41" s="124">
        <v>9.8000000000000007</v>
      </c>
      <c r="Q41" s="124">
        <v>9.9</v>
      </c>
      <c r="R41" s="124"/>
      <c r="S41" s="124"/>
      <c r="T41" s="124">
        <v>9.9</v>
      </c>
      <c r="U41" s="124" t="s">
        <v>210</v>
      </c>
      <c r="V41" s="107"/>
    </row>
    <row r="42" spans="2:22" x14ac:dyDescent="0.25">
      <c r="B42" s="108"/>
      <c r="C42" s="118" t="s">
        <v>342</v>
      </c>
      <c r="D42" s="118" t="s">
        <v>159</v>
      </c>
      <c r="E42" s="119">
        <v>2</v>
      </c>
      <c r="F42" s="119" t="s">
        <v>164</v>
      </c>
      <c r="G42" s="119">
        <v>1</v>
      </c>
      <c r="H42" s="118" t="s">
        <v>165</v>
      </c>
      <c r="I42" s="118" t="s">
        <v>166</v>
      </c>
      <c r="J42" s="118" t="s">
        <v>267</v>
      </c>
      <c r="K42" s="118"/>
      <c r="L42" s="119"/>
      <c r="M42" s="119" t="s">
        <v>10</v>
      </c>
      <c r="N42" s="119">
        <v>5</v>
      </c>
      <c r="O42" s="153">
        <v>3</v>
      </c>
      <c r="P42" s="120">
        <v>6</v>
      </c>
      <c r="Q42" s="120"/>
      <c r="R42" s="120">
        <v>5</v>
      </c>
      <c r="S42" s="120"/>
      <c r="T42" s="120">
        <v>25</v>
      </c>
      <c r="U42" s="120" t="s">
        <v>209</v>
      </c>
      <c r="V42" s="107"/>
    </row>
    <row r="43" spans="2:22" x14ac:dyDescent="0.25">
      <c r="B43" s="108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54">
        <v>2</v>
      </c>
      <c r="P43" s="122">
        <v>6.6</v>
      </c>
      <c r="Q43" s="122"/>
      <c r="R43" s="122">
        <v>6</v>
      </c>
      <c r="S43" s="122"/>
      <c r="T43" s="122">
        <v>30</v>
      </c>
      <c r="U43" s="122" t="s">
        <v>210</v>
      </c>
      <c r="V43" s="107"/>
    </row>
    <row r="44" spans="2:22" x14ac:dyDescent="0.25">
      <c r="B44" s="108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55"/>
      <c r="P44" s="124">
        <v>8</v>
      </c>
      <c r="Q44" s="124"/>
      <c r="R44" s="124"/>
      <c r="S44" s="124"/>
      <c r="T44" s="124">
        <v>40</v>
      </c>
      <c r="U44" s="124" t="s">
        <v>210</v>
      </c>
      <c r="V44" s="107"/>
    </row>
    <row r="45" spans="2:22" x14ac:dyDescent="0.25">
      <c r="B45" s="108"/>
      <c r="C45" s="118" t="s">
        <v>343</v>
      </c>
      <c r="D45" s="118" t="s">
        <v>160</v>
      </c>
      <c r="E45" s="119">
        <v>6</v>
      </c>
      <c r="F45" s="119" t="s">
        <v>167</v>
      </c>
      <c r="G45" s="119">
        <v>3</v>
      </c>
      <c r="H45" s="118" t="s">
        <v>168</v>
      </c>
      <c r="I45" s="118" t="s">
        <v>166</v>
      </c>
      <c r="J45" s="118" t="s">
        <v>266</v>
      </c>
      <c r="K45" s="118" t="s">
        <v>194</v>
      </c>
      <c r="L45" s="119">
        <v>10</v>
      </c>
      <c r="M45" s="119" t="s">
        <v>8</v>
      </c>
      <c r="N45" s="119">
        <v>1</v>
      </c>
      <c r="O45" s="153">
        <v>1</v>
      </c>
      <c r="P45" s="120">
        <v>9</v>
      </c>
      <c r="Q45" s="120">
        <v>8</v>
      </c>
      <c r="R45" s="120"/>
      <c r="S45" s="120"/>
      <c r="T45" s="120">
        <v>8</v>
      </c>
      <c r="U45" s="120" t="s">
        <v>209</v>
      </c>
      <c r="V45" s="107"/>
    </row>
    <row r="46" spans="2:22" x14ac:dyDescent="0.25">
      <c r="B46" s="108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54">
        <v>1</v>
      </c>
      <c r="P46" s="122">
        <v>10.4</v>
      </c>
      <c r="Q46" s="122">
        <v>10</v>
      </c>
      <c r="R46" s="122"/>
      <c r="S46" s="122"/>
      <c r="T46" s="122">
        <v>10</v>
      </c>
      <c r="U46" s="122" t="s">
        <v>210</v>
      </c>
      <c r="V46" s="107"/>
    </row>
    <row r="47" spans="2:22" x14ac:dyDescent="0.25">
      <c r="B47" s="108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5">
        <v>1</v>
      </c>
      <c r="P47" s="124">
        <v>12.5</v>
      </c>
      <c r="Q47" s="124">
        <v>12.4</v>
      </c>
      <c r="R47" s="124">
        <v>14</v>
      </c>
      <c r="S47" s="124"/>
      <c r="T47" s="124">
        <v>14</v>
      </c>
      <c r="U47" s="124" t="s">
        <v>210</v>
      </c>
      <c r="V47" s="107"/>
    </row>
    <row r="48" spans="2:22" x14ac:dyDescent="0.25">
      <c r="B48" s="108"/>
      <c r="C48" s="118" t="s">
        <v>344</v>
      </c>
      <c r="D48" s="118" t="s">
        <v>160</v>
      </c>
      <c r="E48" s="119">
        <v>6</v>
      </c>
      <c r="F48" s="119" t="s">
        <v>167</v>
      </c>
      <c r="G48" s="119">
        <v>3</v>
      </c>
      <c r="H48" s="118" t="s">
        <v>168</v>
      </c>
      <c r="I48" s="118" t="s">
        <v>166</v>
      </c>
      <c r="J48" s="118" t="s">
        <v>266</v>
      </c>
      <c r="K48" s="118" t="s">
        <v>195</v>
      </c>
      <c r="L48" s="119">
        <v>23</v>
      </c>
      <c r="M48" s="119" t="s">
        <v>9</v>
      </c>
      <c r="N48" s="119">
        <v>1</v>
      </c>
      <c r="O48" s="153">
        <v>1</v>
      </c>
      <c r="P48" s="120">
        <v>9</v>
      </c>
      <c r="Q48" s="120">
        <v>8</v>
      </c>
      <c r="R48" s="120"/>
      <c r="S48" s="120"/>
      <c r="T48" s="120">
        <v>8</v>
      </c>
      <c r="U48" s="120" t="s">
        <v>209</v>
      </c>
      <c r="V48" s="107"/>
    </row>
    <row r="49" spans="2:22" x14ac:dyDescent="0.25">
      <c r="B49" s="108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54">
        <v>1</v>
      </c>
      <c r="P49" s="122">
        <v>10.4</v>
      </c>
      <c r="Q49" s="122">
        <v>10</v>
      </c>
      <c r="R49" s="122"/>
      <c r="S49" s="122"/>
      <c r="T49" s="122">
        <v>10</v>
      </c>
      <c r="U49" s="122" t="s">
        <v>210</v>
      </c>
      <c r="V49" s="107"/>
    </row>
    <row r="50" spans="2:22" x14ac:dyDescent="0.25">
      <c r="B50" s="108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55">
        <v>1</v>
      </c>
      <c r="P50" s="124">
        <v>12.5</v>
      </c>
      <c r="Q50" s="124">
        <v>12.4</v>
      </c>
      <c r="R50" s="124">
        <v>14</v>
      </c>
      <c r="S50" s="124"/>
      <c r="T50" s="124">
        <v>14</v>
      </c>
      <c r="U50" s="124" t="s">
        <v>210</v>
      </c>
      <c r="V50" s="107"/>
    </row>
    <row r="51" spans="2:22" x14ac:dyDescent="0.25">
      <c r="B51" s="108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28"/>
      <c r="U51" s="128"/>
      <c r="V51" s="107"/>
    </row>
    <row r="52" spans="2:22" x14ac:dyDescent="0.25">
      <c r="B52" s="108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9" t="s">
        <v>0</v>
      </c>
      <c r="N52" s="129" t="s">
        <v>86</v>
      </c>
      <c r="O52" s="133"/>
      <c r="P52" s="133"/>
      <c r="Q52" s="106"/>
      <c r="R52" s="106"/>
      <c r="S52" s="106"/>
      <c r="T52" s="130" t="s">
        <v>88</v>
      </c>
      <c r="U52" s="131" t="s">
        <v>209</v>
      </c>
      <c r="V52" s="107"/>
    </row>
    <row r="53" spans="2:22" ht="17.25" customHeight="1" x14ac:dyDescent="0.25">
      <c r="B53" s="108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32"/>
      <c r="N53" s="133"/>
      <c r="O53" s="106"/>
      <c r="P53" s="106"/>
      <c r="Q53" s="106"/>
      <c r="R53" s="106"/>
      <c r="S53" s="106"/>
      <c r="T53" s="130" t="s">
        <v>89</v>
      </c>
      <c r="U53" s="131" t="s">
        <v>210</v>
      </c>
      <c r="V53" s="107"/>
    </row>
    <row r="54" spans="2:22" ht="17.25" customHeight="1" x14ac:dyDescent="0.25">
      <c r="B54" s="108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32"/>
      <c r="N54" s="133"/>
      <c r="O54" s="106"/>
      <c r="P54" s="106"/>
      <c r="Q54" s="106"/>
      <c r="R54" s="106"/>
      <c r="S54" s="106"/>
      <c r="T54" s="130" t="s">
        <v>92</v>
      </c>
      <c r="U54" s="131" t="s">
        <v>210</v>
      </c>
      <c r="V54" s="107"/>
    </row>
    <row r="55" spans="2:22" ht="15.75" thickBot="1" x14ac:dyDescent="0.3">
      <c r="B55" s="134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6"/>
    </row>
    <row r="60" spans="2:22" ht="15.75" thickBot="1" x14ac:dyDescent="0.3">
      <c r="B60" s="99" t="s">
        <v>334</v>
      </c>
    </row>
    <row r="61" spans="2:22" x14ac:dyDescent="0.25">
      <c r="B61" s="102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4"/>
    </row>
    <row r="62" spans="2:22" x14ac:dyDescent="0.25">
      <c r="B62" s="105" t="s">
        <v>204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V62" s="107"/>
    </row>
    <row r="63" spans="2:22" x14ac:dyDescent="0.25">
      <c r="B63" s="108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V63" s="107"/>
    </row>
    <row r="64" spans="2:22" x14ac:dyDescent="0.25">
      <c r="B64" s="108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V64" s="107"/>
    </row>
    <row r="65" spans="2:22" x14ac:dyDescent="0.25">
      <c r="B65" s="108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V65" s="107"/>
    </row>
    <row r="66" spans="2:22" x14ac:dyDescent="0.25">
      <c r="B66" s="108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V66" s="107"/>
    </row>
    <row r="67" spans="2:22" x14ac:dyDescent="0.25">
      <c r="B67" s="108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V67" s="107"/>
    </row>
    <row r="68" spans="2:22" x14ac:dyDescent="0.25">
      <c r="B68" s="108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V68" s="107"/>
    </row>
    <row r="69" spans="2:22" x14ac:dyDescent="0.25">
      <c r="B69" s="108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37"/>
      <c r="O69" s="137"/>
      <c r="P69" s="137"/>
      <c r="Q69" s="137"/>
      <c r="R69" s="137"/>
      <c r="S69" s="137"/>
      <c r="T69" s="137"/>
      <c r="U69" s="137"/>
      <c r="V69" s="107"/>
    </row>
    <row r="70" spans="2:22" x14ac:dyDescent="0.25">
      <c r="B70" s="108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37"/>
      <c r="O70" s="137"/>
      <c r="P70" s="137"/>
      <c r="Q70" s="137"/>
      <c r="R70" s="137"/>
      <c r="S70" s="137"/>
      <c r="T70" s="137"/>
      <c r="U70" s="137"/>
      <c r="V70" s="107"/>
    </row>
    <row r="71" spans="2:22" x14ac:dyDescent="0.25">
      <c r="B71" s="108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37"/>
      <c r="O71" s="137"/>
      <c r="P71" s="137"/>
      <c r="Q71" s="137"/>
      <c r="R71" s="137"/>
      <c r="S71" s="137"/>
      <c r="T71" s="137"/>
      <c r="U71" s="137"/>
      <c r="V71" s="107"/>
    </row>
    <row r="72" spans="2:22" x14ac:dyDescent="0.25">
      <c r="B72" s="108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37"/>
      <c r="O72" s="137"/>
      <c r="P72" s="137"/>
      <c r="Q72" s="137"/>
      <c r="R72" s="137"/>
      <c r="S72" s="137"/>
      <c r="T72" s="137"/>
      <c r="U72" s="137"/>
      <c r="V72" s="107"/>
    </row>
    <row r="73" spans="2:22" x14ac:dyDescent="0.25">
      <c r="B73" s="108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37"/>
      <c r="O73" s="137"/>
      <c r="P73" s="137"/>
      <c r="Q73" s="137"/>
      <c r="R73" s="137"/>
      <c r="S73" s="137"/>
      <c r="T73" s="137"/>
      <c r="U73" s="137"/>
      <c r="V73" s="107"/>
    </row>
    <row r="74" spans="2:22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37"/>
      <c r="O74" s="137"/>
      <c r="P74" s="137"/>
      <c r="Q74" s="137"/>
      <c r="R74" s="137"/>
      <c r="S74" s="137"/>
      <c r="T74" s="137"/>
      <c r="U74" s="137"/>
      <c r="V74" s="107"/>
    </row>
    <row r="75" spans="2:22" x14ac:dyDescent="0.25">
      <c r="B75" s="108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37"/>
      <c r="O75" s="137"/>
      <c r="P75" s="137"/>
      <c r="Q75" s="137"/>
      <c r="R75" s="137"/>
      <c r="S75" s="137"/>
      <c r="T75" s="137"/>
      <c r="U75" s="137"/>
      <c r="V75" s="107"/>
    </row>
    <row r="76" spans="2:22" x14ac:dyDescent="0.25">
      <c r="B76" s="108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37"/>
      <c r="O76" s="137"/>
      <c r="P76" s="137"/>
      <c r="Q76" s="137"/>
      <c r="R76" s="137"/>
      <c r="S76" s="137"/>
      <c r="T76" s="137"/>
      <c r="U76" s="137"/>
      <c r="V76" s="107"/>
    </row>
    <row r="77" spans="2:22" x14ac:dyDescent="0.25">
      <c r="B77" s="108"/>
      <c r="C77" s="109" t="s">
        <v>157</v>
      </c>
      <c r="D77" s="109" t="s">
        <v>24</v>
      </c>
      <c r="E77" s="109" t="s">
        <v>25</v>
      </c>
      <c r="F77" s="109" t="s">
        <v>161</v>
      </c>
      <c r="G77" s="109" t="s">
        <v>162</v>
      </c>
      <c r="H77" s="109" t="s">
        <v>118</v>
      </c>
      <c r="I77" s="109" t="s">
        <v>163</v>
      </c>
      <c r="J77" s="109" t="s">
        <v>264</v>
      </c>
      <c r="K77" s="109" t="s">
        <v>177</v>
      </c>
      <c r="L77" s="109" t="s">
        <v>173</v>
      </c>
      <c r="M77" s="109" t="s">
        <v>174</v>
      </c>
      <c r="N77" s="109" t="s">
        <v>175</v>
      </c>
      <c r="O77" s="109" t="s">
        <v>365</v>
      </c>
      <c r="P77" s="109" t="s">
        <v>198</v>
      </c>
      <c r="Q77" s="109" t="s">
        <v>196</v>
      </c>
      <c r="R77" s="109" t="s">
        <v>197</v>
      </c>
      <c r="S77" s="109" t="s">
        <v>371</v>
      </c>
      <c r="T77" s="109" t="s">
        <v>19</v>
      </c>
      <c r="U77" s="109" t="s">
        <v>206</v>
      </c>
      <c r="V77" s="107"/>
    </row>
    <row r="78" spans="2:22" ht="63.75" customHeight="1" x14ac:dyDescent="0.25">
      <c r="B78" s="111" t="s">
        <v>205</v>
      </c>
      <c r="C78" s="112" t="s">
        <v>158</v>
      </c>
      <c r="D78" s="113" t="s">
        <v>179</v>
      </c>
      <c r="E78" s="113" t="s">
        <v>180</v>
      </c>
      <c r="F78" s="114" t="s">
        <v>181</v>
      </c>
      <c r="G78" s="114" t="s">
        <v>182</v>
      </c>
      <c r="H78" s="114" t="s">
        <v>183</v>
      </c>
      <c r="I78" s="114" t="s">
        <v>186</v>
      </c>
      <c r="J78" s="114" t="s">
        <v>265</v>
      </c>
      <c r="K78" s="116" t="s">
        <v>178</v>
      </c>
      <c r="L78" s="116" t="s">
        <v>176</v>
      </c>
      <c r="M78" s="114" t="s">
        <v>184</v>
      </c>
      <c r="N78" s="116" t="s">
        <v>367</v>
      </c>
      <c r="O78" s="117" t="s">
        <v>366</v>
      </c>
      <c r="P78" s="117" t="s">
        <v>373</v>
      </c>
      <c r="Q78" s="117" t="s">
        <v>253</v>
      </c>
      <c r="R78" s="117" t="s">
        <v>254</v>
      </c>
      <c r="S78" s="117"/>
      <c r="T78" s="117" t="s">
        <v>255</v>
      </c>
      <c r="U78" s="117" t="s">
        <v>207</v>
      </c>
      <c r="V78" s="107"/>
    </row>
    <row r="79" spans="2:22" x14ac:dyDescent="0.25">
      <c r="B79" s="108"/>
      <c r="C79" s="118" t="s">
        <v>340</v>
      </c>
      <c r="D79" s="118" t="s">
        <v>159</v>
      </c>
      <c r="E79" s="119">
        <v>1</v>
      </c>
      <c r="F79" s="119" t="s">
        <v>164</v>
      </c>
      <c r="G79" s="119">
        <v>2</v>
      </c>
      <c r="H79" s="118" t="s">
        <v>165</v>
      </c>
      <c r="I79" s="118" t="s">
        <v>166</v>
      </c>
      <c r="J79" s="118" t="s">
        <v>266</v>
      </c>
      <c r="K79" s="118"/>
      <c r="L79" s="119">
        <v>10</v>
      </c>
      <c r="M79" s="119" t="s">
        <v>8</v>
      </c>
      <c r="N79" s="119">
        <v>1</v>
      </c>
      <c r="O79" s="153">
        <v>1</v>
      </c>
      <c r="P79" s="120">
        <v>7</v>
      </c>
      <c r="Q79" s="120"/>
      <c r="R79" s="120"/>
      <c r="S79" s="120"/>
      <c r="T79" s="120">
        <v>7</v>
      </c>
      <c r="U79" s="120" t="s">
        <v>209</v>
      </c>
      <c r="V79" s="107"/>
    </row>
    <row r="80" spans="2:22" x14ac:dyDescent="0.25">
      <c r="B80" s="108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54">
        <v>1</v>
      </c>
      <c r="P80" s="122">
        <v>8.25</v>
      </c>
      <c r="Q80" s="122"/>
      <c r="R80" s="122"/>
      <c r="S80" s="122"/>
      <c r="T80" s="122">
        <v>8.25</v>
      </c>
      <c r="U80" s="122" t="s">
        <v>210</v>
      </c>
      <c r="V80" s="107"/>
    </row>
    <row r="81" spans="2:22" x14ac:dyDescent="0.25">
      <c r="B81" s="108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55">
        <v>1</v>
      </c>
      <c r="P81" s="124">
        <v>9.8000000000000007</v>
      </c>
      <c r="Q81" s="124">
        <v>9.9</v>
      </c>
      <c r="R81" s="124"/>
      <c r="S81" s="124"/>
      <c r="T81" s="124">
        <v>9.9</v>
      </c>
      <c r="U81" s="124" t="s">
        <v>210</v>
      </c>
      <c r="V81" s="107"/>
    </row>
    <row r="82" spans="2:22" x14ac:dyDescent="0.25">
      <c r="B82" s="111"/>
      <c r="C82" s="118" t="s">
        <v>341</v>
      </c>
      <c r="D82" s="118" t="s">
        <v>159</v>
      </c>
      <c r="E82" s="119">
        <v>1</v>
      </c>
      <c r="F82" s="119" t="s">
        <v>164</v>
      </c>
      <c r="G82" s="119">
        <v>2</v>
      </c>
      <c r="H82" s="118" t="s">
        <v>165</v>
      </c>
      <c r="I82" s="118" t="s">
        <v>166</v>
      </c>
      <c r="J82" s="118" t="s">
        <v>266</v>
      </c>
      <c r="K82" s="118"/>
      <c r="L82" s="119">
        <v>23</v>
      </c>
      <c r="M82" s="119" t="s">
        <v>9</v>
      </c>
      <c r="N82" s="119">
        <v>1</v>
      </c>
      <c r="O82" s="153">
        <v>1</v>
      </c>
      <c r="P82" s="120">
        <v>7</v>
      </c>
      <c r="Q82" s="120"/>
      <c r="R82" s="120"/>
      <c r="S82" s="120"/>
      <c r="T82" s="120">
        <v>7</v>
      </c>
      <c r="U82" s="120" t="s">
        <v>209</v>
      </c>
      <c r="V82" s="107"/>
    </row>
    <row r="83" spans="2:22" x14ac:dyDescent="0.25">
      <c r="B83" s="11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54">
        <v>1</v>
      </c>
      <c r="P83" s="122">
        <v>8.25</v>
      </c>
      <c r="Q83" s="122"/>
      <c r="R83" s="122"/>
      <c r="S83" s="122"/>
      <c r="T83" s="122">
        <v>8.25</v>
      </c>
      <c r="U83" s="122" t="s">
        <v>210</v>
      </c>
      <c r="V83" s="107"/>
    </row>
    <row r="84" spans="2:22" x14ac:dyDescent="0.25">
      <c r="B84" s="111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55"/>
      <c r="P84" s="124">
        <v>9.8000000000000007</v>
      </c>
      <c r="Q84" s="124">
        <v>9.9</v>
      </c>
      <c r="R84" s="124"/>
      <c r="S84" s="124"/>
      <c r="T84" s="124">
        <v>9.9</v>
      </c>
      <c r="U84" s="124" t="s">
        <v>210</v>
      </c>
      <c r="V84" s="107"/>
    </row>
    <row r="85" spans="2:22" x14ac:dyDescent="0.25">
      <c r="B85" s="108"/>
      <c r="C85" s="118" t="s">
        <v>342</v>
      </c>
      <c r="D85" s="118" t="s">
        <v>159</v>
      </c>
      <c r="E85" s="119">
        <v>2</v>
      </c>
      <c r="F85" s="119" t="s">
        <v>164</v>
      </c>
      <c r="G85" s="119">
        <v>1</v>
      </c>
      <c r="H85" s="118" t="s">
        <v>165</v>
      </c>
      <c r="I85" s="118" t="s">
        <v>166</v>
      </c>
      <c r="J85" s="118" t="s">
        <v>267</v>
      </c>
      <c r="K85" s="118"/>
      <c r="L85" s="119"/>
      <c r="M85" s="119" t="s">
        <v>10</v>
      </c>
      <c r="N85" s="119">
        <v>5</v>
      </c>
      <c r="O85" s="153">
        <v>3</v>
      </c>
      <c r="P85" s="120">
        <v>6</v>
      </c>
      <c r="Q85" s="120"/>
      <c r="R85" s="120">
        <v>5</v>
      </c>
      <c r="S85" s="120"/>
      <c r="T85" s="120">
        <v>25</v>
      </c>
      <c r="U85" s="120" t="s">
        <v>209</v>
      </c>
      <c r="V85" s="107"/>
    </row>
    <row r="86" spans="2:22" x14ac:dyDescent="0.25">
      <c r="B86" s="108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54">
        <v>2</v>
      </c>
      <c r="P86" s="122">
        <v>6.6</v>
      </c>
      <c r="Q86" s="122"/>
      <c r="R86" s="122">
        <v>6</v>
      </c>
      <c r="S86" s="122"/>
      <c r="T86" s="122">
        <v>30</v>
      </c>
      <c r="U86" s="122" t="s">
        <v>210</v>
      </c>
      <c r="V86" s="107"/>
    </row>
    <row r="87" spans="2:22" x14ac:dyDescent="0.25">
      <c r="B87" s="108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55"/>
      <c r="P87" s="124">
        <v>8</v>
      </c>
      <c r="Q87" s="124"/>
      <c r="R87" s="124"/>
      <c r="S87" s="124"/>
      <c r="T87" s="124">
        <v>40</v>
      </c>
      <c r="U87" s="124" t="s">
        <v>210</v>
      </c>
      <c r="V87" s="107"/>
    </row>
    <row r="88" spans="2:22" x14ac:dyDescent="0.25">
      <c r="B88" s="108"/>
      <c r="C88" s="118" t="s">
        <v>343</v>
      </c>
      <c r="D88" s="118" t="s">
        <v>160</v>
      </c>
      <c r="E88" s="119">
        <v>6</v>
      </c>
      <c r="F88" s="119" t="s">
        <v>167</v>
      </c>
      <c r="G88" s="119">
        <v>3</v>
      </c>
      <c r="H88" s="118" t="s">
        <v>168</v>
      </c>
      <c r="I88" s="118" t="s">
        <v>166</v>
      </c>
      <c r="J88" s="118" t="s">
        <v>266</v>
      </c>
      <c r="K88" s="118" t="s">
        <v>194</v>
      </c>
      <c r="L88" s="119">
        <v>10</v>
      </c>
      <c r="M88" s="119" t="s">
        <v>8</v>
      </c>
      <c r="N88" s="119">
        <v>1</v>
      </c>
      <c r="O88" s="153">
        <v>1</v>
      </c>
      <c r="P88" s="120">
        <v>9</v>
      </c>
      <c r="Q88" s="120">
        <v>8</v>
      </c>
      <c r="R88" s="120"/>
      <c r="S88" s="120"/>
      <c r="T88" s="120">
        <v>8</v>
      </c>
      <c r="U88" s="120" t="s">
        <v>209</v>
      </c>
      <c r="V88" s="107"/>
    </row>
    <row r="89" spans="2:22" x14ac:dyDescent="0.25">
      <c r="B89" s="108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54">
        <v>1</v>
      </c>
      <c r="P89" s="122">
        <v>10.4</v>
      </c>
      <c r="Q89" s="122">
        <v>10</v>
      </c>
      <c r="R89" s="122"/>
      <c r="S89" s="122"/>
      <c r="T89" s="122">
        <v>10</v>
      </c>
      <c r="U89" s="122" t="s">
        <v>210</v>
      </c>
      <c r="V89" s="107"/>
    </row>
    <row r="90" spans="2:22" x14ac:dyDescent="0.25">
      <c r="B90" s="108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55">
        <v>1</v>
      </c>
      <c r="P90" s="124">
        <v>12.5</v>
      </c>
      <c r="Q90" s="124">
        <v>12.4</v>
      </c>
      <c r="R90" s="124">
        <v>14</v>
      </c>
      <c r="S90" s="124"/>
      <c r="T90" s="124">
        <v>14</v>
      </c>
      <c r="U90" s="124" t="s">
        <v>210</v>
      </c>
      <c r="V90" s="107"/>
    </row>
    <row r="91" spans="2:22" x14ac:dyDescent="0.25">
      <c r="B91" s="108"/>
      <c r="C91" s="118" t="s">
        <v>344</v>
      </c>
      <c r="D91" s="118" t="s">
        <v>160</v>
      </c>
      <c r="E91" s="119">
        <v>6</v>
      </c>
      <c r="F91" s="119" t="s">
        <v>167</v>
      </c>
      <c r="G91" s="119">
        <v>3</v>
      </c>
      <c r="H91" s="118" t="s">
        <v>168</v>
      </c>
      <c r="I91" s="118" t="s">
        <v>166</v>
      </c>
      <c r="J91" s="118" t="s">
        <v>266</v>
      </c>
      <c r="K91" s="118" t="s">
        <v>195</v>
      </c>
      <c r="L91" s="119">
        <v>23</v>
      </c>
      <c r="M91" s="119" t="s">
        <v>9</v>
      </c>
      <c r="N91" s="119">
        <v>1</v>
      </c>
      <c r="O91" s="153"/>
      <c r="P91" s="120">
        <v>9</v>
      </c>
      <c r="Q91" s="120">
        <v>8</v>
      </c>
      <c r="R91" s="120"/>
      <c r="S91" s="120"/>
      <c r="T91" s="120">
        <v>8</v>
      </c>
      <c r="U91" s="120" t="s">
        <v>209</v>
      </c>
      <c r="V91" s="107"/>
    </row>
    <row r="92" spans="2:22" x14ac:dyDescent="0.25">
      <c r="B92" s="108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54"/>
      <c r="P92" s="122">
        <v>10.4</v>
      </c>
      <c r="Q92" s="122">
        <v>10</v>
      </c>
      <c r="R92" s="122"/>
      <c r="S92" s="122"/>
      <c r="T92" s="122">
        <v>10</v>
      </c>
      <c r="U92" s="122" t="s">
        <v>210</v>
      </c>
      <c r="V92" s="107"/>
    </row>
    <row r="93" spans="2:22" x14ac:dyDescent="0.25">
      <c r="B93" s="108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55"/>
      <c r="P93" s="124">
        <v>12.5</v>
      </c>
      <c r="Q93" s="124">
        <v>12.4</v>
      </c>
      <c r="R93" s="124">
        <v>14</v>
      </c>
      <c r="S93" s="124"/>
      <c r="T93" s="124">
        <v>14</v>
      </c>
      <c r="U93" s="124" t="s">
        <v>210</v>
      </c>
      <c r="V93" s="107"/>
    </row>
    <row r="94" spans="2:22" x14ac:dyDescent="0.25">
      <c r="B94" s="108"/>
      <c r="C94" s="118" t="s">
        <v>345</v>
      </c>
      <c r="D94" s="118" t="s">
        <v>160</v>
      </c>
      <c r="E94" s="119">
        <v>8</v>
      </c>
      <c r="F94" s="119" t="s">
        <v>167</v>
      </c>
      <c r="G94" s="119">
        <v>3</v>
      </c>
      <c r="H94" s="118" t="s">
        <v>169</v>
      </c>
      <c r="I94" s="118" t="s">
        <v>166</v>
      </c>
      <c r="J94" s="118" t="s">
        <v>266</v>
      </c>
      <c r="K94" s="118" t="s">
        <v>194</v>
      </c>
      <c r="L94" s="119">
        <v>10</v>
      </c>
      <c r="M94" s="119" t="s">
        <v>8</v>
      </c>
      <c r="N94" s="119">
        <v>1</v>
      </c>
      <c r="O94" s="153">
        <v>1</v>
      </c>
      <c r="P94" s="120">
        <v>9</v>
      </c>
      <c r="Q94" s="125">
        <v>8</v>
      </c>
      <c r="R94" s="120"/>
      <c r="S94" s="120"/>
      <c r="T94" s="120">
        <v>9</v>
      </c>
      <c r="U94" s="120" t="s">
        <v>209</v>
      </c>
      <c r="V94" s="107"/>
    </row>
    <row r="95" spans="2:22" x14ac:dyDescent="0.25">
      <c r="B95" s="108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54">
        <v>1</v>
      </c>
      <c r="P95" s="122">
        <v>10.4</v>
      </c>
      <c r="Q95" s="126">
        <v>10</v>
      </c>
      <c r="R95" s="122"/>
      <c r="S95" s="122"/>
      <c r="T95" s="122">
        <v>10.4</v>
      </c>
      <c r="U95" s="122" t="s">
        <v>210</v>
      </c>
      <c r="V95" s="107"/>
    </row>
    <row r="96" spans="2:22" x14ac:dyDescent="0.25">
      <c r="B96" s="108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55">
        <v>1</v>
      </c>
      <c r="P96" s="124">
        <v>12.5</v>
      </c>
      <c r="Q96" s="127">
        <v>12.4</v>
      </c>
      <c r="R96" s="124"/>
      <c r="S96" s="124"/>
      <c r="T96" s="124">
        <v>12.5</v>
      </c>
      <c r="U96" s="124" t="s">
        <v>210</v>
      </c>
      <c r="V96" s="107"/>
    </row>
    <row r="97" spans="2:22" x14ac:dyDescent="0.25">
      <c r="B97" s="108"/>
      <c r="C97" s="118" t="s">
        <v>346</v>
      </c>
      <c r="D97" s="118" t="s">
        <v>160</v>
      </c>
      <c r="E97" s="119">
        <v>8</v>
      </c>
      <c r="F97" s="119" t="s">
        <v>167</v>
      </c>
      <c r="G97" s="119">
        <v>3</v>
      </c>
      <c r="H97" s="118" t="s">
        <v>169</v>
      </c>
      <c r="I97" s="118" t="s">
        <v>166</v>
      </c>
      <c r="J97" s="118" t="s">
        <v>266</v>
      </c>
      <c r="K97" s="118" t="s">
        <v>195</v>
      </c>
      <c r="L97" s="119">
        <v>23</v>
      </c>
      <c r="M97" s="119" t="s">
        <v>9</v>
      </c>
      <c r="N97" s="119">
        <v>1</v>
      </c>
      <c r="O97" s="153">
        <v>1</v>
      </c>
      <c r="P97" s="120">
        <v>9</v>
      </c>
      <c r="Q97" s="125">
        <v>8</v>
      </c>
      <c r="R97" s="120"/>
      <c r="S97" s="120"/>
      <c r="T97" s="120">
        <v>9</v>
      </c>
      <c r="U97" s="120" t="s">
        <v>209</v>
      </c>
      <c r="V97" s="107"/>
    </row>
    <row r="98" spans="2:22" x14ac:dyDescent="0.25">
      <c r="B98" s="108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54">
        <v>1</v>
      </c>
      <c r="P98" s="122">
        <v>10.4</v>
      </c>
      <c r="Q98" s="126">
        <v>10</v>
      </c>
      <c r="R98" s="122"/>
      <c r="S98" s="122"/>
      <c r="T98" s="122">
        <v>10.4</v>
      </c>
      <c r="U98" s="122" t="s">
        <v>210</v>
      </c>
      <c r="V98" s="107"/>
    </row>
    <row r="99" spans="2:22" x14ac:dyDescent="0.25">
      <c r="B99" s="108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55">
        <v>1</v>
      </c>
      <c r="P99" s="124">
        <v>12.5</v>
      </c>
      <c r="Q99" s="127">
        <v>12.4</v>
      </c>
      <c r="R99" s="124"/>
      <c r="S99" s="124"/>
      <c r="T99" s="124">
        <v>12.5</v>
      </c>
      <c r="U99" s="124" t="s">
        <v>210</v>
      </c>
      <c r="V99" s="107"/>
    </row>
    <row r="100" spans="2:22" x14ac:dyDescent="0.25">
      <c r="B100" s="108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28"/>
      <c r="S100" s="128"/>
      <c r="T100" s="128"/>
      <c r="V100" s="107"/>
    </row>
    <row r="101" spans="2:22" x14ac:dyDescent="0.25">
      <c r="B101" s="108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9" t="s">
        <v>0</v>
      </c>
      <c r="N101" s="129">
        <f>SUM(N79:N100)</f>
        <v>11</v>
      </c>
      <c r="O101" s="133" t="s">
        <v>86</v>
      </c>
      <c r="P101" s="106"/>
      <c r="Q101" s="106"/>
      <c r="R101" s="137" t="s">
        <v>88</v>
      </c>
      <c r="S101" s="137"/>
      <c r="T101" s="130">
        <f>T79+T82+T85+T88+T91+T94+T97</f>
        <v>73</v>
      </c>
      <c r="U101" s="131" t="s">
        <v>209</v>
      </c>
      <c r="V101" s="107"/>
    </row>
    <row r="102" spans="2:22" ht="17.25" customHeight="1" x14ac:dyDescent="0.25">
      <c r="B102" s="108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32"/>
      <c r="N102" s="133"/>
      <c r="O102" s="106"/>
      <c r="P102" s="106"/>
      <c r="Q102" s="106"/>
      <c r="R102" s="137" t="s">
        <v>89</v>
      </c>
      <c r="S102" s="137"/>
      <c r="T102" s="130">
        <f>T80+T83+T86+T89+T92+T95+T98</f>
        <v>87.300000000000011</v>
      </c>
      <c r="U102" s="131" t="s">
        <v>210</v>
      </c>
      <c r="V102" s="107"/>
    </row>
    <row r="103" spans="2:22" ht="17.25" customHeight="1" x14ac:dyDescent="0.25">
      <c r="B103" s="108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32"/>
      <c r="N103" s="133"/>
      <c r="O103" s="106"/>
      <c r="P103" s="106"/>
      <c r="Q103" s="106"/>
      <c r="R103" s="137" t="s">
        <v>92</v>
      </c>
      <c r="S103" s="137"/>
      <c r="T103" s="130">
        <f>T81+T84+T87+T90+T93+T96+T99</f>
        <v>112.8</v>
      </c>
      <c r="U103" s="131" t="s">
        <v>210</v>
      </c>
      <c r="V103" s="107"/>
    </row>
    <row r="104" spans="2:22" ht="15.75" thickBot="1" x14ac:dyDescent="0.3">
      <c r="B104" s="134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6"/>
    </row>
  </sheetData>
  <pageMargins left="0.70866141732283472" right="0.70866141732283472" top="0.74803149606299213" bottom="0.74803149606299213" header="0.31496062992125984" footer="0.31496062992125984"/>
  <pageSetup scale="43" fitToHeight="0" orientation="landscape" horizontalDpi="4294967293" r:id="rId1"/>
  <headerFooter>
    <oddHeader>&amp;R&amp;A
&amp;P / &amp;N</oddHeader>
  </headerFooter>
  <rowBreaks count="1" manualBreakCount="1">
    <brk id="5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2"/>
  <sheetViews>
    <sheetView topLeftCell="A31" zoomScale="75" zoomScaleNormal="75" workbookViewId="0">
      <selection activeCell="J11" sqref="J11"/>
    </sheetView>
  </sheetViews>
  <sheetFormatPr defaultColWidth="9.140625" defaultRowHeight="15" x14ac:dyDescent="0.25"/>
  <cols>
    <col min="1" max="1" width="1.85546875" style="99" customWidth="1"/>
    <col min="2" max="2" width="3.5703125" style="99" customWidth="1"/>
    <col min="3" max="3" width="17.42578125" style="99" customWidth="1"/>
    <col min="4" max="4" width="15.28515625" style="99" customWidth="1"/>
    <col min="5" max="5" width="12.140625" style="99" customWidth="1"/>
    <col min="6" max="6" width="11.7109375" style="99" customWidth="1"/>
    <col min="7" max="7" width="15.5703125" style="99" customWidth="1"/>
    <col min="8" max="8" width="14.140625" style="99" customWidth="1"/>
    <col min="9" max="9" width="13.7109375" style="99" customWidth="1"/>
    <col min="10" max="10" width="14.85546875" style="99" customWidth="1"/>
    <col min="11" max="11" width="11.28515625" style="99" customWidth="1"/>
    <col min="12" max="12" width="13" style="99" customWidth="1"/>
    <col min="13" max="13" width="12.7109375" style="99" customWidth="1"/>
    <col min="14" max="14" width="12.5703125" style="99" customWidth="1"/>
    <col min="15" max="15" width="13.28515625" style="99" customWidth="1"/>
    <col min="16" max="16" width="15.140625" style="99" customWidth="1"/>
    <col min="17" max="17" width="13" style="99" customWidth="1"/>
    <col min="18" max="18" width="12.85546875" style="99" customWidth="1"/>
    <col min="19" max="19" width="15" style="99" customWidth="1"/>
    <col min="20" max="20" width="11" style="99" customWidth="1"/>
    <col min="21" max="21" width="12.7109375" style="99" customWidth="1"/>
    <col min="22" max="22" width="4.7109375" style="99" customWidth="1"/>
    <col min="23" max="16384" width="9.140625" style="99"/>
  </cols>
  <sheetData>
    <row r="1" spans="2:8" ht="28.5" x14ac:dyDescent="0.45">
      <c r="B1" s="98" t="s">
        <v>336</v>
      </c>
    </row>
    <row r="2" spans="2:8" x14ac:dyDescent="0.25">
      <c r="B2" s="100" t="s">
        <v>170</v>
      </c>
      <c r="C2" s="100"/>
      <c r="D2" s="99" t="s">
        <v>23</v>
      </c>
      <c r="G2" s="101" t="s">
        <v>34</v>
      </c>
      <c r="H2" s="99" t="s">
        <v>79</v>
      </c>
    </row>
    <row r="3" spans="2:8" x14ac:dyDescent="0.25">
      <c r="B3" s="100" t="s">
        <v>22</v>
      </c>
      <c r="C3" s="100"/>
      <c r="D3" s="99" t="s">
        <v>150</v>
      </c>
      <c r="H3" s="99" t="s">
        <v>80</v>
      </c>
    </row>
    <row r="4" spans="2:8" x14ac:dyDescent="0.25">
      <c r="D4" s="99" t="s">
        <v>43</v>
      </c>
      <c r="H4" s="99" t="s">
        <v>262</v>
      </c>
    </row>
    <row r="5" spans="2:8" x14ac:dyDescent="0.25">
      <c r="D5" s="99" t="s">
        <v>44</v>
      </c>
    </row>
    <row r="6" spans="2:8" x14ac:dyDescent="0.25">
      <c r="D6" s="99" t="s">
        <v>49</v>
      </c>
    </row>
    <row r="7" spans="2:8" x14ac:dyDescent="0.25">
      <c r="D7" s="99" t="s">
        <v>114</v>
      </c>
    </row>
    <row r="8" spans="2:8" x14ac:dyDescent="0.25">
      <c r="D8" s="99" t="s">
        <v>147</v>
      </c>
    </row>
    <row r="9" spans="2:8" x14ac:dyDescent="0.25">
      <c r="D9" s="99" t="s">
        <v>151</v>
      </c>
    </row>
    <row r="10" spans="2:8" x14ac:dyDescent="0.25">
      <c r="D10" s="99" t="s">
        <v>152</v>
      </c>
    </row>
    <row r="12" spans="2:8" x14ac:dyDescent="0.25">
      <c r="B12" s="100" t="s">
        <v>171</v>
      </c>
      <c r="C12" s="100"/>
      <c r="D12" s="99" t="s">
        <v>172</v>
      </c>
    </row>
    <row r="13" spans="2:8" x14ac:dyDescent="0.25">
      <c r="B13" s="100" t="s">
        <v>22</v>
      </c>
      <c r="C13" s="100"/>
      <c r="D13" s="99" t="s">
        <v>282</v>
      </c>
    </row>
    <row r="15" spans="2:8" x14ac:dyDescent="0.25">
      <c r="B15" s="99" t="s">
        <v>17</v>
      </c>
    </row>
    <row r="16" spans="2:8" x14ac:dyDescent="0.25">
      <c r="B16" s="100" t="s">
        <v>18</v>
      </c>
    </row>
    <row r="19" spans="2:22" ht="15.75" thickBot="1" x14ac:dyDescent="0.3">
      <c r="B19" s="99" t="s">
        <v>332</v>
      </c>
    </row>
    <row r="20" spans="2:22" x14ac:dyDescent="0.25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4"/>
    </row>
    <row r="21" spans="2:22" x14ac:dyDescent="0.25">
      <c r="B21" s="105" t="s">
        <v>204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V21" s="107"/>
    </row>
    <row r="22" spans="2:22" x14ac:dyDescent="0.25"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V22" s="107"/>
    </row>
    <row r="23" spans="2:22" x14ac:dyDescent="0.25"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V23" s="107"/>
    </row>
    <row r="24" spans="2:22" x14ac:dyDescent="0.25"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V24" s="107"/>
    </row>
    <row r="25" spans="2:22" x14ac:dyDescent="0.25">
      <c r="B25" s="108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V25" s="107"/>
    </row>
    <row r="26" spans="2:22" x14ac:dyDescent="0.25">
      <c r="B26" s="108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V26" s="107"/>
    </row>
    <row r="27" spans="2:22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V27" s="107"/>
    </row>
    <row r="28" spans="2:22" x14ac:dyDescent="0.25">
      <c r="B28" s="108"/>
      <c r="C28" s="109" t="s">
        <v>157</v>
      </c>
      <c r="D28" s="109" t="s">
        <v>24</v>
      </c>
      <c r="E28" s="109" t="s">
        <v>25</v>
      </c>
      <c r="F28" s="109" t="s">
        <v>161</v>
      </c>
      <c r="G28" s="109" t="s">
        <v>162</v>
      </c>
      <c r="H28" s="109" t="s">
        <v>118</v>
      </c>
      <c r="I28" s="109" t="s">
        <v>163</v>
      </c>
      <c r="J28" s="147" t="s">
        <v>264</v>
      </c>
      <c r="K28" s="109" t="s">
        <v>177</v>
      </c>
      <c r="L28" s="109" t="s">
        <v>173</v>
      </c>
      <c r="M28" s="109" t="s">
        <v>174</v>
      </c>
      <c r="N28" s="109" t="s">
        <v>175</v>
      </c>
      <c r="O28" s="109" t="s">
        <v>365</v>
      </c>
      <c r="P28" s="109" t="s">
        <v>198</v>
      </c>
      <c r="Q28" s="109" t="s">
        <v>196</v>
      </c>
      <c r="R28" s="109" t="s">
        <v>197</v>
      </c>
      <c r="S28" s="109" t="s">
        <v>371</v>
      </c>
      <c r="T28" s="109" t="s">
        <v>19</v>
      </c>
      <c r="U28" s="109" t="s">
        <v>206</v>
      </c>
      <c r="V28" s="107"/>
    </row>
    <row r="29" spans="2:22" ht="71.25" customHeight="1" x14ac:dyDescent="0.25">
      <c r="B29" s="111" t="s">
        <v>205</v>
      </c>
      <c r="C29" s="112" t="s">
        <v>158</v>
      </c>
      <c r="D29" s="113" t="s">
        <v>179</v>
      </c>
      <c r="E29" s="113" t="s">
        <v>180</v>
      </c>
      <c r="F29" s="114" t="s">
        <v>181</v>
      </c>
      <c r="G29" s="114" t="s">
        <v>182</v>
      </c>
      <c r="H29" s="114" t="s">
        <v>183</v>
      </c>
      <c r="I29" s="114" t="s">
        <v>186</v>
      </c>
      <c r="J29" s="148" t="s">
        <v>265</v>
      </c>
      <c r="K29" s="116" t="s">
        <v>178</v>
      </c>
      <c r="L29" s="116" t="s">
        <v>176</v>
      </c>
      <c r="M29" s="114" t="s">
        <v>281</v>
      </c>
      <c r="N29" s="116" t="s">
        <v>364</v>
      </c>
      <c r="O29" s="114" t="s">
        <v>368</v>
      </c>
      <c r="P29" s="114" t="s">
        <v>199</v>
      </c>
      <c r="Q29" s="114" t="s">
        <v>203</v>
      </c>
      <c r="R29" s="116" t="s">
        <v>185</v>
      </c>
      <c r="S29" s="116"/>
      <c r="T29" s="114" t="s">
        <v>202</v>
      </c>
      <c r="U29" s="114" t="s">
        <v>208</v>
      </c>
      <c r="V29" s="107"/>
    </row>
    <row r="30" spans="2:22" x14ac:dyDescent="0.25">
      <c r="B30" s="108"/>
      <c r="C30" s="138" t="s">
        <v>354</v>
      </c>
      <c r="D30" s="138" t="s">
        <v>159</v>
      </c>
      <c r="E30" s="149">
        <v>1</v>
      </c>
      <c r="F30" s="149" t="s">
        <v>164</v>
      </c>
      <c r="G30" s="149">
        <v>2</v>
      </c>
      <c r="H30" s="138" t="s">
        <v>165</v>
      </c>
      <c r="I30" s="138" t="s">
        <v>166</v>
      </c>
      <c r="J30" s="150" t="s">
        <v>266</v>
      </c>
      <c r="K30" s="138"/>
      <c r="L30" s="149">
        <v>10</v>
      </c>
      <c r="M30" s="149" t="s">
        <v>8</v>
      </c>
      <c r="N30" s="149">
        <v>1</v>
      </c>
      <c r="O30" s="149">
        <v>1</v>
      </c>
      <c r="P30" s="122">
        <v>9.8000000000000007</v>
      </c>
      <c r="Q30" s="122">
        <v>9.9</v>
      </c>
      <c r="R30" s="122"/>
      <c r="S30" s="122"/>
      <c r="T30" s="122">
        <v>9.9</v>
      </c>
      <c r="U30" s="122" t="s">
        <v>210</v>
      </c>
      <c r="V30" s="107"/>
    </row>
    <row r="31" spans="2:22" x14ac:dyDescent="0.25">
      <c r="B31" s="108"/>
      <c r="C31" s="138" t="s">
        <v>355</v>
      </c>
      <c r="D31" s="138" t="s">
        <v>159</v>
      </c>
      <c r="E31" s="149">
        <v>1</v>
      </c>
      <c r="F31" s="149" t="s">
        <v>164</v>
      </c>
      <c r="G31" s="149">
        <v>2</v>
      </c>
      <c r="H31" s="138" t="s">
        <v>165</v>
      </c>
      <c r="I31" s="138" t="s">
        <v>166</v>
      </c>
      <c r="J31" s="150" t="s">
        <v>266</v>
      </c>
      <c r="K31" s="138"/>
      <c r="L31" s="149">
        <v>23</v>
      </c>
      <c r="M31" s="149" t="s">
        <v>9</v>
      </c>
      <c r="N31" s="149">
        <v>1</v>
      </c>
      <c r="O31" s="149">
        <v>1</v>
      </c>
      <c r="P31" s="122">
        <v>9.8000000000000007</v>
      </c>
      <c r="Q31" s="122">
        <v>9.9</v>
      </c>
      <c r="R31" s="122"/>
      <c r="S31" s="122"/>
      <c r="T31" s="122">
        <v>9.9</v>
      </c>
      <c r="U31" s="122" t="s">
        <v>210</v>
      </c>
      <c r="V31" s="107"/>
    </row>
    <row r="32" spans="2:22" x14ac:dyDescent="0.25">
      <c r="B32" s="108"/>
      <c r="C32" s="138" t="s">
        <v>356</v>
      </c>
      <c r="D32" s="138" t="s">
        <v>159</v>
      </c>
      <c r="E32" s="149">
        <v>2</v>
      </c>
      <c r="F32" s="149" t="s">
        <v>164</v>
      </c>
      <c r="G32" s="149">
        <v>1</v>
      </c>
      <c r="H32" s="138" t="s">
        <v>165</v>
      </c>
      <c r="I32" s="138" t="s">
        <v>166</v>
      </c>
      <c r="J32" s="150" t="s">
        <v>267</v>
      </c>
      <c r="K32" s="138"/>
      <c r="L32" s="149"/>
      <c r="M32" s="149" t="s">
        <v>10</v>
      </c>
      <c r="N32" s="149">
        <v>5</v>
      </c>
      <c r="O32" s="149">
        <v>3</v>
      </c>
      <c r="P32" s="122">
        <v>8</v>
      </c>
      <c r="Q32" s="122"/>
      <c r="R32" s="122"/>
      <c r="S32" s="122"/>
      <c r="T32" s="122">
        <v>40</v>
      </c>
      <c r="U32" s="122" t="s">
        <v>210</v>
      </c>
      <c r="V32" s="107"/>
    </row>
    <row r="33" spans="2:22" x14ac:dyDescent="0.25">
      <c r="B33" s="108"/>
      <c r="C33" s="138" t="s">
        <v>357</v>
      </c>
      <c r="D33" s="138" t="s">
        <v>160</v>
      </c>
      <c r="E33" s="149">
        <v>6</v>
      </c>
      <c r="F33" s="149" t="s">
        <v>167</v>
      </c>
      <c r="G33" s="149">
        <v>3</v>
      </c>
      <c r="H33" s="138" t="s">
        <v>168</v>
      </c>
      <c r="I33" s="138" t="s">
        <v>166</v>
      </c>
      <c r="J33" s="150" t="s">
        <v>266</v>
      </c>
      <c r="K33" s="138" t="s">
        <v>194</v>
      </c>
      <c r="L33" s="149">
        <v>10</v>
      </c>
      <c r="M33" s="149" t="s">
        <v>8</v>
      </c>
      <c r="N33" s="149">
        <v>1</v>
      </c>
      <c r="O33" s="149"/>
      <c r="P33" s="122">
        <v>12.5</v>
      </c>
      <c r="Q33" s="122">
        <v>12.4</v>
      </c>
      <c r="R33" s="122">
        <v>14</v>
      </c>
      <c r="S33" s="122"/>
      <c r="T33" s="122">
        <v>14</v>
      </c>
      <c r="U33" s="122" t="s">
        <v>210</v>
      </c>
      <c r="V33" s="107"/>
    </row>
    <row r="34" spans="2:22" x14ac:dyDescent="0.25">
      <c r="B34" s="108"/>
      <c r="C34" s="142" t="s">
        <v>358</v>
      </c>
      <c r="D34" s="142" t="s">
        <v>160</v>
      </c>
      <c r="E34" s="151">
        <v>6</v>
      </c>
      <c r="F34" s="151" t="s">
        <v>167</v>
      </c>
      <c r="G34" s="151">
        <v>3</v>
      </c>
      <c r="H34" s="142" t="s">
        <v>168</v>
      </c>
      <c r="I34" s="142" t="s">
        <v>166</v>
      </c>
      <c r="J34" s="152" t="s">
        <v>266</v>
      </c>
      <c r="K34" s="142" t="s">
        <v>195</v>
      </c>
      <c r="L34" s="151">
        <v>23</v>
      </c>
      <c r="M34" s="151" t="s">
        <v>9</v>
      </c>
      <c r="N34" s="151">
        <v>1</v>
      </c>
      <c r="O34" s="151">
        <v>1</v>
      </c>
      <c r="P34" s="124">
        <v>12.5</v>
      </c>
      <c r="Q34" s="124">
        <v>12.4</v>
      </c>
      <c r="R34" s="124">
        <v>14</v>
      </c>
      <c r="S34" s="124"/>
      <c r="T34" s="124">
        <v>14</v>
      </c>
      <c r="U34" s="124" t="s">
        <v>210</v>
      </c>
      <c r="V34" s="107"/>
    </row>
    <row r="35" spans="2:22" x14ac:dyDescent="0.25">
      <c r="B35" s="108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28"/>
      <c r="U35" s="128"/>
      <c r="V35" s="107"/>
    </row>
    <row r="36" spans="2:22" x14ac:dyDescent="0.25">
      <c r="B36" s="108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9" t="s">
        <v>0</v>
      </c>
      <c r="N36" s="129" t="s">
        <v>86</v>
      </c>
      <c r="O36" s="129" t="s">
        <v>369</v>
      </c>
      <c r="P36" s="106"/>
      <c r="R36" s="106"/>
      <c r="S36" s="106"/>
      <c r="T36" s="130" t="s">
        <v>92</v>
      </c>
      <c r="U36" s="131" t="s">
        <v>210</v>
      </c>
      <c r="V36" s="107"/>
    </row>
    <row r="37" spans="2:22" ht="17.25" customHeight="1" thickBot="1" x14ac:dyDescent="0.3">
      <c r="B37" s="134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6"/>
    </row>
    <row r="38" spans="2:22" x14ac:dyDescent="0.25">
      <c r="R38" s="106" t="s">
        <v>201</v>
      </c>
      <c r="S38" s="106"/>
      <c r="T38" s="106"/>
      <c r="U38" s="106"/>
    </row>
    <row r="41" spans="2:22" ht="15.75" thickBot="1" x14ac:dyDescent="0.3">
      <c r="B41" s="99" t="s">
        <v>331</v>
      </c>
    </row>
    <row r="42" spans="2:22" x14ac:dyDescent="0.25">
      <c r="B42" s="102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4"/>
    </row>
    <row r="43" spans="2:22" x14ac:dyDescent="0.25">
      <c r="B43" s="105" t="s">
        <v>204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V43" s="107"/>
    </row>
    <row r="44" spans="2:22" x14ac:dyDescent="0.25">
      <c r="B44" s="108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V44" s="107"/>
    </row>
    <row r="45" spans="2:22" x14ac:dyDescent="0.25">
      <c r="B45" s="108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V45" s="107"/>
    </row>
    <row r="46" spans="2:22" x14ac:dyDescent="0.25">
      <c r="B46" s="108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V46" s="107"/>
    </row>
    <row r="47" spans="2:22" x14ac:dyDescent="0.25">
      <c r="B47" s="108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V47" s="107"/>
    </row>
    <row r="48" spans="2:22" x14ac:dyDescent="0.25">
      <c r="B48" s="108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V48" s="107"/>
    </row>
    <row r="49" spans="2:22" x14ac:dyDescent="0.25">
      <c r="B49" s="108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V49" s="107"/>
    </row>
    <row r="50" spans="2:22" x14ac:dyDescent="0.25">
      <c r="B50" s="108"/>
      <c r="C50" s="109" t="s">
        <v>157</v>
      </c>
      <c r="D50" s="109" t="s">
        <v>24</v>
      </c>
      <c r="E50" s="109" t="s">
        <v>25</v>
      </c>
      <c r="F50" s="109" t="s">
        <v>161</v>
      </c>
      <c r="G50" s="109" t="s">
        <v>162</v>
      </c>
      <c r="H50" s="109" t="s">
        <v>118</v>
      </c>
      <c r="I50" s="109" t="s">
        <v>163</v>
      </c>
      <c r="J50" s="147" t="s">
        <v>264</v>
      </c>
      <c r="K50" s="109" t="s">
        <v>177</v>
      </c>
      <c r="L50" s="109" t="s">
        <v>173</v>
      </c>
      <c r="M50" s="109" t="s">
        <v>174</v>
      </c>
      <c r="N50" s="109" t="s">
        <v>175</v>
      </c>
      <c r="O50" s="109" t="s">
        <v>365</v>
      </c>
      <c r="P50" s="109" t="s">
        <v>198</v>
      </c>
      <c r="Q50" s="109" t="s">
        <v>196</v>
      </c>
      <c r="R50" s="109" t="s">
        <v>197</v>
      </c>
      <c r="S50" s="109" t="s">
        <v>371</v>
      </c>
      <c r="T50" s="109" t="s">
        <v>19</v>
      </c>
      <c r="U50" s="109" t="s">
        <v>206</v>
      </c>
      <c r="V50" s="107"/>
    </row>
    <row r="51" spans="2:22" ht="71.25" customHeight="1" x14ac:dyDescent="0.25">
      <c r="B51" s="111" t="s">
        <v>205</v>
      </c>
      <c r="C51" s="112" t="s">
        <v>158</v>
      </c>
      <c r="D51" s="113" t="s">
        <v>179</v>
      </c>
      <c r="E51" s="113" t="s">
        <v>180</v>
      </c>
      <c r="F51" s="114" t="s">
        <v>181</v>
      </c>
      <c r="G51" s="114" t="s">
        <v>182</v>
      </c>
      <c r="H51" s="114" t="s">
        <v>183</v>
      </c>
      <c r="I51" s="114" t="s">
        <v>186</v>
      </c>
      <c r="J51" s="148" t="s">
        <v>265</v>
      </c>
      <c r="K51" s="116" t="s">
        <v>178</v>
      </c>
      <c r="L51" s="116" t="s">
        <v>176</v>
      </c>
      <c r="M51" s="114" t="s">
        <v>281</v>
      </c>
      <c r="N51" s="116" t="s">
        <v>364</v>
      </c>
      <c r="O51" s="114" t="s">
        <v>368</v>
      </c>
      <c r="P51" s="114" t="s">
        <v>199</v>
      </c>
      <c r="Q51" s="114" t="s">
        <v>203</v>
      </c>
      <c r="R51" s="116" t="s">
        <v>185</v>
      </c>
      <c r="S51" s="116"/>
      <c r="T51" s="114" t="s">
        <v>202</v>
      </c>
      <c r="U51" s="114" t="s">
        <v>208</v>
      </c>
      <c r="V51" s="107"/>
    </row>
    <row r="52" spans="2:22" x14ac:dyDescent="0.25">
      <c r="B52" s="108"/>
      <c r="C52" s="138" t="s">
        <v>354</v>
      </c>
      <c r="D52" s="138" t="s">
        <v>159</v>
      </c>
      <c r="E52" s="149">
        <v>1</v>
      </c>
      <c r="F52" s="149" t="s">
        <v>164</v>
      </c>
      <c r="G52" s="149">
        <v>2</v>
      </c>
      <c r="H52" s="138" t="s">
        <v>165</v>
      </c>
      <c r="I52" s="138" t="s">
        <v>166</v>
      </c>
      <c r="J52" s="150" t="s">
        <v>266</v>
      </c>
      <c r="K52" s="138"/>
      <c r="L52" s="149">
        <v>10</v>
      </c>
      <c r="M52" s="149" t="s">
        <v>8</v>
      </c>
      <c r="N52" s="149">
        <v>1</v>
      </c>
      <c r="O52" s="149">
        <v>1</v>
      </c>
      <c r="P52" s="122">
        <v>9.8000000000000007</v>
      </c>
      <c r="Q52" s="122">
        <v>9.9</v>
      </c>
      <c r="R52" s="122"/>
      <c r="S52" s="122"/>
      <c r="T52" s="122">
        <v>9.9</v>
      </c>
      <c r="U52" s="122" t="s">
        <v>210</v>
      </c>
      <c r="V52" s="107"/>
    </row>
    <row r="53" spans="2:22" x14ac:dyDescent="0.25">
      <c r="B53" s="108"/>
      <c r="C53" s="138" t="s">
        <v>355</v>
      </c>
      <c r="D53" s="138" t="s">
        <v>159</v>
      </c>
      <c r="E53" s="149">
        <v>1</v>
      </c>
      <c r="F53" s="149" t="s">
        <v>164</v>
      </c>
      <c r="G53" s="149">
        <v>2</v>
      </c>
      <c r="H53" s="138" t="s">
        <v>165</v>
      </c>
      <c r="I53" s="138" t="s">
        <v>166</v>
      </c>
      <c r="J53" s="150" t="s">
        <v>266</v>
      </c>
      <c r="K53" s="138"/>
      <c r="L53" s="149">
        <v>23</v>
      </c>
      <c r="M53" s="149" t="s">
        <v>9</v>
      </c>
      <c r="N53" s="149">
        <v>1</v>
      </c>
      <c r="O53" s="149">
        <v>1</v>
      </c>
      <c r="P53" s="122">
        <v>9.8000000000000007</v>
      </c>
      <c r="Q53" s="122">
        <v>9.9</v>
      </c>
      <c r="R53" s="122"/>
      <c r="S53" s="122"/>
      <c r="T53" s="122">
        <v>9.9</v>
      </c>
      <c r="U53" s="122" t="s">
        <v>210</v>
      </c>
      <c r="V53" s="107"/>
    </row>
    <row r="54" spans="2:22" x14ac:dyDescent="0.25">
      <c r="B54" s="108"/>
      <c r="C54" s="138" t="s">
        <v>356</v>
      </c>
      <c r="D54" s="138" t="s">
        <v>159</v>
      </c>
      <c r="E54" s="149">
        <v>2</v>
      </c>
      <c r="F54" s="149" t="s">
        <v>164</v>
      </c>
      <c r="G54" s="149">
        <v>1</v>
      </c>
      <c r="H54" s="138" t="s">
        <v>165</v>
      </c>
      <c r="I54" s="138" t="s">
        <v>166</v>
      </c>
      <c r="J54" s="150" t="s">
        <v>267</v>
      </c>
      <c r="K54" s="138"/>
      <c r="L54" s="149"/>
      <c r="M54" s="149" t="s">
        <v>10</v>
      </c>
      <c r="N54" s="149">
        <v>5</v>
      </c>
      <c r="O54" s="149">
        <v>3</v>
      </c>
      <c r="P54" s="122">
        <v>8</v>
      </c>
      <c r="Q54" s="122"/>
      <c r="R54" s="122"/>
      <c r="S54" s="122"/>
      <c r="T54" s="122">
        <v>40</v>
      </c>
      <c r="U54" s="122" t="s">
        <v>210</v>
      </c>
      <c r="V54" s="107"/>
    </row>
    <row r="55" spans="2:22" x14ac:dyDescent="0.25">
      <c r="B55" s="108"/>
      <c r="C55" s="138" t="s">
        <v>357</v>
      </c>
      <c r="D55" s="138" t="s">
        <v>160</v>
      </c>
      <c r="E55" s="149">
        <v>6</v>
      </c>
      <c r="F55" s="149" t="s">
        <v>167</v>
      </c>
      <c r="G55" s="149">
        <v>3</v>
      </c>
      <c r="H55" s="138" t="s">
        <v>168</v>
      </c>
      <c r="I55" s="138" t="s">
        <v>166</v>
      </c>
      <c r="J55" s="150" t="s">
        <v>266</v>
      </c>
      <c r="K55" s="138" t="s">
        <v>194</v>
      </c>
      <c r="L55" s="149">
        <v>10</v>
      </c>
      <c r="M55" s="149" t="s">
        <v>8</v>
      </c>
      <c r="N55" s="149">
        <v>1</v>
      </c>
      <c r="O55" s="149"/>
      <c r="P55" s="122">
        <v>12.5</v>
      </c>
      <c r="Q55" s="122">
        <v>12.4</v>
      </c>
      <c r="R55" s="122">
        <v>14</v>
      </c>
      <c r="S55" s="122"/>
      <c r="T55" s="122">
        <v>14</v>
      </c>
      <c r="U55" s="122" t="s">
        <v>210</v>
      </c>
      <c r="V55" s="107"/>
    </row>
    <row r="56" spans="2:22" x14ac:dyDescent="0.25">
      <c r="B56" s="108"/>
      <c r="C56" s="138" t="s">
        <v>358</v>
      </c>
      <c r="D56" s="138" t="s">
        <v>160</v>
      </c>
      <c r="E56" s="149">
        <v>6</v>
      </c>
      <c r="F56" s="149" t="s">
        <v>167</v>
      </c>
      <c r="G56" s="149">
        <v>3</v>
      </c>
      <c r="H56" s="138" t="s">
        <v>168</v>
      </c>
      <c r="I56" s="138" t="s">
        <v>166</v>
      </c>
      <c r="J56" s="150" t="s">
        <v>266</v>
      </c>
      <c r="K56" s="138" t="s">
        <v>195</v>
      </c>
      <c r="L56" s="149">
        <v>23</v>
      </c>
      <c r="M56" s="149" t="s">
        <v>9</v>
      </c>
      <c r="N56" s="149">
        <v>1</v>
      </c>
      <c r="O56" s="149">
        <v>1</v>
      </c>
      <c r="P56" s="122">
        <v>12.5</v>
      </c>
      <c r="Q56" s="122">
        <v>12.4</v>
      </c>
      <c r="R56" s="122">
        <v>14</v>
      </c>
      <c r="S56" s="122"/>
      <c r="T56" s="122">
        <v>14</v>
      </c>
      <c r="U56" s="122" t="s">
        <v>210</v>
      </c>
      <c r="V56" s="107"/>
    </row>
    <row r="57" spans="2:22" x14ac:dyDescent="0.25">
      <c r="B57" s="108"/>
      <c r="C57" s="138" t="s">
        <v>359</v>
      </c>
      <c r="D57" s="138" t="s">
        <v>160</v>
      </c>
      <c r="E57" s="149">
        <v>8</v>
      </c>
      <c r="F57" s="149" t="s">
        <v>167</v>
      </c>
      <c r="G57" s="149">
        <v>3</v>
      </c>
      <c r="H57" s="138" t="s">
        <v>169</v>
      </c>
      <c r="I57" s="138" t="s">
        <v>166</v>
      </c>
      <c r="J57" s="150" t="s">
        <v>266</v>
      </c>
      <c r="K57" s="138" t="s">
        <v>194</v>
      </c>
      <c r="L57" s="149">
        <v>10</v>
      </c>
      <c r="M57" s="149" t="s">
        <v>8</v>
      </c>
      <c r="N57" s="149">
        <v>1</v>
      </c>
      <c r="O57" s="149"/>
      <c r="P57" s="122">
        <v>12.5</v>
      </c>
      <c r="Q57" s="126">
        <v>12.4</v>
      </c>
      <c r="R57" s="122"/>
      <c r="S57" s="122"/>
      <c r="T57" s="122">
        <v>12.5</v>
      </c>
      <c r="U57" s="122" t="s">
        <v>210</v>
      </c>
      <c r="V57" s="107"/>
    </row>
    <row r="58" spans="2:22" x14ac:dyDescent="0.25">
      <c r="B58" s="108"/>
      <c r="C58" s="142" t="s">
        <v>360</v>
      </c>
      <c r="D58" s="142" t="s">
        <v>160</v>
      </c>
      <c r="E58" s="151">
        <v>8</v>
      </c>
      <c r="F58" s="151" t="s">
        <v>167</v>
      </c>
      <c r="G58" s="151">
        <v>3</v>
      </c>
      <c r="H58" s="142" t="s">
        <v>169</v>
      </c>
      <c r="I58" s="142" t="s">
        <v>166</v>
      </c>
      <c r="J58" s="152" t="s">
        <v>266</v>
      </c>
      <c r="K58" s="142" t="s">
        <v>195</v>
      </c>
      <c r="L58" s="151">
        <v>23</v>
      </c>
      <c r="M58" s="151" t="s">
        <v>9</v>
      </c>
      <c r="N58" s="151">
        <v>1</v>
      </c>
      <c r="O58" s="151">
        <v>1</v>
      </c>
      <c r="P58" s="124">
        <v>12.5</v>
      </c>
      <c r="Q58" s="127">
        <v>12.4</v>
      </c>
      <c r="R58" s="124"/>
      <c r="S58" s="124"/>
      <c r="T58" s="124">
        <v>12.5</v>
      </c>
      <c r="U58" s="124" t="s">
        <v>210</v>
      </c>
      <c r="V58" s="107"/>
    </row>
    <row r="59" spans="2:22" x14ac:dyDescent="0.25">
      <c r="B59" s="108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28"/>
      <c r="U59" s="128"/>
      <c r="V59" s="107"/>
    </row>
    <row r="60" spans="2:22" x14ac:dyDescent="0.25">
      <c r="B60" s="108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9" t="s">
        <v>0</v>
      </c>
      <c r="N60" s="129">
        <f>SUM(N52:N59)</f>
        <v>11</v>
      </c>
      <c r="O60" s="129">
        <f>SUM(O52:O59)</f>
        <v>7</v>
      </c>
      <c r="P60" s="106"/>
      <c r="R60" s="106"/>
      <c r="S60" s="106"/>
      <c r="T60" s="130">
        <f>SUM(T52:T59)</f>
        <v>112.8</v>
      </c>
      <c r="U60" s="131" t="s">
        <v>210</v>
      </c>
      <c r="V60" s="107"/>
    </row>
    <row r="61" spans="2:22" ht="17.25" customHeight="1" thickBot="1" x14ac:dyDescent="0.3">
      <c r="B61" s="134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6"/>
    </row>
    <row r="62" spans="2:22" x14ac:dyDescent="0.25">
      <c r="Q62" s="106"/>
      <c r="R62" s="106"/>
      <c r="S62" s="106"/>
      <c r="T62" s="106"/>
    </row>
  </sheetData>
  <pageMargins left="0.43307086614173229" right="0.55118110236220474" top="0.55118110236220474" bottom="0.39370078740157483" header="0.31496062992125984" footer="0.31496062992125984"/>
  <pageSetup paperSize="9" scale="51" orientation="landscape" horizontalDpi="4294967293" r:id="rId1"/>
  <headerFooter>
    <oddHeader>&amp;R&amp;A
&amp;P / 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118"/>
  <sheetViews>
    <sheetView showZeros="0" topLeftCell="T49" zoomScale="88" zoomScaleNormal="88" workbookViewId="0">
      <selection activeCell="AI31" sqref="AI31"/>
    </sheetView>
  </sheetViews>
  <sheetFormatPr defaultColWidth="9.140625" defaultRowHeight="15" x14ac:dyDescent="0.25"/>
  <cols>
    <col min="1" max="1" width="1.85546875" style="99" customWidth="1"/>
    <col min="2" max="2" width="3.5703125" style="99" customWidth="1"/>
    <col min="3" max="3" width="12.85546875" style="99" customWidth="1"/>
    <col min="4" max="4" width="15.28515625" style="99" customWidth="1"/>
    <col min="5" max="5" width="12.140625" style="99" customWidth="1"/>
    <col min="6" max="6" width="11.7109375" style="99" customWidth="1"/>
    <col min="7" max="7" width="15.5703125" style="99" customWidth="1"/>
    <col min="8" max="8" width="14.140625" style="99" customWidth="1"/>
    <col min="9" max="9" width="13.7109375" style="99" customWidth="1"/>
    <col min="10" max="10" width="14.42578125" style="99" customWidth="1"/>
    <col min="11" max="25" width="5.42578125" style="99" customWidth="1"/>
    <col min="26" max="26" width="12.5703125" style="99" customWidth="1"/>
    <col min="27" max="27" width="15.7109375" style="99" customWidth="1"/>
    <col min="28" max="28" width="15.140625" style="99" customWidth="1"/>
    <col min="29" max="29" width="13" style="99" customWidth="1"/>
    <col min="30" max="30" width="14.5703125" style="99" customWidth="1"/>
    <col min="31" max="31" width="14" style="99" customWidth="1"/>
    <col min="32" max="32" width="12.7109375" style="99" customWidth="1"/>
    <col min="33" max="33" width="12.140625" style="99" customWidth="1"/>
    <col min="34" max="34" width="15" style="99" bestFit="1" customWidth="1"/>
    <col min="35" max="35" width="14" style="99" customWidth="1"/>
    <col min="36" max="36" width="14.140625" style="99" customWidth="1"/>
    <col min="37" max="37" width="12.7109375" style="99" customWidth="1"/>
    <col min="38" max="38" width="14.140625" style="99" bestFit="1" customWidth="1"/>
    <col min="39" max="39" width="12" style="99" bestFit="1" customWidth="1"/>
    <col min="40" max="40" width="12.42578125" style="99" bestFit="1" customWidth="1"/>
    <col min="41" max="41" width="10.85546875" style="99" customWidth="1"/>
    <col min="42" max="42" width="13.85546875" style="99" customWidth="1"/>
    <col min="43" max="16384" width="9.140625" style="99"/>
  </cols>
  <sheetData>
    <row r="1" spans="2:8" ht="28.5" x14ac:dyDescent="0.45">
      <c r="B1" s="98" t="s">
        <v>339</v>
      </c>
    </row>
    <row r="2" spans="2:8" x14ac:dyDescent="0.25">
      <c r="B2" s="100" t="s">
        <v>170</v>
      </c>
      <c r="C2" s="100"/>
      <c r="D2" s="99" t="s">
        <v>23</v>
      </c>
      <c r="G2" s="101" t="s">
        <v>34</v>
      </c>
      <c r="H2" s="99" t="s">
        <v>79</v>
      </c>
    </row>
    <row r="3" spans="2:8" x14ac:dyDescent="0.25">
      <c r="B3" s="100" t="s">
        <v>22</v>
      </c>
      <c r="C3" s="100"/>
      <c r="D3" s="99" t="s">
        <v>150</v>
      </c>
      <c r="H3" s="99" t="s">
        <v>80</v>
      </c>
    </row>
    <row r="4" spans="2:8" x14ac:dyDescent="0.25">
      <c r="D4" s="99" t="s">
        <v>43</v>
      </c>
      <c r="H4" s="99" t="s">
        <v>263</v>
      </c>
    </row>
    <row r="5" spans="2:8" x14ac:dyDescent="0.25">
      <c r="D5" s="99" t="s">
        <v>44</v>
      </c>
      <c r="H5" s="99" t="s">
        <v>370</v>
      </c>
    </row>
    <row r="6" spans="2:8" x14ac:dyDescent="0.25">
      <c r="D6" s="99" t="s">
        <v>49</v>
      </c>
    </row>
    <row r="7" spans="2:8" x14ac:dyDescent="0.25">
      <c r="D7" s="99" t="s">
        <v>114</v>
      </c>
    </row>
    <row r="8" spans="2:8" x14ac:dyDescent="0.25">
      <c r="D8" s="99" t="s">
        <v>147</v>
      </c>
    </row>
    <row r="9" spans="2:8" x14ac:dyDescent="0.25">
      <c r="D9" s="99" t="s">
        <v>151</v>
      </c>
    </row>
    <row r="10" spans="2:8" x14ac:dyDescent="0.25">
      <c r="D10" s="99" t="s">
        <v>152</v>
      </c>
    </row>
    <row r="12" spans="2:8" x14ac:dyDescent="0.25">
      <c r="B12" s="100" t="s">
        <v>171</v>
      </c>
      <c r="C12" s="100"/>
      <c r="D12" s="99" t="s">
        <v>278</v>
      </c>
    </row>
    <row r="13" spans="2:8" x14ac:dyDescent="0.25">
      <c r="B13" s="100" t="s">
        <v>22</v>
      </c>
      <c r="C13" s="100"/>
      <c r="D13" s="99" t="s">
        <v>282</v>
      </c>
    </row>
    <row r="15" spans="2:8" x14ac:dyDescent="0.25">
      <c r="B15" s="99" t="s">
        <v>17</v>
      </c>
    </row>
    <row r="16" spans="2:8" x14ac:dyDescent="0.25">
      <c r="B16" s="100" t="s">
        <v>18</v>
      </c>
    </row>
    <row r="18" spans="2:33" ht="15.75" thickBot="1" x14ac:dyDescent="0.3">
      <c r="B18" s="99" t="s">
        <v>259</v>
      </c>
    </row>
    <row r="19" spans="2:33" x14ac:dyDescent="0.25"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</row>
    <row r="20" spans="2:33" x14ac:dyDescent="0.25">
      <c r="B20" s="105" t="s">
        <v>204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G20" s="107"/>
    </row>
    <row r="21" spans="2:33" x14ac:dyDescent="0.25">
      <c r="B21" s="10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G21" s="107"/>
    </row>
    <row r="22" spans="2:33" x14ac:dyDescent="0.25"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G22" s="107"/>
    </row>
    <row r="23" spans="2:33" x14ac:dyDescent="0.25"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G23" s="107"/>
    </row>
    <row r="24" spans="2:33" x14ac:dyDescent="0.25"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G24" s="107"/>
    </row>
    <row r="25" spans="2:33" x14ac:dyDescent="0.25">
      <c r="B25" s="108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G25" s="107"/>
    </row>
    <row r="26" spans="2:33" x14ac:dyDescent="0.25">
      <c r="B26" s="108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G26" s="107"/>
    </row>
    <row r="27" spans="2:33" x14ac:dyDescent="0.25">
      <c r="B27" s="108"/>
      <c r="C27" s="109" t="s">
        <v>261</v>
      </c>
      <c r="D27" s="109" t="s">
        <v>24</v>
      </c>
      <c r="E27" s="109" t="s">
        <v>25</v>
      </c>
      <c r="F27" s="109" t="s">
        <v>161</v>
      </c>
      <c r="G27" s="109" t="s">
        <v>162</v>
      </c>
      <c r="H27" s="109" t="s">
        <v>118</v>
      </c>
      <c r="I27" s="109" t="s">
        <v>163</v>
      </c>
      <c r="J27" s="109" t="s">
        <v>264</v>
      </c>
      <c r="K27" s="110" t="s">
        <v>1</v>
      </c>
      <c r="L27" s="110" t="s">
        <v>2</v>
      </c>
      <c r="M27" s="110" t="s">
        <v>3</v>
      </c>
      <c r="N27" s="110" t="s">
        <v>4</v>
      </c>
      <c r="O27" s="110" t="s">
        <v>5</v>
      </c>
      <c r="P27" s="110" t="s">
        <v>6</v>
      </c>
      <c r="Q27" s="110" t="s">
        <v>7</v>
      </c>
      <c r="R27" s="110" t="s">
        <v>8</v>
      </c>
      <c r="S27" s="110" t="s">
        <v>9</v>
      </c>
      <c r="T27" s="110" t="s">
        <v>10</v>
      </c>
      <c r="U27" s="110" t="s">
        <v>11</v>
      </c>
      <c r="V27" s="110" t="s">
        <v>12</v>
      </c>
      <c r="W27" s="110" t="s">
        <v>13</v>
      </c>
      <c r="X27" s="110" t="s">
        <v>14</v>
      </c>
      <c r="Y27" s="110" t="s">
        <v>15</v>
      </c>
      <c r="Z27" s="109" t="s">
        <v>19</v>
      </c>
      <c r="AA27" s="109" t="s">
        <v>198</v>
      </c>
      <c r="AB27" s="109" t="s">
        <v>196</v>
      </c>
      <c r="AC27" s="109" t="s">
        <v>197</v>
      </c>
      <c r="AD27" s="109" t="s">
        <v>374</v>
      </c>
      <c r="AE27" s="109" t="s">
        <v>19</v>
      </c>
      <c r="AF27" s="109" t="s">
        <v>206</v>
      </c>
      <c r="AG27" s="107"/>
    </row>
    <row r="28" spans="2:33" ht="63.75" customHeight="1" x14ac:dyDescent="0.25">
      <c r="B28" s="111" t="s">
        <v>205</v>
      </c>
      <c r="C28" s="112" t="s">
        <v>260</v>
      </c>
      <c r="D28" s="113" t="s">
        <v>179</v>
      </c>
      <c r="E28" s="113" t="s">
        <v>180</v>
      </c>
      <c r="F28" s="114" t="s">
        <v>181</v>
      </c>
      <c r="G28" s="114" t="s">
        <v>182</v>
      </c>
      <c r="H28" s="114" t="s">
        <v>183</v>
      </c>
      <c r="I28" s="114" t="s">
        <v>186</v>
      </c>
      <c r="J28" s="114" t="s">
        <v>265</v>
      </c>
      <c r="K28" s="115" t="s">
        <v>283</v>
      </c>
      <c r="L28" s="115" t="s">
        <v>284</v>
      </c>
      <c r="M28" s="115" t="s">
        <v>285</v>
      </c>
      <c r="N28" s="115" t="s">
        <v>286</v>
      </c>
      <c r="O28" s="115" t="s">
        <v>287</v>
      </c>
      <c r="P28" s="115" t="s">
        <v>288</v>
      </c>
      <c r="Q28" s="115" t="s">
        <v>289</v>
      </c>
      <c r="R28" s="115" t="s">
        <v>290</v>
      </c>
      <c r="S28" s="115" t="s">
        <v>291</v>
      </c>
      <c r="T28" s="115" t="s">
        <v>292</v>
      </c>
      <c r="U28" s="115" t="s">
        <v>293</v>
      </c>
      <c r="V28" s="115" t="s">
        <v>294</v>
      </c>
      <c r="W28" s="115" t="s">
        <v>295</v>
      </c>
      <c r="X28" s="115" t="s">
        <v>296</v>
      </c>
      <c r="Y28" s="115" t="s">
        <v>297</v>
      </c>
      <c r="Z28" s="116" t="s">
        <v>257</v>
      </c>
      <c r="AA28" s="117" t="s">
        <v>373</v>
      </c>
      <c r="AB28" s="117" t="s">
        <v>253</v>
      </c>
      <c r="AC28" s="117" t="s">
        <v>254</v>
      </c>
      <c r="AD28" s="117"/>
      <c r="AE28" s="117" t="s">
        <v>372</v>
      </c>
      <c r="AF28" s="117" t="s">
        <v>207</v>
      </c>
      <c r="AG28" s="107"/>
    </row>
    <row r="29" spans="2:33" x14ac:dyDescent="0.25">
      <c r="B29" s="108"/>
      <c r="C29" s="118"/>
      <c r="D29" s="118" t="s">
        <v>159</v>
      </c>
      <c r="E29" s="119">
        <v>1</v>
      </c>
      <c r="F29" s="119" t="s">
        <v>164</v>
      </c>
      <c r="G29" s="119">
        <v>2</v>
      </c>
      <c r="H29" s="118" t="s">
        <v>165</v>
      </c>
      <c r="I29" s="118" t="s">
        <v>166</v>
      </c>
      <c r="J29" s="119" t="s">
        <v>266</v>
      </c>
      <c r="K29" s="119"/>
      <c r="L29" s="119"/>
      <c r="M29" s="119"/>
      <c r="N29" s="119"/>
      <c r="O29" s="119"/>
      <c r="P29" s="119"/>
      <c r="Q29" s="119"/>
      <c r="R29" s="119">
        <v>1</v>
      </c>
      <c r="S29" s="119">
        <v>1</v>
      </c>
      <c r="T29" s="119"/>
      <c r="U29" s="119"/>
      <c r="V29" s="119"/>
      <c r="W29" s="119"/>
      <c r="X29" s="119"/>
      <c r="Y29" s="119"/>
      <c r="Z29" s="119">
        <v>2</v>
      </c>
      <c r="AA29" s="120">
        <v>7</v>
      </c>
      <c r="AB29" s="120"/>
      <c r="AC29" s="120"/>
      <c r="AD29" s="120">
        <v>0.6</v>
      </c>
      <c r="AE29" s="120">
        <f>Z29*AA29</f>
        <v>14</v>
      </c>
      <c r="AF29" s="120" t="s">
        <v>209</v>
      </c>
      <c r="AG29" s="107"/>
    </row>
    <row r="30" spans="2:33" x14ac:dyDescent="0.25">
      <c r="B30" s="108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2">
        <v>8.25</v>
      </c>
      <c r="AB30" s="122"/>
      <c r="AC30" s="122"/>
      <c r="AD30" s="122">
        <v>1</v>
      </c>
      <c r="AE30" s="122">
        <f>Z29*AA30</f>
        <v>16.5</v>
      </c>
      <c r="AF30" s="122" t="s">
        <v>210</v>
      </c>
      <c r="AG30" s="107"/>
    </row>
    <row r="31" spans="2:33" x14ac:dyDescent="0.25">
      <c r="B31" s="108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4">
        <v>9.8000000000000007</v>
      </c>
      <c r="AB31" s="124">
        <v>9.9</v>
      </c>
      <c r="AC31" s="124"/>
      <c r="AD31" s="124">
        <v>1</v>
      </c>
      <c r="AE31" s="124">
        <f>Z29*AB31</f>
        <v>19.8</v>
      </c>
      <c r="AF31" s="124" t="s">
        <v>210</v>
      </c>
      <c r="AG31" s="107"/>
    </row>
    <row r="32" spans="2:33" x14ac:dyDescent="0.25">
      <c r="B32" s="108"/>
      <c r="C32" s="118"/>
      <c r="D32" s="118" t="s">
        <v>159</v>
      </c>
      <c r="E32" s="119">
        <v>2</v>
      </c>
      <c r="F32" s="119" t="s">
        <v>164</v>
      </c>
      <c r="G32" s="119">
        <v>1</v>
      </c>
      <c r="H32" s="118" t="s">
        <v>165</v>
      </c>
      <c r="I32" s="118" t="s">
        <v>166</v>
      </c>
      <c r="J32" s="119" t="s">
        <v>267</v>
      </c>
      <c r="K32" s="119"/>
      <c r="L32" s="119"/>
      <c r="M32" s="119"/>
      <c r="N32" s="119"/>
      <c r="O32" s="119"/>
      <c r="P32" s="119"/>
      <c r="Q32" s="119"/>
      <c r="R32" s="119"/>
      <c r="S32" s="119"/>
      <c r="T32" s="119">
        <v>5</v>
      </c>
      <c r="U32" s="119"/>
      <c r="V32" s="119"/>
      <c r="W32" s="119"/>
      <c r="X32" s="119"/>
      <c r="Y32" s="119"/>
      <c r="Z32" s="119">
        <v>5</v>
      </c>
      <c r="AA32" s="120">
        <v>6</v>
      </c>
      <c r="AB32" s="120"/>
      <c r="AC32" s="120">
        <v>5</v>
      </c>
      <c r="AD32" s="120"/>
      <c r="AE32" s="120">
        <f>Z32*AC32</f>
        <v>25</v>
      </c>
      <c r="AF32" s="120" t="s">
        <v>209</v>
      </c>
      <c r="AG32" s="107"/>
    </row>
    <row r="33" spans="2:33" x14ac:dyDescent="0.25">
      <c r="B33" s="108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2">
        <v>6.6</v>
      </c>
      <c r="AB33" s="122"/>
      <c r="AC33" s="122">
        <v>6</v>
      </c>
      <c r="AD33" s="122"/>
      <c r="AE33" s="122">
        <f>Z32*AC33</f>
        <v>30</v>
      </c>
      <c r="AF33" s="122" t="s">
        <v>210</v>
      </c>
      <c r="AG33" s="107"/>
    </row>
    <row r="34" spans="2:33" x14ac:dyDescent="0.25">
      <c r="B34" s="108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4">
        <v>8</v>
      </c>
      <c r="AB34" s="124"/>
      <c r="AC34" s="124"/>
      <c r="AD34" s="124"/>
      <c r="AE34" s="124">
        <f>Z32*AA34</f>
        <v>40</v>
      </c>
      <c r="AF34" s="124" t="s">
        <v>210</v>
      </c>
      <c r="AG34" s="107"/>
    </row>
    <row r="35" spans="2:33" x14ac:dyDescent="0.25">
      <c r="B35" s="108"/>
      <c r="C35" s="118"/>
      <c r="D35" s="118" t="s">
        <v>160</v>
      </c>
      <c r="E35" s="119">
        <v>6</v>
      </c>
      <c r="F35" s="119" t="s">
        <v>167</v>
      </c>
      <c r="G35" s="119">
        <v>3</v>
      </c>
      <c r="H35" s="118" t="s">
        <v>168</v>
      </c>
      <c r="I35" s="118" t="s">
        <v>166</v>
      </c>
      <c r="J35" s="119" t="s">
        <v>266</v>
      </c>
      <c r="K35" s="119"/>
      <c r="L35" s="119"/>
      <c r="M35" s="119"/>
      <c r="N35" s="119"/>
      <c r="O35" s="119"/>
      <c r="P35" s="119"/>
      <c r="Q35" s="119"/>
      <c r="R35" s="119">
        <v>1</v>
      </c>
      <c r="S35" s="119">
        <v>1</v>
      </c>
      <c r="T35" s="119"/>
      <c r="U35" s="119"/>
      <c r="V35" s="119"/>
      <c r="W35" s="119"/>
      <c r="X35" s="119"/>
      <c r="Y35" s="119"/>
      <c r="Z35" s="119">
        <v>2</v>
      </c>
      <c r="AA35" s="120">
        <v>9</v>
      </c>
      <c r="AB35" s="120">
        <v>8</v>
      </c>
      <c r="AC35" s="120"/>
      <c r="AD35" s="120"/>
      <c r="AE35" s="120">
        <f>Z35*AB35</f>
        <v>16</v>
      </c>
      <c r="AF35" s="120" t="s">
        <v>209</v>
      </c>
      <c r="AG35" s="107"/>
    </row>
    <row r="36" spans="2:33" x14ac:dyDescent="0.25">
      <c r="B36" s="108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2">
        <v>10.4</v>
      </c>
      <c r="AB36" s="122">
        <v>10</v>
      </c>
      <c r="AC36" s="122"/>
      <c r="AD36" s="122"/>
      <c r="AE36" s="122">
        <f>Z35*AB36</f>
        <v>20</v>
      </c>
      <c r="AF36" s="122" t="s">
        <v>210</v>
      </c>
      <c r="AG36" s="107"/>
    </row>
    <row r="37" spans="2:33" x14ac:dyDescent="0.25">
      <c r="B37" s="108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4">
        <v>12.5</v>
      </c>
      <c r="AB37" s="124">
        <v>12.4</v>
      </c>
      <c r="AC37" s="124">
        <v>14</v>
      </c>
      <c r="AD37" s="124"/>
      <c r="AE37" s="124">
        <f>Z35*AC37</f>
        <v>28</v>
      </c>
      <c r="AF37" s="124" t="s">
        <v>210</v>
      </c>
      <c r="AG37" s="107"/>
    </row>
    <row r="38" spans="2:33" x14ac:dyDescent="0.25">
      <c r="B38" s="108"/>
      <c r="C38" s="118"/>
      <c r="D38" s="118" t="s">
        <v>160</v>
      </c>
      <c r="E38" s="119">
        <v>8</v>
      </c>
      <c r="F38" s="119" t="s">
        <v>167</v>
      </c>
      <c r="G38" s="119">
        <v>3</v>
      </c>
      <c r="H38" s="118" t="s">
        <v>169</v>
      </c>
      <c r="I38" s="118" t="s">
        <v>166</v>
      </c>
      <c r="J38" s="119" t="s">
        <v>266</v>
      </c>
      <c r="K38" s="119"/>
      <c r="L38" s="119"/>
      <c r="M38" s="119"/>
      <c r="N38" s="119"/>
      <c r="O38" s="119"/>
      <c r="P38" s="119"/>
      <c r="Q38" s="119"/>
      <c r="R38" s="119">
        <v>1</v>
      </c>
      <c r="S38" s="119">
        <v>1</v>
      </c>
      <c r="T38" s="119"/>
      <c r="U38" s="119"/>
      <c r="V38" s="119"/>
      <c r="W38" s="119"/>
      <c r="X38" s="119"/>
      <c r="Y38" s="119"/>
      <c r="Z38" s="119">
        <v>2</v>
      </c>
      <c r="AA38" s="120">
        <v>9</v>
      </c>
      <c r="AB38" s="125">
        <v>8</v>
      </c>
      <c r="AC38" s="120"/>
      <c r="AD38" s="120"/>
      <c r="AE38" s="120">
        <f>Z38*AA38</f>
        <v>18</v>
      </c>
      <c r="AF38" s="120" t="s">
        <v>209</v>
      </c>
      <c r="AG38" s="107"/>
    </row>
    <row r="39" spans="2:33" x14ac:dyDescent="0.25">
      <c r="B39" s="108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2">
        <v>10.4</v>
      </c>
      <c r="AB39" s="126">
        <v>10</v>
      </c>
      <c r="AC39" s="122"/>
      <c r="AD39" s="122"/>
      <c r="AE39" s="122">
        <f>Z38*AA39</f>
        <v>20.8</v>
      </c>
      <c r="AF39" s="122" t="s">
        <v>210</v>
      </c>
      <c r="AG39" s="107"/>
    </row>
    <row r="40" spans="2:33" x14ac:dyDescent="0.25">
      <c r="B40" s="108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4">
        <v>12.5</v>
      </c>
      <c r="AB40" s="127">
        <v>12.4</v>
      </c>
      <c r="AC40" s="124"/>
      <c r="AD40" s="124"/>
      <c r="AE40" s="124">
        <f>Z38*AA40</f>
        <v>25</v>
      </c>
      <c r="AF40" s="124" t="s">
        <v>210</v>
      </c>
      <c r="AG40" s="107"/>
    </row>
    <row r="41" spans="2:33" x14ac:dyDescent="0.25">
      <c r="B41" s="108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28"/>
      <c r="AF41" s="128"/>
      <c r="AG41" s="107"/>
    </row>
    <row r="42" spans="2:33" x14ac:dyDescent="0.25">
      <c r="B42" s="108"/>
      <c r="C42" s="106"/>
      <c r="D42" s="106"/>
      <c r="E42" s="106"/>
      <c r="F42" s="106"/>
      <c r="G42" s="106"/>
      <c r="H42" s="106"/>
      <c r="I42" s="106"/>
      <c r="J42" s="106"/>
      <c r="K42" s="129">
        <f t="shared" ref="K42:Y42" si="0">SUM(K29:K41)</f>
        <v>0</v>
      </c>
      <c r="L42" s="129">
        <f t="shared" si="0"/>
        <v>0</v>
      </c>
      <c r="M42" s="129">
        <f t="shared" si="0"/>
        <v>0</v>
      </c>
      <c r="N42" s="129">
        <f t="shared" si="0"/>
        <v>0</v>
      </c>
      <c r="O42" s="129">
        <f t="shared" si="0"/>
        <v>0</v>
      </c>
      <c r="P42" s="129">
        <f t="shared" si="0"/>
        <v>0</v>
      </c>
      <c r="Q42" s="129">
        <f t="shared" si="0"/>
        <v>0</v>
      </c>
      <c r="R42" s="129">
        <f t="shared" si="0"/>
        <v>3</v>
      </c>
      <c r="S42" s="129">
        <f t="shared" si="0"/>
        <v>3</v>
      </c>
      <c r="T42" s="129">
        <f t="shared" si="0"/>
        <v>5</v>
      </c>
      <c r="U42" s="129">
        <f t="shared" si="0"/>
        <v>0</v>
      </c>
      <c r="V42" s="129">
        <f t="shared" si="0"/>
        <v>0</v>
      </c>
      <c r="W42" s="129">
        <f t="shared" si="0"/>
        <v>0</v>
      </c>
      <c r="X42" s="129">
        <f t="shared" si="0"/>
        <v>0</v>
      </c>
      <c r="Y42" s="129">
        <f t="shared" si="0"/>
        <v>0</v>
      </c>
      <c r="Z42" s="129" t="s">
        <v>86</v>
      </c>
      <c r="AB42" s="106"/>
      <c r="AC42" s="106"/>
      <c r="AD42" s="106"/>
      <c r="AE42" s="130">
        <f>AE29+AE32+AE35+AE38</f>
        <v>73</v>
      </c>
      <c r="AF42" s="131" t="s">
        <v>209</v>
      </c>
      <c r="AG42" s="107"/>
    </row>
    <row r="43" spans="2:33" ht="17.25" customHeight="1" x14ac:dyDescent="0.25">
      <c r="B43" s="108"/>
      <c r="C43" s="106"/>
      <c r="D43" s="106"/>
      <c r="E43" s="106"/>
      <c r="F43" s="106"/>
      <c r="G43" s="106"/>
      <c r="H43" s="106"/>
      <c r="I43" s="106"/>
      <c r="J43" s="106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3"/>
      <c r="AA43" s="106"/>
      <c r="AB43" s="106"/>
      <c r="AC43" s="106"/>
      <c r="AD43" s="106"/>
      <c r="AE43" s="130">
        <f>AE30+AE33+AE36+AE39</f>
        <v>87.3</v>
      </c>
      <c r="AF43" s="131" t="s">
        <v>210</v>
      </c>
      <c r="AG43" s="107"/>
    </row>
    <row r="44" spans="2:33" ht="17.25" customHeight="1" x14ac:dyDescent="0.25">
      <c r="B44" s="108"/>
      <c r="C44" s="106"/>
      <c r="D44" s="106"/>
      <c r="E44" s="106"/>
      <c r="F44" s="106"/>
      <c r="G44" s="106"/>
      <c r="H44" s="106"/>
      <c r="I44" s="106"/>
      <c r="J44" s="106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3"/>
      <c r="AA44" s="106"/>
      <c r="AB44" s="106"/>
      <c r="AC44" s="106"/>
      <c r="AD44" s="106"/>
      <c r="AE44" s="130">
        <f>AE31+AE34+AE37+AE40</f>
        <v>112.8</v>
      </c>
      <c r="AF44" s="131" t="s">
        <v>210</v>
      </c>
      <c r="AG44" s="107"/>
    </row>
    <row r="45" spans="2:33" ht="15.75" thickBot="1" x14ac:dyDescent="0.3">
      <c r="B45" s="134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6"/>
    </row>
    <row r="47" spans="2:33" ht="15.75" thickBot="1" x14ac:dyDescent="0.3">
      <c r="B47" s="99" t="s">
        <v>337</v>
      </c>
    </row>
    <row r="48" spans="2:33" x14ac:dyDescent="0.25">
      <c r="B48" s="102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4"/>
    </row>
    <row r="49" spans="2:33" x14ac:dyDescent="0.25">
      <c r="B49" s="105" t="s">
        <v>204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G49" s="107"/>
    </row>
    <row r="50" spans="2:33" x14ac:dyDescent="0.25">
      <c r="B50" s="108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G50" s="107"/>
    </row>
    <row r="51" spans="2:33" x14ac:dyDescent="0.25">
      <c r="B51" s="108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G51" s="107"/>
    </row>
    <row r="52" spans="2:33" x14ac:dyDescent="0.25">
      <c r="B52" s="108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G52" s="107"/>
    </row>
    <row r="53" spans="2:33" x14ac:dyDescent="0.25">
      <c r="B53" s="108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G53" s="107"/>
    </row>
    <row r="54" spans="2:33" x14ac:dyDescent="0.25">
      <c r="B54" s="108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G54" s="107"/>
    </row>
    <row r="55" spans="2:33" x14ac:dyDescent="0.25">
      <c r="B55" s="108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G55" s="107"/>
    </row>
    <row r="56" spans="2:33" x14ac:dyDescent="0.25">
      <c r="B56" s="108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37"/>
      <c r="AA56" s="137"/>
      <c r="AB56" s="137"/>
      <c r="AC56" s="137"/>
      <c r="AD56" s="137"/>
      <c r="AE56" s="137"/>
      <c r="AF56" s="137"/>
      <c r="AG56" s="107"/>
    </row>
    <row r="57" spans="2:33" x14ac:dyDescent="0.25">
      <c r="B57" s="108"/>
      <c r="C57" s="109" t="s">
        <v>261</v>
      </c>
      <c r="D57" s="109" t="s">
        <v>24</v>
      </c>
      <c r="E57" s="109" t="s">
        <v>25</v>
      </c>
      <c r="F57" s="109" t="s">
        <v>161</v>
      </c>
      <c r="G57" s="109" t="s">
        <v>162</v>
      </c>
      <c r="H57" s="109" t="s">
        <v>118</v>
      </c>
      <c r="I57" s="109" t="s">
        <v>163</v>
      </c>
      <c r="J57" s="109" t="s">
        <v>264</v>
      </c>
      <c r="K57" s="110" t="s">
        <v>1</v>
      </c>
      <c r="L57" s="110" t="s">
        <v>2</v>
      </c>
      <c r="M57" s="110" t="s">
        <v>3</v>
      </c>
      <c r="N57" s="110" t="s">
        <v>4</v>
      </c>
      <c r="O57" s="110" t="s">
        <v>5</v>
      </c>
      <c r="P57" s="110" t="s">
        <v>6</v>
      </c>
      <c r="Q57" s="110" t="s">
        <v>7</v>
      </c>
      <c r="R57" s="110" t="s">
        <v>8</v>
      </c>
      <c r="S57" s="110" t="s">
        <v>9</v>
      </c>
      <c r="T57" s="110" t="s">
        <v>10</v>
      </c>
      <c r="U57" s="110" t="s">
        <v>11</v>
      </c>
      <c r="V57" s="110" t="s">
        <v>12</v>
      </c>
      <c r="W57" s="110" t="s">
        <v>13</v>
      </c>
      <c r="X57" s="110" t="s">
        <v>14</v>
      </c>
      <c r="Y57" s="110" t="s">
        <v>15</v>
      </c>
      <c r="Z57" s="109" t="s">
        <v>19</v>
      </c>
      <c r="AA57" s="109" t="s">
        <v>198</v>
      </c>
      <c r="AB57" s="109" t="s">
        <v>196</v>
      </c>
      <c r="AC57" s="109" t="s">
        <v>197</v>
      </c>
      <c r="AD57" s="109" t="s">
        <v>374</v>
      </c>
      <c r="AE57" s="109" t="s">
        <v>19</v>
      </c>
      <c r="AF57" s="109" t="s">
        <v>206</v>
      </c>
      <c r="AG57" s="107"/>
    </row>
    <row r="58" spans="2:33" ht="63.75" customHeight="1" x14ac:dyDescent="0.25">
      <c r="B58" s="111" t="s">
        <v>205</v>
      </c>
      <c r="C58" s="112" t="s">
        <v>260</v>
      </c>
      <c r="D58" s="113" t="s">
        <v>179</v>
      </c>
      <c r="E58" s="113" t="s">
        <v>180</v>
      </c>
      <c r="F58" s="114" t="s">
        <v>181</v>
      </c>
      <c r="G58" s="114" t="s">
        <v>182</v>
      </c>
      <c r="H58" s="114" t="s">
        <v>183</v>
      </c>
      <c r="I58" s="114" t="s">
        <v>186</v>
      </c>
      <c r="J58" s="114" t="s">
        <v>265</v>
      </c>
      <c r="K58" s="115" t="s">
        <v>283</v>
      </c>
      <c r="L58" s="115" t="s">
        <v>284</v>
      </c>
      <c r="M58" s="115" t="s">
        <v>285</v>
      </c>
      <c r="N58" s="115" t="s">
        <v>286</v>
      </c>
      <c r="O58" s="115" t="s">
        <v>287</v>
      </c>
      <c r="P58" s="115" t="s">
        <v>288</v>
      </c>
      <c r="Q58" s="115" t="s">
        <v>289</v>
      </c>
      <c r="R58" s="115" t="s">
        <v>290</v>
      </c>
      <c r="S58" s="115" t="s">
        <v>291</v>
      </c>
      <c r="T58" s="115" t="s">
        <v>292</v>
      </c>
      <c r="U58" s="115" t="s">
        <v>293</v>
      </c>
      <c r="V58" s="115" t="s">
        <v>294</v>
      </c>
      <c r="W58" s="115" t="s">
        <v>295</v>
      </c>
      <c r="X58" s="115" t="s">
        <v>296</v>
      </c>
      <c r="Y58" s="115" t="s">
        <v>297</v>
      </c>
      <c r="Z58" s="116" t="s">
        <v>257</v>
      </c>
      <c r="AA58" s="117" t="s">
        <v>373</v>
      </c>
      <c r="AB58" s="117" t="s">
        <v>253</v>
      </c>
      <c r="AC58" s="117" t="s">
        <v>254</v>
      </c>
      <c r="AD58" s="117"/>
      <c r="AE58" s="117" t="s">
        <v>255</v>
      </c>
      <c r="AF58" s="117" t="s">
        <v>207</v>
      </c>
      <c r="AG58" s="107"/>
    </row>
    <row r="59" spans="2:33" x14ac:dyDescent="0.25">
      <c r="B59" s="108"/>
      <c r="C59" s="118"/>
      <c r="D59" s="118" t="s">
        <v>159</v>
      </c>
      <c r="E59" s="119">
        <v>1</v>
      </c>
      <c r="F59" s="119" t="s">
        <v>164</v>
      </c>
      <c r="G59" s="119">
        <v>2</v>
      </c>
      <c r="H59" s="118" t="s">
        <v>165</v>
      </c>
      <c r="I59" s="118" t="s">
        <v>166</v>
      </c>
      <c r="J59" s="119" t="s">
        <v>266</v>
      </c>
      <c r="K59" s="119"/>
      <c r="L59" s="119"/>
      <c r="M59" s="119"/>
      <c r="N59" s="119"/>
      <c r="O59" s="119"/>
      <c r="P59" s="119"/>
      <c r="Q59" s="119"/>
      <c r="R59" s="119">
        <v>1</v>
      </c>
      <c r="S59" s="119">
        <v>1</v>
      </c>
      <c r="T59" s="119"/>
      <c r="U59" s="119"/>
      <c r="V59" s="119"/>
      <c r="W59" s="119"/>
      <c r="X59" s="119"/>
      <c r="Y59" s="119"/>
      <c r="Z59" s="119">
        <v>2</v>
      </c>
      <c r="AA59" s="120">
        <v>7</v>
      </c>
      <c r="AB59" s="120"/>
      <c r="AC59" s="120"/>
      <c r="AD59" s="120">
        <v>0.6</v>
      </c>
      <c r="AE59" s="120">
        <f>Z59*AA59</f>
        <v>14</v>
      </c>
      <c r="AF59" s="120" t="s">
        <v>209</v>
      </c>
      <c r="AG59" s="107"/>
    </row>
    <row r="60" spans="2:33" x14ac:dyDescent="0.25">
      <c r="B60" s="108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2">
        <v>8.25</v>
      </c>
      <c r="AB60" s="122"/>
      <c r="AC60" s="122"/>
      <c r="AD60" s="122">
        <v>1</v>
      </c>
      <c r="AE60" s="122">
        <f>Z59*AA60</f>
        <v>16.5</v>
      </c>
      <c r="AF60" s="122" t="s">
        <v>210</v>
      </c>
      <c r="AG60" s="107"/>
    </row>
    <row r="61" spans="2:33" x14ac:dyDescent="0.25">
      <c r="B61" s="108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4">
        <v>9.8000000000000007</v>
      </c>
      <c r="AB61" s="124">
        <v>9.9</v>
      </c>
      <c r="AC61" s="124"/>
      <c r="AD61" s="124">
        <v>1</v>
      </c>
      <c r="AE61" s="124">
        <f>Z59*AB61</f>
        <v>19.8</v>
      </c>
      <c r="AF61" s="124" t="s">
        <v>210</v>
      </c>
      <c r="AG61" s="107"/>
    </row>
    <row r="62" spans="2:33" x14ac:dyDescent="0.25">
      <c r="B62" s="108"/>
      <c r="C62" s="118"/>
      <c r="D62" s="118" t="s">
        <v>159</v>
      </c>
      <c r="E62" s="119">
        <v>2</v>
      </c>
      <c r="F62" s="119" t="s">
        <v>164</v>
      </c>
      <c r="G62" s="119">
        <v>1</v>
      </c>
      <c r="H62" s="118" t="s">
        <v>165</v>
      </c>
      <c r="I62" s="118" t="s">
        <v>166</v>
      </c>
      <c r="J62" s="119" t="s">
        <v>267</v>
      </c>
      <c r="K62" s="119"/>
      <c r="L62" s="119"/>
      <c r="M62" s="119"/>
      <c r="N62" s="119"/>
      <c r="O62" s="119"/>
      <c r="P62" s="119"/>
      <c r="Q62" s="119"/>
      <c r="R62" s="119"/>
      <c r="S62" s="119"/>
      <c r="T62" s="119">
        <v>5</v>
      </c>
      <c r="U62" s="119"/>
      <c r="V62" s="119"/>
      <c r="W62" s="119"/>
      <c r="X62" s="119"/>
      <c r="Y62" s="119"/>
      <c r="Z62" s="119">
        <v>5</v>
      </c>
      <c r="AA62" s="120">
        <v>6</v>
      </c>
      <c r="AB62" s="120"/>
      <c r="AC62" s="120">
        <v>5</v>
      </c>
      <c r="AD62" s="120"/>
      <c r="AE62" s="120">
        <f>Z62*AC62</f>
        <v>25</v>
      </c>
      <c r="AF62" s="120" t="s">
        <v>209</v>
      </c>
      <c r="AG62" s="107"/>
    </row>
    <row r="63" spans="2:33" x14ac:dyDescent="0.25">
      <c r="B63" s="108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2">
        <v>6.6</v>
      </c>
      <c r="AB63" s="122"/>
      <c r="AC63" s="122">
        <v>6</v>
      </c>
      <c r="AD63" s="122"/>
      <c r="AE63" s="122">
        <f>Z62*AC63</f>
        <v>30</v>
      </c>
      <c r="AF63" s="122" t="s">
        <v>210</v>
      </c>
      <c r="AG63" s="107"/>
    </row>
    <row r="64" spans="2:33" x14ac:dyDescent="0.25">
      <c r="B64" s="108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4">
        <v>8</v>
      </c>
      <c r="AB64" s="124"/>
      <c r="AC64" s="124"/>
      <c r="AD64" s="124"/>
      <c r="AE64" s="124">
        <f>Z62*AA64</f>
        <v>40</v>
      </c>
      <c r="AF64" s="124" t="s">
        <v>210</v>
      </c>
      <c r="AG64" s="107"/>
    </row>
    <row r="65" spans="2:33" x14ac:dyDescent="0.25">
      <c r="B65" s="108"/>
      <c r="C65" s="118"/>
      <c r="D65" s="118" t="s">
        <v>160</v>
      </c>
      <c r="E65" s="119">
        <v>6</v>
      </c>
      <c r="F65" s="119" t="s">
        <v>167</v>
      </c>
      <c r="G65" s="119">
        <v>3</v>
      </c>
      <c r="H65" s="118" t="s">
        <v>168</v>
      </c>
      <c r="I65" s="118" t="s">
        <v>166</v>
      </c>
      <c r="J65" s="119" t="s">
        <v>266</v>
      </c>
      <c r="K65" s="119"/>
      <c r="L65" s="119"/>
      <c r="M65" s="119"/>
      <c r="N65" s="119"/>
      <c r="O65" s="119"/>
      <c r="P65" s="119"/>
      <c r="Q65" s="119"/>
      <c r="R65" s="119">
        <v>1</v>
      </c>
      <c r="S65" s="119">
        <v>1</v>
      </c>
      <c r="T65" s="119"/>
      <c r="U65" s="119"/>
      <c r="V65" s="119"/>
      <c r="W65" s="119"/>
      <c r="X65" s="119"/>
      <c r="Y65" s="119"/>
      <c r="Z65" s="119">
        <v>2</v>
      </c>
      <c r="AA65" s="120">
        <v>9</v>
      </c>
      <c r="AB65" s="120">
        <v>8</v>
      </c>
      <c r="AC65" s="120"/>
      <c r="AD65" s="120"/>
      <c r="AE65" s="120">
        <f>Z65*AB65</f>
        <v>16</v>
      </c>
      <c r="AF65" s="120" t="s">
        <v>209</v>
      </c>
      <c r="AG65" s="107"/>
    </row>
    <row r="66" spans="2:33" x14ac:dyDescent="0.25">
      <c r="B66" s="108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2">
        <v>10.4</v>
      </c>
      <c r="AB66" s="122">
        <v>10</v>
      </c>
      <c r="AC66" s="122"/>
      <c r="AD66" s="122"/>
      <c r="AE66" s="122">
        <f>Z65*AB66</f>
        <v>20</v>
      </c>
      <c r="AF66" s="122" t="s">
        <v>210</v>
      </c>
      <c r="AG66" s="107"/>
    </row>
    <row r="67" spans="2:33" x14ac:dyDescent="0.25">
      <c r="B67" s="108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4">
        <v>12.5</v>
      </c>
      <c r="AB67" s="124">
        <v>12.4</v>
      </c>
      <c r="AC67" s="124">
        <v>14</v>
      </c>
      <c r="AD67" s="124"/>
      <c r="AE67" s="124">
        <f>Z65*AC67</f>
        <v>28</v>
      </c>
      <c r="AF67" s="124" t="s">
        <v>210</v>
      </c>
      <c r="AG67" s="107"/>
    </row>
    <row r="68" spans="2:33" x14ac:dyDescent="0.25">
      <c r="B68" s="108"/>
      <c r="C68" s="118"/>
      <c r="D68" s="118" t="s">
        <v>160</v>
      </c>
      <c r="E68" s="119">
        <v>8</v>
      </c>
      <c r="F68" s="119" t="s">
        <v>167</v>
      </c>
      <c r="G68" s="119">
        <v>3</v>
      </c>
      <c r="H68" s="118" t="s">
        <v>169</v>
      </c>
      <c r="I68" s="118" t="s">
        <v>166</v>
      </c>
      <c r="J68" s="119" t="s">
        <v>266</v>
      </c>
      <c r="K68" s="119"/>
      <c r="L68" s="119"/>
      <c r="M68" s="119"/>
      <c r="N68" s="119"/>
      <c r="O68" s="119"/>
      <c r="P68" s="119"/>
      <c r="Q68" s="119"/>
      <c r="R68" s="119">
        <v>1</v>
      </c>
      <c r="S68" s="119">
        <v>1</v>
      </c>
      <c r="T68" s="119"/>
      <c r="U68" s="119"/>
      <c r="V68" s="119"/>
      <c r="W68" s="119"/>
      <c r="X68" s="119"/>
      <c r="Y68" s="119"/>
      <c r="Z68" s="119">
        <v>2</v>
      </c>
      <c r="AA68" s="120">
        <v>9</v>
      </c>
      <c r="AB68" s="125">
        <v>8</v>
      </c>
      <c r="AC68" s="120"/>
      <c r="AD68" s="120"/>
      <c r="AE68" s="120">
        <f>Z68*AA68</f>
        <v>18</v>
      </c>
      <c r="AF68" s="120" t="s">
        <v>209</v>
      </c>
      <c r="AG68" s="107"/>
    </row>
    <row r="69" spans="2:33" x14ac:dyDescent="0.25">
      <c r="B69" s="108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2">
        <v>10.4</v>
      </c>
      <c r="AB69" s="126">
        <v>10</v>
      </c>
      <c r="AC69" s="122"/>
      <c r="AD69" s="122"/>
      <c r="AE69" s="122">
        <f>Z68*AA69</f>
        <v>20.8</v>
      </c>
      <c r="AF69" s="122" t="s">
        <v>210</v>
      </c>
      <c r="AG69" s="107"/>
    </row>
    <row r="70" spans="2:33" x14ac:dyDescent="0.25">
      <c r="B70" s="108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4">
        <v>12.5</v>
      </c>
      <c r="AB70" s="127">
        <v>12.4</v>
      </c>
      <c r="AC70" s="124"/>
      <c r="AD70" s="124"/>
      <c r="AE70" s="124">
        <f>Z68*AA70</f>
        <v>25</v>
      </c>
      <c r="AF70" s="124" t="s">
        <v>210</v>
      </c>
      <c r="AG70" s="107"/>
    </row>
    <row r="71" spans="2:33" x14ac:dyDescent="0.25">
      <c r="B71" s="108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28"/>
      <c r="AF71" s="128"/>
      <c r="AG71" s="107"/>
    </row>
    <row r="72" spans="2:33" x14ac:dyDescent="0.25">
      <c r="B72" s="108"/>
      <c r="C72" s="106"/>
      <c r="D72" s="106"/>
      <c r="E72" s="106"/>
      <c r="F72" s="106"/>
      <c r="G72" s="106"/>
      <c r="H72" s="106"/>
      <c r="I72" s="106"/>
      <c r="J72" s="106"/>
      <c r="K72" s="129">
        <f t="shared" ref="K72:Y72" si="1">SUM(K59:K71)</f>
        <v>0</v>
      </c>
      <c r="L72" s="129">
        <f t="shared" si="1"/>
        <v>0</v>
      </c>
      <c r="M72" s="129">
        <f t="shared" si="1"/>
        <v>0</v>
      </c>
      <c r="N72" s="129">
        <f t="shared" si="1"/>
        <v>0</v>
      </c>
      <c r="O72" s="129">
        <f t="shared" si="1"/>
        <v>0</v>
      </c>
      <c r="P72" s="129">
        <f t="shared" si="1"/>
        <v>0</v>
      </c>
      <c r="Q72" s="129">
        <f t="shared" si="1"/>
        <v>0</v>
      </c>
      <c r="R72" s="129">
        <f t="shared" si="1"/>
        <v>3</v>
      </c>
      <c r="S72" s="129">
        <f t="shared" si="1"/>
        <v>3</v>
      </c>
      <c r="T72" s="129">
        <f t="shared" si="1"/>
        <v>5</v>
      </c>
      <c r="U72" s="129">
        <f t="shared" si="1"/>
        <v>0</v>
      </c>
      <c r="V72" s="129">
        <f t="shared" si="1"/>
        <v>0</v>
      </c>
      <c r="W72" s="129">
        <f t="shared" si="1"/>
        <v>0</v>
      </c>
      <c r="X72" s="129">
        <f t="shared" si="1"/>
        <v>0</v>
      </c>
      <c r="Y72" s="129">
        <f t="shared" si="1"/>
        <v>0</v>
      </c>
      <c r="Z72" s="129">
        <f>SUM(Z59:Z71)</f>
        <v>11</v>
      </c>
      <c r="AB72" s="106"/>
      <c r="AC72" s="106"/>
      <c r="AD72" s="106"/>
      <c r="AE72" s="130">
        <f>AE59+AE62+AE65+AE68</f>
        <v>73</v>
      </c>
      <c r="AF72" s="131" t="s">
        <v>209</v>
      </c>
      <c r="AG72" s="107"/>
    </row>
    <row r="73" spans="2:33" ht="17.25" customHeight="1" x14ac:dyDescent="0.25">
      <c r="B73" s="108"/>
      <c r="C73" s="106"/>
      <c r="D73" s="106"/>
      <c r="E73" s="106"/>
      <c r="F73" s="106"/>
      <c r="G73" s="106"/>
      <c r="H73" s="106"/>
      <c r="I73" s="106"/>
      <c r="J73" s="106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3" t="s">
        <v>86</v>
      </c>
      <c r="AA73" s="106"/>
      <c r="AB73" s="106"/>
      <c r="AC73" s="106"/>
      <c r="AD73" s="106"/>
      <c r="AE73" s="130">
        <f>AE60+AE63+AE66+AE69</f>
        <v>87.3</v>
      </c>
      <c r="AF73" s="131" t="s">
        <v>210</v>
      </c>
      <c r="AG73" s="107"/>
    </row>
    <row r="74" spans="2:33" ht="17.25" customHeight="1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3"/>
      <c r="AA74" s="106"/>
      <c r="AB74" s="106"/>
      <c r="AC74" s="106"/>
      <c r="AD74" s="106"/>
      <c r="AE74" s="130">
        <f>AE61+AE64+AE67+AE70</f>
        <v>112.8</v>
      </c>
      <c r="AF74" s="131" t="s">
        <v>210</v>
      </c>
      <c r="AG74" s="107"/>
    </row>
    <row r="75" spans="2:33" ht="15.75" thickBot="1" x14ac:dyDescent="0.3">
      <c r="B75" s="134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6"/>
    </row>
    <row r="76" spans="2:33" x14ac:dyDescent="0.25"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</row>
    <row r="78" spans="2:33" ht="15.75" thickBot="1" x14ac:dyDescent="0.3">
      <c r="B78" s="99" t="s">
        <v>258</v>
      </c>
    </row>
    <row r="79" spans="2:33" x14ac:dyDescent="0.25">
      <c r="B79" s="102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4"/>
    </row>
    <row r="80" spans="2:33" x14ac:dyDescent="0.25">
      <c r="B80" s="105" t="s">
        <v>204</v>
      </c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G80" s="107"/>
    </row>
    <row r="81" spans="2:33" x14ac:dyDescent="0.25">
      <c r="B81" s="108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G81" s="107"/>
    </row>
    <row r="82" spans="2:33" x14ac:dyDescent="0.25">
      <c r="B82" s="108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G82" s="107"/>
    </row>
    <row r="83" spans="2:33" x14ac:dyDescent="0.25">
      <c r="B83" s="108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G83" s="107"/>
    </row>
    <row r="84" spans="2:33" x14ac:dyDescent="0.25">
      <c r="B84" s="108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G84" s="107"/>
    </row>
    <row r="85" spans="2:33" x14ac:dyDescent="0.25">
      <c r="B85" s="108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G85" s="107"/>
    </row>
    <row r="86" spans="2:33" x14ac:dyDescent="0.25">
      <c r="B86" s="108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G86" s="107"/>
    </row>
    <row r="87" spans="2:33" x14ac:dyDescent="0.25">
      <c r="B87" s="108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G87" s="107"/>
    </row>
    <row r="88" spans="2:33" x14ac:dyDescent="0.25">
      <c r="B88" s="108"/>
      <c r="C88" s="109" t="s">
        <v>261</v>
      </c>
      <c r="D88" s="109" t="s">
        <v>24</v>
      </c>
      <c r="E88" s="109" t="s">
        <v>25</v>
      </c>
      <c r="F88" s="109" t="s">
        <v>161</v>
      </c>
      <c r="G88" s="109" t="s">
        <v>162</v>
      </c>
      <c r="H88" s="109" t="s">
        <v>118</v>
      </c>
      <c r="I88" s="109" t="s">
        <v>163</v>
      </c>
      <c r="J88" s="109" t="s">
        <v>264</v>
      </c>
      <c r="K88" s="110" t="s">
        <v>1</v>
      </c>
      <c r="L88" s="110" t="s">
        <v>2</v>
      </c>
      <c r="M88" s="110" t="s">
        <v>3</v>
      </c>
      <c r="N88" s="110" t="s">
        <v>4</v>
      </c>
      <c r="O88" s="110" t="s">
        <v>5</v>
      </c>
      <c r="P88" s="110" t="s">
        <v>6</v>
      </c>
      <c r="Q88" s="110" t="s">
        <v>7</v>
      </c>
      <c r="R88" s="110" t="s">
        <v>8</v>
      </c>
      <c r="S88" s="110" t="s">
        <v>9</v>
      </c>
      <c r="T88" s="110" t="s">
        <v>10</v>
      </c>
      <c r="U88" s="110" t="s">
        <v>11</v>
      </c>
      <c r="V88" s="110" t="s">
        <v>12</v>
      </c>
      <c r="W88" s="110" t="s">
        <v>13</v>
      </c>
      <c r="X88" s="110" t="s">
        <v>14</v>
      </c>
      <c r="Y88" s="110" t="s">
        <v>15</v>
      </c>
      <c r="Z88" s="109" t="s">
        <v>19</v>
      </c>
      <c r="AA88" s="109" t="s">
        <v>198</v>
      </c>
      <c r="AB88" s="109" t="s">
        <v>196</v>
      </c>
      <c r="AC88" s="109" t="s">
        <v>197</v>
      </c>
      <c r="AD88" s="109" t="s">
        <v>374</v>
      </c>
      <c r="AE88" s="109" t="s">
        <v>19</v>
      </c>
      <c r="AF88" s="109" t="s">
        <v>206</v>
      </c>
      <c r="AG88" s="107"/>
    </row>
    <row r="89" spans="2:33" ht="71.25" customHeight="1" x14ac:dyDescent="0.25">
      <c r="B89" s="111" t="s">
        <v>205</v>
      </c>
      <c r="C89" s="112" t="s">
        <v>260</v>
      </c>
      <c r="D89" s="113" t="s">
        <v>179</v>
      </c>
      <c r="E89" s="113" t="s">
        <v>180</v>
      </c>
      <c r="F89" s="114" t="s">
        <v>181</v>
      </c>
      <c r="G89" s="114" t="s">
        <v>182</v>
      </c>
      <c r="H89" s="114" t="s">
        <v>183</v>
      </c>
      <c r="I89" s="114" t="s">
        <v>186</v>
      </c>
      <c r="J89" s="114" t="s">
        <v>265</v>
      </c>
      <c r="K89" s="115" t="s">
        <v>283</v>
      </c>
      <c r="L89" s="115" t="s">
        <v>284</v>
      </c>
      <c r="M89" s="115" t="s">
        <v>285</v>
      </c>
      <c r="N89" s="115" t="s">
        <v>286</v>
      </c>
      <c r="O89" s="115" t="s">
        <v>287</v>
      </c>
      <c r="P89" s="115" t="s">
        <v>288</v>
      </c>
      <c r="Q89" s="115" t="s">
        <v>289</v>
      </c>
      <c r="R89" s="115" t="s">
        <v>290</v>
      </c>
      <c r="S89" s="115" t="s">
        <v>291</v>
      </c>
      <c r="T89" s="115" t="s">
        <v>292</v>
      </c>
      <c r="U89" s="115" t="s">
        <v>293</v>
      </c>
      <c r="V89" s="115" t="s">
        <v>294</v>
      </c>
      <c r="W89" s="115" t="s">
        <v>295</v>
      </c>
      <c r="X89" s="115" t="s">
        <v>296</v>
      </c>
      <c r="Y89" s="115" t="s">
        <v>297</v>
      </c>
      <c r="Z89" s="116" t="s">
        <v>257</v>
      </c>
      <c r="AA89" s="114" t="s">
        <v>199</v>
      </c>
      <c r="AB89" s="114" t="s">
        <v>203</v>
      </c>
      <c r="AC89" s="116" t="s">
        <v>185</v>
      </c>
      <c r="AD89" s="116"/>
      <c r="AE89" s="114" t="s">
        <v>202</v>
      </c>
      <c r="AF89" s="114" t="s">
        <v>208</v>
      </c>
      <c r="AG89" s="107"/>
    </row>
    <row r="90" spans="2:33" ht="45.75" customHeight="1" x14ac:dyDescent="0.25">
      <c r="B90" s="108"/>
      <c r="C90" s="138"/>
      <c r="D90" s="139" t="s">
        <v>159</v>
      </c>
      <c r="E90" s="140">
        <v>1</v>
      </c>
      <c r="F90" s="140" t="s">
        <v>164</v>
      </c>
      <c r="G90" s="140">
        <v>2</v>
      </c>
      <c r="H90" s="139" t="s">
        <v>165</v>
      </c>
      <c r="I90" s="139" t="s">
        <v>166</v>
      </c>
      <c r="J90" s="140" t="s">
        <v>266</v>
      </c>
      <c r="K90" s="140"/>
      <c r="L90" s="140"/>
      <c r="M90" s="140"/>
      <c r="N90" s="140"/>
      <c r="O90" s="140"/>
      <c r="P90" s="140"/>
      <c r="Q90" s="140"/>
      <c r="R90" s="140">
        <v>1</v>
      </c>
      <c r="S90" s="140">
        <v>1</v>
      </c>
      <c r="T90" s="140"/>
      <c r="U90" s="140"/>
      <c r="V90" s="140"/>
      <c r="W90" s="140"/>
      <c r="X90" s="140"/>
      <c r="Y90" s="140"/>
      <c r="Z90" s="140">
        <f>SUM(K90:Y90)</f>
        <v>2</v>
      </c>
      <c r="AA90" s="141">
        <v>9.8000000000000007</v>
      </c>
      <c r="AB90" s="141">
        <v>9.9</v>
      </c>
      <c r="AC90" s="141"/>
      <c r="AD90" s="141"/>
      <c r="AE90" s="141">
        <f>Z90*AB90</f>
        <v>19.8</v>
      </c>
      <c r="AF90" s="141" t="s">
        <v>210</v>
      </c>
      <c r="AG90" s="107"/>
    </row>
    <row r="91" spans="2:33" ht="45.75" customHeight="1" x14ac:dyDescent="0.25">
      <c r="B91" s="108"/>
      <c r="C91" s="138"/>
      <c r="D91" s="139" t="s">
        <v>159</v>
      </c>
      <c r="E91" s="140">
        <v>2</v>
      </c>
      <c r="F91" s="140" t="s">
        <v>164</v>
      </c>
      <c r="G91" s="140">
        <v>1</v>
      </c>
      <c r="H91" s="139" t="s">
        <v>165</v>
      </c>
      <c r="I91" s="139" t="s">
        <v>166</v>
      </c>
      <c r="J91" s="140" t="s">
        <v>267</v>
      </c>
      <c r="K91" s="140"/>
      <c r="L91" s="140"/>
      <c r="M91" s="140"/>
      <c r="N91" s="140"/>
      <c r="O91" s="140"/>
      <c r="P91" s="140"/>
      <c r="Q91" s="140"/>
      <c r="R91" s="140"/>
      <c r="S91" s="140"/>
      <c r="T91" s="140">
        <v>5</v>
      </c>
      <c r="U91" s="140"/>
      <c r="V91" s="140"/>
      <c r="W91" s="140"/>
      <c r="X91" s="140"/>
      <c r="Y91" s="140"/>
      <c r="Z91" s="140">
        <f t="shared" ref="Z91:Z93" si="2">SUM(K91:Y91)</f>
        <v>5</v>
      </c>
      <c r="AA91" s="141">
        <v>8</v>
      </c>
      <c r="AB91" s="141"/>
      <c r="AC91" s="141"/>
      <c r="AD91" s="141"/>
      <c r="AE91" s="141">
        <f>Z91*AA91</f>
        <v>40</v>
      </c>
      <c r="AF91" s="141" t="s">
        <v>210</v>
      </c>
      <c r="AG91" s="107"/>
    </row>
    <row r="92" spans="2:33" ht="45.75" customHeight="1" x14ac:dyDescent="0.25">
      <c r="B92" s="108"/>
      <c r="C92" s="138"/>
      <c r="D92" s="139" t="s">
        <v>160</v>
      </c>
      <c r="E92" s="140">
        <v>6</v>
      </c>
      <c r="F92" s="140" t="s">
        <v>167</v>
      </c>
      <c r="G92" s="140">
        <v>3</v>
      </c>
      <c r="H92" s="139" t="s">
        <v>168</v>
      </c>
      <c r="I92" s="139" t="s">
        <v>166</v>
      </c>
      <c r="J92" s="140" t="s">
        <v>266</v>
      </c>
      <c r="K92" s="140"/>
      <c r="L92" s="140"/>
      <c r="M92" s="140"/>
      <c r="N92" s="140"/>
      <c r="O92" s="140"/>
      <c r="P92" s="140"/>
      <c r="Q92" s="140"/>
      <c r="R92" s="140">
        <v>1</v>
      </c>
      <c r="S92" s="140">
        <v>1</v>
      </c>
      <c r="T92" s="140"/>
      <c r="U92" s="140"/>
      <c r="V92" s="140"/>
      <c r="W92" s="140"/>
      <c r="X92" s="140"/>
      <c r="Y92" s="140"/>
      <c r="Z92" s="140">
        <f t="shared" si="2"/>
        <v>2</v>
      </c>
      <c r="AA92" s="141">
        <v>12.5</v>
      </c>
      <c r="AB92" s="141">
        <v>12.4</v>
      </c>
      <c r="AC92" s="141">
        <v>14</v>
      </c>
      <c r="AD92" s="141"/>
      <c r="AE92" s="141">
        <f>Z92*AC92</f>
        <v>28</v>
      </c>
      <c r="AF92" s="141" t="s">
        <v>210</v>
      </c>
      <c r="AG92" s="107"/>
    </row>
    <row r="93" spans="2:33" ht="45.75" customHeight="1" x14ac:dyDescent="0.25">
      <c r="B93" s="108"/>
      <c r="C93" s="142"/>
      <c r="D93" s="143" t="s">
        <v>160</v>
      </c>
      <c r="E93" s="144">
        <v>8</v>
      </c>
      <c r="F93" s="144" t="s">
        <v>167</v>
      </c>
      <c r="G93" s="144">
        <v>3</v>
      </c>
      <c r="H93" s="143" t="s">
        <v>169</v>
      </c>
      <c r="I93" s="143" t="s">
        <v>166</v>
      </c>
      <c r="J93" s="144" t="s">
        <v>266</v>
      </c>
      <c r="K93" s="144"/>
      <c r="L93" s="144"/>
      <c r="M93" s="144"/>
      <c r="N93" s="144"/>
      <c r="O93" s="144"/>
      <c r="P93" s="144"/>
      <c r="Q93" s="144"/>
      <c r="R93" s="144">
        <v>1</v>
      </c>
      <c r="S93" s="144">
        <v>1</v>
      </c>
      <c r="T93" s="144"/>
      <c r="U93" s="144"/>
      <c r="V93" s="144"/>
      <c r="W93" s="144"/>
      <c r="X93" s="144"/>
      <c r="Y93" s="144"/>
      <c r="Z93" s="144">
        <f t="shared" si="2"/>
        <v>2</v>
      </c>
      <c r="AA93" s="145">
        <v>12.5</v>
      </c>
      <c r="AB93" s="146">
        <v>12.4</v>
      </c>
      <c r="AC93" s="145"/>
      <c r="AD93" s="145"/>
      <c r="AE93" s="145">
        <f>Z93*AA93</f>
        <v>25</v>
      </c>
      <c r="AF93" s="145" t="s">
        <v>210</v>
      </c>
      <c r="AG93" s="107"/>
    </row>
    <row r="94" spans="2:33" x14ac:dyDescent="0.25">
      <c r="B94" s="108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28"/>
      <c r="AF94" s="128"/>
      <c r="AG94" s="107"/>
    </row>
    <row r="95" spans="2:33" x14ac:dyDescent="0.25">
      <c r="B95" s="108"/>
      <c r="C95" s="106"/>
      <c r="D95" s="106"/>
      <c r="E95" s="106"/>
      <c r="F95" s="106"/>
      <c r="G95" s="106"/>
      <c r="H95" s="106"/>
      <c r="I95" s="106"/>
      <c r="J95" s="106"/>
      <c r="K95" s="129">
        <f t="shared" ref="K95:Y95" si="3">SUM(K90:K94)</f>
        <v>0</v>
      </c>
      <c r="L95" s="129">
        <f t="shared" si="3"/>
        <v>0</v>
      </c>
      <c r="M95" s="129">
        <f t="shared" si="3"/>
        <v>0</v>
      </c>
      <c r="N95" s="129">
        <f t="shared" si="3"/>
        <v>0</v>
      </c>
      <c r="O95" s="129">
        <f t="shared" si="3"/>
        <v>0</v>
      </c>
      <c r="P95" s="129">
        <f t="shared" si="3"/>
        <v>0</v>
      </c>
      <c r="Q95" s="129">
        <f t="shared" si="3"/>
        <v>0</v>
      </c>
      <c r="R95" s="129">
        <f t="shared" si="3"/>
        <v>3</v>
      </c>
      <c r="S95" s="129">
        <f t="shared" si="3"/>
        <v>3</v>
      </c>
      <c r="T95" s="129">
        <f t="shared" si="3"/>
        <v>5</v>
      </c>
      <c r="U95" s="129">
        <f t="shared" si="3"/>
        <v>0</v>
      </c>
      <c r="V95" s="129">
        <f t="shared" si="3"/>
        <v>0</v>
      </c>
      <c r="W95" s="129">
        <f t="shared" si="3"/>
        <v>0</v>
      </c>
      <c r="X95" s="129">
        <f t="shared" si="3"/>
        <v>0</v>
      </c>
      <c r="Y95" s="129">
        <f t="shared" si="3"/>
        <v>0</v>
      </c>
      <c r="Z95" s="129">
        <f>SUM(Z90:Z94)</f>
        <v>11</v>
      </c>
      <c r="AA95" s="106"/>
      <c r="AC95" s="106"/>
      <c r="AD95" s="106"/>
      <c r="AE95" s="130">
        <f>SUM(AE90:AE94)</f>
        <v>112.8</v>
      </c>
      <c r="AF95" s="131" t="s">
        <v>210</v>
      </c>
      <c r="AG95" s="107"/>
    </row>
    <row r="96" spans="2:33" ht="17.25" customHeight="1" thickBot="1" x14ac:dyDescent="0.3">
      <c r="B96" s="134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 t="s">
        <v>86</v>
      </c>
      <c r="AA96" s="135"/>
      <c r="AB96" s="135"/>
      <c r="AC96" s="135"/>
      <c r="AD96" s="135"/>
      <c r="AE96" s="135" t="s">
        <v>92</v>
      </c>
      <c r="AF96" s="135"/>
      <c r="AG96" s="136"/>
    </row>
    <row r="97" spans="2:37" x14ac:dyDescent="0.25">
      <c r="AC97" s="106" t="s">
        <v>201</v>
      </c>
      <c r="AD97" s="106"/>
      <c r="AE97" s="106"/>
      <c r="AF97" s="106"/>
      <c r="AK97" s="106"/>
    </row>
    <row r="99" spans="2:37" ht="15.75" thickBot="1" x14ac:dyDescent="0.3">
      <c r="B99" s="99" t="s">
        <v>338</v>
      </c>
    </row>
    <row r="100" spans="2:37" x14ac:dyDescent="0.25">
      <c r="B100" s="102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4"/>
    </row>
    <row r="101" spans="2:37" x14ac:dyDescent="0.25">
      <c r="B101" s="105" t="s">
        <v>204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G101" s="107"/>
    </row>
    <row r="102" spans="2:37" x14ac:dyDescent="0.25">
      <c r="B102" s="108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G102" s="107"/>
    </row>
    <row r="103" spans="2:37" x14ac:dyDescent="0.25">
      <c r="B103" s="108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G103" s="107"/>
    </row>
    <row r="104" spans="2:37" x14ac:dyDescent="0.25">
      <c r="B104" s="108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G104" s="107"/>
    </row>
    <row r="105" spans="2:37" x14ac:dyDescent="0.25">
      <c r="B105" s="108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G105" s="107"/>
    </row>
    <row r="106" spans="2:37" x14ac:dyDescent="0.25">
      <c r="B106" s="108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G106" s="107"/>
    </row>
    <row r="107" spans="2:37" x14ac:dyDescent="0.25">
      <c r="B107" s="108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G107" s="107"/>
    </row>
    <row r="108" spans="2:37" x14ac:dyDescent="0.25">
      <c r="B108" s="108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G108" s="107"/>
    </row>
    <row r="109" spans="2:37" x14ac:dyDescent="0.25">
      <c r="B109" s="108"/>
      <c r="C109" s="109" t="s">
        <v>261</v>
      </c>
      <c r="D109" s="109" t="s">
        <v>24</v>
      </c>
      <c r="E109" s="109" t="s">
        <v>25</v>
      </c>
      <c r="F109" s="109" t="s">
        <v>161</v>
      </c>
      <c r="G109" s="109" t="s">
        <v>162</v>
      </c>
      <c r="H109" s="109" t="s">
        <v>118</v>
      </c>
      <c r="I109" s="109" t="s">
        <v>163</v>
      </c>
      <c r="J109" s="109" t="s">
        <v>264</v>
      </c>
      <c r="K109" s="110" t="s">
        <v>1</v>
      </c>
      <c r="L109" s="110" t="s">
        <v>2</v>
      </c>
      <c r="M109" s="110" t="s">
        <v>3</v>
      </c>
      <c r="N109" s="110" t="s">
        <v>4</v>
      </c>
      <c r="O109" s="110" t="s">
        <v>5</v>
      </c>
      <c r="P109" s="110" t="s">
        <v>6</v>
      </c>
      <c r="Q109" s="110" t="s">
        <v>7</v>
      </c>
      <c r="R109" s="110" t="s">
        <v>8</v>
      </c>
      <c r="S109" s="110" t="s">
        <v>9</v>
      </c>
      <c r="T109" s="110" t="s">
        <v>10</v>
      </c>
      <c r="U109" s="110" t="s">
        <v>11</v>
      </c>
      <c r="V109" s="110" t="s">
        <v>12</v>
      </c>
      <c r="W109" s="110" t="s">
        <v>13</v>
      </c>
      <c r="X109" s="110" t="s">
        <v>14</v>
      </c>
      <c r="Y109" s="110" t="s">
        <v>15</v>
      </c>
      <c r="Z109" s="109" t="s">
        <v>19</v>
      </c>
      <c r="AA109" s="109" t="s">
        <v>198</v>
      </c>
      <c r="AB109" s="109" t="s">
        <v>196</v>
      </c>
      <c r="AC109" s="109" t="s">
        <v>197</v>
      </c>
      <c r="AD109" s="109" t="s">
        <v>374</v>
      </c>
      <c r="AE109" s="109" t="s">
        <v>19</v>
      </c>
      <c r="AF109" s="109" t="s">
        <v>206</v>
      </c>
      <c r="AG109" s="107"/>
    </row>
    <row r="110" spans="2:37" ht="71.25" customHeight="1" x14ac:dyDescent="0.25">
      <c r="B110" s="111" t="s">
        <v>205</v>
      </c>
      <c r="C110" s="112" t="s">
        <v>260</v>
      </c>
      <c r="D110" s="113" t="s">
        <v>179</v>
      </c>
      <c r="E110" s="113" t="s">
        <v>180</v>
      </c>
      <c r="F110" s="114" t="s">
        <v>181</v>
      </c>
      <c r="G110" s="114" t="s">
        <v>182</v>
      </c>
      <c r="H110" s="114" t="s">
        <v>183</v>
      </c>
      <c r="I110" s="114" t="s">
        <v>186</v>
      </c>
      <c r="J110" s="114" t="s">
        <v>265</v>
      </c>
      <c r="K110" s="115" t="s">
        <v>283</v>
      </c>
      <c r="L110" s="115" t="s">
        <v>284</v>
      </c>
      <c r="M110" s="115" t="s">
        <v>285</v>
      </c>
      <c r="N110" s="115" t="s">
        <v>286</v>
      </c>
      <c r="O110" s="115" t="s">
        <v>287</v>
      </c>
      <c r="P110" s="115" t="s">
        <v>288</v>
      </c>
      <c r="Q110" s="115" t="s">
        <v>289</v>
      </c>
      <c r="R110" s="115" t="s">
        <v>290</v>
      </c>
      <c r="S110" s="115" t="s">
        <v>291</v>
      </c>
      <c r="T110" s="115" t="s">
        <v>292</v>
      </c>
      <c r="U110" s="115" t="s">
        <v>293</v>
      </c>
      <c r="V110" s="115" t="s">
        <v>294</v>
      </c>
      <c r="W110" s="115" t="s">
        <v>295</v>
      </c>
      <c r="X110" s="115" t="s">
        <v>296</v>
      </c>
      <c r="Y110" s="115" t="s">
        <v>297</v>
      </c>
      <c r="Z110" s="116" t="s">
        <v>257</v>
      </c>
      <c r="AA110" s="114" t="s">
        <v>199</v>
      </c>
      <c r="AB110" s="114" t="s">
        <v>203</v>
      </c>
      <c r="AC110" s="116" t="s">
        <v>185</v>
      </c>
      <c r="AD110" s="116"/>
      <c r="AE110" s="114" t="s">
        <v>202</v>
      </c>
      <c r="AF110" s="114" t="s">
        <v>208</v>
      </c>
      <c r="AG110" s="107"/>
    </row>
    <row r="111" spans="2:37" ht="45.75" customHeight="1" x14ac:dyDescent="0.25">
      <c r="B111" s="108"/>
      <c r="C111" s="138"/>
      <c r="D111" s="139" t="s">
        <v>159</v>
      </c>
      <c r="E111" s="140">
        <v>1</v>
      </c>
      <c r="F111" s="140" t="s">
        <v>164</v>
      </c>
      <c r="G111" s="140">
        <v>2</v>
      </c>
      <c r="H111" s="139" t="s">
        <v>165</v>
      </c>
      <c r="I111" s="139" t="s">
        <v>166</v>
      </c>
      <c r="J111" s="140" t="s">
        <v>266</v>
      </c>
      <c r="K111" s="140"/>
      <c r="L111" s="140"/>
      <c r="M111" s="140"/>
      <c r="N111" s="140"/>
      <c r="O111" s="140"/>
      <c r="P111" s="140"/>
      <c r="Q111" s="140"/>
      <c r="R111" s="140">
        <v>1</v>
      </c>
      <c r="S111" s="140">
        <v>1</v>
      </c>
      <c r="T111" s="140"/>
      <c r="U111" s="140"/>
      <c r="V111" s="140"/>
      <c r="W111" s="140"/>
      <c r="X111" s="140"/>
      <c r="Y111" s="140"/>
      <c r="Z111" s="140">
        <f>SUM(K111:Y111)</f>
        <v>2</v>
      </c>
      <c r="AA111" s="141">
        <v>9.8000000000000007</v>
      </c>
      <c r="AB111" s="141">
        <v>9.9</v>
      </c>
      <c r="AC111" s="141"/>
      <c r="AD111" s="141"/>
      <c r="AE111" s="141">
        <f>Z111*AB111</f>
        <v>19.8</v>
      </c>
      <c r="AF111" s="141" t="s">
        <v>210</v>
      </c>
      <c r="AG111" s="107"/>
    </row>
    <row r="112" spans="2:37" ht="45.75" customHeight="1" x14ac:dyDescent="0.25">
      <c r="B112" s="108"/>
      <c r="C112" s="138"/>
      <c r="D112" s="139" t="s">
        <v>159</v>
      </c>
      <c r="E112" s="140">
        <v>2</v>
      </c>
      <c r="F112" s="140" t="s">
        <v>164</v>
      </c>
      <c r="G112" s="140">
        <v>1</v>
      </c>
      <c r="H112" s="139" t="s">
        <v>165</v>
      </c>
      <c r="I112" s="139" t="s">
        <v>166</v>
      </c>
      <c r="J112" s="140" t="s">
        <v>267</v>
      </c>
      <c r="K112" s="140"/>
      <c r="L112" s="140"/>
      <c r="M112" s="140"/>
      <c r="N112" s="140"/>
      <c r="O112" s="140"/>
      <c r="P112" s="140"/>
      <c r="Q112" s="140"/>
      <c r="R112" s="140"/>
      <c r="S112" s="140"/>
      <c r="T112" s="140">
        <v>5</v>
      </c>
      <c r="U112" s="140"/>
      <c r="V112" s="140"/>
      <c r="W112" s="140"/>
      <c r="X112" s="140"/>
      <c r="Y112" s="140"/>
      <c r="Z112" s="140">
        <f t="shared" ref="Z112:Z114" si="4">SUM(K112:Y112)</f>
        <v>5</v>
      </c>
      <c r="AA112" s="141">
        <v>8</v>
      </c>
      <c r="AB112" s="141"/>
      <c r="AC112" s="141"/>
      <c r="AD112" s="141"/>
      <c r="AE112" s="141">
        <f>Z112*AA112</f>
        <v>40</v>
      </c>
      <c r="AF112" s="141" t="s">
        <v>210</v>
      </c>
      <c r="AG112" s="107"/>
    </row>
    <row r="113" spans="2:37" ht="45.75" customHeight="1" x14ac:dyDescent="0.25">
      <c r="B113" s="108"/>
      <c r="C113" s="138"/>
      <c r="D113" s="139" t="s">
        <v>160</v>
      </c>
      <c r="E113" s="140">
        <v>6</v>
      </c>
      <c r="F113" s="140" t="s">
        <v>167</v>
      </c>
      <c r="G113" s="140">
        <v>3</v>
      </c>
      <c r="H113" s="139" t="s">
        <v>168</v>
      </c>
      <c r="I113" s="139" t="s">
        <v>166</v>
      </c>
      <c r="J113" s="140" t="s">
        <v>266</v>
      </c>
      <c r="K113" s="140"/>
      <c r="L113" s="140"/>
      <c r="M113" s="140"/>
      <c r="N113" s="140"/>
      <c r="O113" s="140"/>
      <c r="P113" s="140"/>
      <c r="Q113" s="140"/>
      <c r="R113" s="140">
        <v>1</v>
      </c>
      <c r="S113" s="140">
        <v>1</v>
      </c>
      <c r="T113" s="140"/>
      <c r="U113" s="140"/>
      <c r="V113" s="140"/>
      <c r="W113" s="140"/>
      <c r="X113" s="140"/>
      <c r="Y113" s="140"/>
      <c r="Z113" s="140">
        <f t="shared" si="4"/>
        <v>2</v>
      </c>
      <c r="AA113" s="141">
        <v>12.5</v>
      </c>
      <c r="AB113" s="141">
        <v>12.4</v>
      </c>
      <c r="AC113" s="141">
        <v>14</v>
      </c>
      <c r="AD113" s="141"/>
      <c r="AE113" s="141">
        <f>Z113*AC113</f>
        <v>28</v>
      </c>
      <c r="AF113" s="141" t="s">
        <v>210</v>
      </c>
      <c r="AG113" s="107"/>
    </row>
    <row r="114" spans="2:37" ht="45.75" customHeight="1" x14ac:dyDescent="0.25">
      <c r="B114" s="108"/>
      <c r="C114" s="142"/>
      <c r="D114" s="143" t="s">
        <v>160</v>
      </c>
      <c r="E114" s="144">
        <v>8</v>
      </c>
      <c r="F114" s="144" t="s">
        <v>167</v>
      </c>
      <c r="G114" s="144">
        <v>3</v>
      </c>
      <c r="H114" s="143" t="s">
        <v>169</v>
      </c>
      <c r="I114" s="143" t="s">
        <v>166</v>
      </c>
      <c r="J114" s="144" t="s">
        <v>266</v>
      </c>
      <c r="K114" s="144"/>
      <c r="L114" s="144"/>
      <c r="M114" s="144"/>
      <c r="N114" s="144"/>
      <c r="O114" s="144"/>
      <c r="P114" s="144"/>
      <c r="Q114" s="144"/>
      <c r="R114" s="144">
        <v>1</v>
      </c>
      <c r="S114" s="144">
        <v>1</v>
      </c>
      <c r="T114" s="144"/>
      <c r="U114" s="144"/>
      <c r="V114" s="144"/>
      <c r="W114" s="144"/>
      <c r="X114" s="144"/>
      <c r="Y114" s="144"/>
      <c r="Z114" s="144">
        <f t="shared" si="4"/>
        <v>2</v>
      </c>
      <c r="AA114" s="145">
        <v>12.5</v>
      </c>
      <c r="AB114" s="146">
        <v>12.4</v>
      </c>
      <c r="AC114" s="145"/>
      <c r="AD114" s="145"/>
      <c r="AE114" s="145">
        <f>Z114*AA114</f>
        <v>25</v>
      </c>
      <c r="AF114" s="145" t="s">
        <v>210</v>
      </c>
      <c r="AG114" s="107"/>
    </row>
    <row r="115" spans="2:37" x14ac:dyDescent="0.25">
      <c r="B115" s="108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28"/>
      <c r="AF115" s="128"/>
      <c r="AG115" s="107"/>
    </row>
    <row r="116" spans="2:37" x14ac:dyDescent="0.25">
      <c r="B116" s="108"/>
      <c r="C116" s="106"/>
      <c r="D116" s="106"/>
      <c r="E116" s="106"/>
      <c r="F116" s="106"/>
      <c r="G116" s="106"/>
      <c r="H116" s="106"/>
      <c r="I116" s="106"/>
      <c r="J116" s="106"/>
      <c r="K116" s="129">
        <f t="shared" ref="K116:Y116" si="5">SUM(K111:K115)</f>
        <v>0</v>
      </c>
      <c r="L116" s="129">
        <f t="shared" si="5"/>
        <v>0</v>
      </c>
      <c r="M116" s="129">
        <f t="shared" si="5"/>
        <v>0</v>
      </c>
      <c r="N116" s="129">
        <f t="shared" si="5"/>
        <v>0</v>
      </c>
      <c r="O116" s="129">
        <f t="shared" si="5"/>
        <v>0</v>
      </c>
      <c r="P116" s="129">
        <f t="shared" si="5"/>
        <v>0</v>
      </c>
      <c r="Q116" s="129">
        <f t="shared" si="5"/>
        <v>0</v>
      </c>
      <c r="R116" s="129">
        <f t="shared" si="5"/>
        <v>3</v>
      </c>
      <c r="S116" s="129">
        <f t="shared" si="5"/>
        <v>3</v>
      </c>
      <c r="T116" s="129">
        <f t="shared" si="5"/>
        <v>5</v>
      </c>
      <c r="U116" s="129">
        <f t="shared" si="5"/>
        <v>0</v>
      </c>
      <c r="V116" s="129">
        <f t="shared" si="5"/>
        <v>0</v>
      </c>
      <c r="W116" s="129">
        <f t="shared" si="5"/>
        <v>0</v>
      </c>
      <c r="X116" s="129">
        <f t="shared" si="5"/>
        <v>0</v>
      </c>
      <c r="Y116" s="129">
        <f t="shared" si="5"/>
        <v>0</v>
      </c>
      <c r="Z116" s="129">
        <f>SUM(Z111:Z115)</f>
        <v>11</v>
      </c>
      <c r="AA116" s="106"/>
      <c r="AC116" s="106"/>
      <c r="AD116" s="106"/>
      <c r="AE116" s="130">
        <f>SUM(AE111:AE115)</f>
        <v>112.8</v>
      </c>
      <c r="AF116" s="131" t="s">
        <v>210</v>
      </c>
      <c r="AG116" s="107"/>
    </row>
    <row r="117" spans="2:37" ht="17.25" customHeight="1" thickBot="1" x14ac:dyDescent="0.3">
      <c r="B117" s="134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 t="s">
        <v>86</v>
      </c>
      <c r="AA117" s="135"/>
      <c r="AB117" s="135"/>
      <c r="AC117" s="135"/>
      <c r="AD117" s="135"/>
      <c r="AE117" s="135" t="s">
        <v>92</v>
      </c>
      <c r="AF117" s="135"/>
      <c r="AG117" s="136"/>
    </row>
    <row r="118" spans="2:37" x14ac:dyDescent="0.25">
      <c r="AC118" s="106" t="s">
        <v>201</v>
      </c>
      <c r="AD118" s="106"/>
      <c r="AE118" s="106"/>
      <c r="AF118" s="106"/>
      <c r="AK118" s="106"/>
    </row>
  </sheetData>
  <pageMargins left="0.70866141732283472" right="0.70866141732283472" top="0.47244094488188981" bottom="0.39370078740157483" header="0.31496062992125984" footer="0.31496062992125984"/>
  <pageSetup paperSize="9" scale="42" fitToHeight="0" orientation="landscape" horizontalDpi="4294967293" r:id="rId1"/>
  <headerFooter>
    <oddHeader>&amp;R&amp;A
&amp;P / &amp;N</oddHeader>
  </headerFooter>
  <rowBreaks count="1" manualBreakCount="1">
    <brk id="7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9"/>
  <sheetViews>
    <sheetView workbookViewId="0">
      <selection activeCell="M27" sqref="A1:XFD1048576"/>
    </sheetView>
  </sheetViews>
  <sheetFormatPr defaultColWidth="9.140625" defaultRowHeight="15" x14ac:dyDescent="0.25"/>
  <cols>
    <col min="1" max="16384" width="9.140625" style="99"/>
  </cols>
  <sheetData>
    <row r="2" spans="2:2" ht="23.25" x14ac:dyDescent="0.35">
      <c r="B2" s="156" t="s">
        <v>200</v>
      </c>
    </row>
    <row r="29" spans="6:6" x14ac:dyDescent="0.25">
      <c r="F29" s="157" t="s">
        <v>375</v>
      </c>
    </row>
  </sheetData>
  <pageMargins left="0.7" right="0.7" top="0.75" bottom="0.75" header="0.3" footer="0.3"/>
  <pageSetup paperSize="9" scale="75" orientation="landscape" r:id="rId1"/>
  <headerFooter>
    <oddHeader>&amp;R&amp;A
&amp;P /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326"/>
  <sheetViews>
    <sheetView topLeftCell="A298" zoomScale="115" zoomScaleNormal="115" workbookViewId="0">
      <selection activeCell="C327" sqref="C327"/>
    </sheetView>
  </sheetViews>
  <sheetFormatPr defaultColWidth="9.140625" defaultRowHeight="15" x14ac:dyDescent="0.25"/>
  <cols>
    <col min="1" max="1" width="3.140625" style="99" customWidth="1"/>
    <col min="2" max="2" width="5" style="99" customWidth="1"/>
    <col min="3" max="3" width="5.7109375" style="99" customWidth="1"/>
    <col min="4" max="4" width="6.7109375" style="99" customWidth="1"/>
    <col min="5" max="5" width="11.7109375" style="99" customWidth="1"/>
    <col min="6" max="6" width="13.5703125" style="99" customWidth="1"/>
    <col min="7" max="7" width="13.7109375" style="99" customWidth="1"/>
    <col min="8" max="8" width="13.5703125" style="99" customWidth="1"/>
    <col min="9" max="9" width="9.7109375" style="99" customWidth="1"/>
    <col min="10" max="10" width="10.42578125" style="99" customWidth="1"/>
    <col min="11" max="11" width="3.7109375" style="99" customWidth="1"/>
    <col min="12" max="14" width="6.140625" style="99" customWidth="1"/>
    <col min="15" max="15" width="8.28515625" style="99" customWidth="1"/>
    <col min="16" max="19" width="6.140625" style="99" customWidth="1"/>
    <col min="20" max="20" width="9.85546875" style="99" customWidth="1"/>
    <col min="21" max="21" width="6.140625" style="99" customWidth="1"/>
    <col min="22" max="22" width="2.5703125" style="99" customWidth="1"/>
    <col min="23" max="23" width="25.5703125" style="99" bestFit="1" customWidth="1"/>
    <col min="24" max="24" width="3.5703125" style="99" customWidth="1"/>
    <col min="25" max="27" width="9.140625" style="99"/>
    <col min="28" max="28" width="12.140625" style="99" customWidth="1"/>
    <col min="29" max="16384" width="9.140625" style="99"/>
  </cols>
  <sheetData>
    <row r="1" spans="2:11" ht="28.5" x14ac:dyDescent="0.45">
      <c r="B1" s="98" t="s">
        <v>268</v>
      </c>
    </row>
    <row r="2" spans="2:11" ht="16.5" customHeight="1" x14ac:dyDescent="0.45">
      <c r="B2" s="98"/>
    </row>
    <row r="3" spans="2:11" x14ac:dyDescent="0.25">
      <c r="B3" s="100" t="s">
        <v>170</v>
      </c>
      <c r="C3" s="100"/>
      <c r="D3" s="99" t="s">
        <v>172</v>
      </c>
      <c r="I3" s="101" t="s">
        <v>34</v>
      </c>
      <c r="J3" s="99" t="s">
        <v>276</v>
      </c>
    </row>
    <row r="4" spans="2:11" x14ac:dyDescent="0.25">
      <c r="B4" s="100" t="s">
        <v>22</v>
      </c>
      <c r="C4" s="100"/>
      <c r="D4" s="99" t="s">
        <v>282</v>
      </c>
      <c r="J4" s="99" t="s">
        <v>277</v>
      </c>
    </row>
    <row r="5" spans="2:11" x14ac:dyDescent="0.25">
      <c r="D5" s="99" t="s">
        <v>269</v>
      </c>
      <c r="J5" s="99" t="s">
        <v>318</v>
      </c>
    </row>
    <row r="6" spans="2:11" x14ac:dyDescent="0.25">
      <c r="D6" s="99" t="s">
        <v>280</v>
      </c>
      <c r="J6" s="99" t="s">
        <v>279</v>
      </c>
      <c r="K6" s="99" t="s">
        <v>316</v>
      </c>
    </row>
    <row r="7" spans="2:11" x14ac:dyDescent="0.25">
      <c r="K7" s="99" t="s">
        <v>315</v>
      </c>
    </row>
    <row r="8" spans="2:11" x14ac:dyDescent="0.25">
      <c r="K8" s="99" t="s">
        <v>317</v>
      </c>
    </row>
    <row r="9" spans="2:11" x14ac:dyDescent="0.25">
      <c r="K9" s="99" t="s">
        <v>299</v>
      </c>
    </row>
    <row r="10" spans="2:11" x14ac:dyDescent="0.25">
      <c r="K10" s="99" t="s">
        <v>300</v>
      </c>
    </row>
    <row r="11" spans="2:11" x14ac:dyDescent="0.25">
      <c r="K11" s="99" t="s">
        <v>303</v>
      </c>
    </row>
    <row r="12" spans="2:11" x14ac:dyDescent="0.25">
      <c r="K12" s="99" t="s">
        <v>302</v>
      </c>
    </row>
    <row r="13" spans="2:11" x14ac:dyDescent="0.25">
      <c r="B13" s="100"/>
      <c r="C13" s="100"/>
      <c r="K13" s="99" t="s">
        <v>301</v>
      </c>
    </row>
    <row r="14" spans="2:11" x14ac:dyDescent="0.25">
      <c r="B14" s="100"/>
      <c r="C14" s="100"/>
    </row>
    <row r="15" spans="2:11" x14ac:dyDescent="0.25">
      <c r="J15" s="99" t="s">
        <v>304</v>
      </c>
    </row>
    <row r="16" spans="2:11" x14ac:dyDescent="0.25">
      <c r="K16" s="99" t="s">
        <v>305</v>
      </c>
    </row>
    <row r="18" spans="1:21" ht="15.75" thickBot="1" x14ac:dyDescent="0.3">
      <c r="B18" s="99" t="s">
        <v>274</v>
      </c>
      <c r="C18" s="159"/>
    </row>
    <row r="19" spans="1:21" x14ac:dyDescent="0.25">
      <c r="A19" s="101" t="s">
        <v>204</v>
      </c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4"/>
    </row>
    <row r="20" spans="1:21" x14ac:dyDescent="0.25">
      <c r="A20" s="101"/>
      <c r="B20" s="108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</row>
    <row r="21" spans="1:21" x14ac:dyDescent="0.25">
      <c r="A21" s="101"/>
      <c r="B21" s="10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P21" s="106"/>
      <c r="Q21" s="106"/>
      <c r="R21" s="106"/>
      <c r="S21" s="106"/>
      <c r="T21" s="106"/>
      <c r="U21" s="107"/>
    </row>
    <row r="22" spans="1:21" x14ac:dyDescent="0.25">
      <c r="A22" s="101"/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60" t="s">
        <v>298</v>
      </c>
      <c r="P22" s="106"/>
      <c r="Q22" s="106"/>
      <c r="R22" s="106"/>
      <c r="S22" s="106"/>
      <c r="T22" s="106"/>
      <c r="U22" s="107"/>
    </row>
    <row r="23" spans="1:21" x14ac:dyDescent="0.25">
      <c r="A23" s="101"/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7"/>
    </row>
    <row r="24" spans="1:21" x14ac:dyDescent="0.25">
      <c r="A24" s="101" t="s">
        <v>205</v>
      </c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7"/>
    </row>
    <row r="25" spans="1:21" x14ac:dyDescent="0.25">
      <c r="B25" s="108"/>
      <c r="C25" s="106"/>
      <c r="D25" s="106"/>
      <c r="E25" s="106"/>
      <c r="F25" s="106"/>
      <c r="G25" s="106"/>
      <c r="U25" s="107"/>
    </row>
    <row r="26" spans="1:21" x14ac:dyDescent="0.25">
      <c r="B26" s="108"/>
      <c r="C26" s="106"/>
      <c r="D26" s="106"/>
      <c r="E26" s="106"/>
      <c r="F26" s="106"/>
      <c r="G26" s="106"/>
      <c r="U26" s="107"/>
    </row>
    <row r="27" spans="1:21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7"/>
    </row>
    <row r="28" spans="1:21" x14ac:dyDescent="0.25">
      <c r="B28" s="108"/>
      <c r="C28" s="106"/>
      <c r="D28" s="106"/>
      <c r="E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7"/>
    </row>
    <row r="29" spans="1:21" x14ac:dyDescent="0.25">
      <c r="B29" s="108"/>
      <c r="C29" s="106"/>
      <c r="D29" s="106"/>
      <c r="E29" s="106"/>
      <c r="G29" s="158" t="s">
        <v>270</v>
      </c>
      <c r="H29" s="97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</row>
    <row r="30" spans="1:21" x14ac:dyDescent="0.25">
      <c r="B30" s="108"/>
      <c r="C30" s="106"/>
      <c r="D30" s="106"/>
      <c r="E30" s="106"/>
      <c r="G30" s="106"/>
      <c r="H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7"/>
    </row>
    <row r="31" spans="1:21" x14ac:dyDescent="0.25">
      <c r="B31" s="108"/>
      <c r="C31" s="106"/>
      <c r="D31" s="106"/>
      <c r="E31" s="106"/>
      <c r="F31" s="106"/>
      <c r="G31" s="106"/>
      <c r="H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7"/>
    </row>
    <row r="32" spans="1:21" x14ac:dyDescent="0.25">
      <c r="B32" s="108"/>
      <c r="C32" s="106"/>
      <c r="D32" s="106"/>
      <c r="E32" s="106"/>
      <c r="F32" s="106"/>
      <c r="G32" s="106"/>
      <c r="H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</row>
    <row r="33" spans="2:21" x14ac:dyDescent="0.25">
      <c r="B33" s="108"/>
      <c r="C33" s="106"/>
      <c r="D33" s="106"/>
      <c r="E33" s="106"/>
      <c r="F33" s="106"/>
      <c r="G33" s="106"/>
      <c r="H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7"/>
    </row>
    <row r="34" spans="2:21" x14ac:dyDescent="0.25">
      <c r="B34" s="108"/>
      <c r="C34" s="106"/>
      <c r="D34" s="106"/>
      <c r="E34" s="106"/>
      <c r="F34" s="106"/>
      <c r="G34" s="158" t="s">
        <v>275</v>
      </c>
      <c r="H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7"/>
    </row>
    <row r="35" spans="2:21" x14ac:dyDescent="0.25">
      <c r="B35" s="108"/>
      <c r="C35" s="106"/>
      <c r="D35" s="106"/>
      <c r="E35" s="106"/>
      <c r="F35" s="106"/>
      <c r="G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7"/>
    </row>
    <row r="36" spans="2:21" ht="15.75" thickBot="1" x14ac:dyDescent="0.3">
      <c r="B36" s="134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6"/>
    </row>
    <row r="39" spans="2:21" ht="15.75" thickBot="1" x14ac:dyDescent="0.3">
      <c r="D39" s="99" t="s">
        <v>362</v>
      </c>
    </row>
    <row r="40" spans="2:21" x14ac:dyDescent="0.25">
      <c r="D40" s="102"/>
      <c r="E40" s="103"/>
      <c r="F40" s="103"/>
      <c r="G40" s="103"/>
      <c r="H40" s="103"/>
      <c r="I40" s="103"/>
      <c r="J40" s="103"/>
      <c r="K40" s="104"/>
    </row>
    <row r="41" spans="2:21" x14ac:dyDescent="0.25">
      <c r="C41" s="101" t="s">
        <v>205</v>
      </c>
      <c r="D41" s="108"/>
      <c r="E41" s="109" t="s">
        <v>177</v>
      </c>
      <c r="F41" s="110" t="s">
        <v>173</v>
      </c>
      <c r="G41" s="110" t="s">
        <v>174</v>
      </c>
      <c r="H41" s="110" t="s">
        <v>273</v>
      </c>
      <c r="I41" s="106"/>
      <c r="J41" s="106"/>
      <c r="K41" s="107"/>
    </row>
    <row r="42" spans="2:21" ht="60" x14ac:dyDescent="0.25">
      <c r="D42" s="108"/>
      <c r="E42" s="112" t="s">
        <v>178</v>
      </c>
      <c r="F42" s="112" t="s">
        <v>271</v>
      </c>
      <c r="G42" s="114" t="s">
        <v>281</v>
      </c>
      <c r="H42" s="112" t="s">
        <v>272</v>
      </c>
      <c r="I42" s="106"/>
      <c r="J42" s="106"/>
      <c r="K42" s="107"/>
      <c r="M42" s="162" t="s">
        <v>34</v>
      </c>
    </row>
    <row r="43" spans="2:21" x14ac:dyDescent="0.25">
      <c r="D43" s="108"/>
      <c r="E43" s="149"/>
      <c r="F43" s="138"/>
      <c r="G43" s="138"/>
      <c r="H43" s="138"/>
      <c r="I43" s="106"/>
      <c r="J43" s="106"/>
      <c r="K43" s="107"/>
      <c r="M43" s="99" t="s">
        <v>309</v>
      </c>
      <c r="O43" s="99" t="s">
        <v>310</v>
      </c>
    </row>
    <row r="44" spans="2:21" x14ac:dyDescent="0.25">
      <c r="D44" s="108"/>
      <c r="E44" s="149"/>
      <c r="F44" s="138"/>
      <c r="G44" s="138"/>
      <c r="H44" s="138"/>
      <c r="I44" s="106"/>
      <c r="J44" s="106"/>
      <c r="K44" s="107"/>
      <c r="M44" s="99" t="s">
        <v>311</v>
      </c>
      <c r="O44" s="99" t="s">
        <v>319</v>
      </c>
    </row>
    <row r="45" spans="2:21" x14ac:dyDescent="0.25">
      <c r="D45" s="108"/>
      <c r="E45" s="149"/>
      <c r="F45" s="138"/>
      <c r="G45" s="138"/>
      <c r="H45" s="138"/>
      <c r="I45" s="106"/>
      <c r="J45" s="106"/>
      <c r="K45" s="107"/>
      <c r="M45" s="99" t="s">
        <v>312</v>
      </c>
      <c r="O45" s="99" t="s">
        <v>314</v>
      </c>
    </row>
    <row r="46" spans="2:21" x14ac:dyDescent="0.25">
      <c r="D46" s="108"/>
      <c r="E46" s="149"/>
      <c r="F46" s="138"/>
      <c r="G46" s="138"/>
      <c r="H46" s="138"/>
      <c r="I46" s="106"/>
      <c r="J46" s="166" t="s">
        <v>306</v>
      </c>
      <c r="K46" s="107"/>
      <c r="M46" s="99" t="s">
        <v>313</v>
      </c>
      <c r="O46" s="99" t="s">
        <v>320</v>
      </c>
    </row>
    <row r="47" spans="2:21" x14ac:dyDescent="0.25">
      <c r="D47" s="108"/>
      <c r="E47" s="151"/>
      <c r="F47" s="142"/>
      <c r="G47" s="142"/>
      <c r="H47" s="142"/>
      <c r="I47" s="106"/>
      <c r="J47" s="166" t="s">
        <v>37</v>
      </c>
      <c r="K47" s="107"/>
      <c r="M47" s="99" t="s">
        <v>321</v>
      </c>
      <c r="O47" s="99" t="s">
        <v>322</v>
      </c>
    </row>
    <row r="48" spans="2:21" x14ac:dyDescent="0.25">
      <c r="D48" s="108"/>
      <c r="E48" s="106"/>
      <c r="F48" s="106"/>
      <c r="G48" s="106"/>
      <c r="H48" s="106"/>
      <c r="I48" s="106"/>
      <c r="J48" s="106"/>
      <c r="K48" s="107"/>
    </row>
    <row r="49" spans="1:21" x14ac:dyDescent="0.25">
      <c r="D49" s="108"/>
      <c r="F49" s="106"/>
      <c r="G49" s="109" t="s">
        <v>19</v>
      </c>
      <c r="H49" s="163" t="s">
        <v>307</v>
      </c>
      <c r="I49" s="106"/>
      <c r="J49" s="166" t="s">
        <v>308</v>
      </c>
      <c r="K49" s="107"/>
      <c r="M49" s="99" t="s">
        <v>327</v>
      </c>
    </row>
    <row r="50" spans="1:21" ht="15.75" thickBot="1" x14ac:dyDescent="0.3">
      <c r="D50" s="134"/>
      <c r="E50" s="135"/>
      <c r="F50" s="135"/>
      <c r="G50" s="135"/>
      <c r="H50" s="135"/>
      <c r="I50" s="135"/>
      <c r="J50" s="135"/>
      <c r="K50" s="136"/>
      <c r="M50" s="99" t="s">
        <v>323</v>
      </c>
      <c r="O50" s="99" t="s">
        <v>324</v>
      </c>
    </row>
    <row r="51" spans="1:21" x14ac:dyDescent="0.25">
      <c r="M51" s="99" t="s">
        <v>325</v>
      </c>
      <c r="O51" s="99" t="s">
        <v>326</v>
      </c>
    </row>
    <row r="61" spans="1:21" ht="15.75" thickBot="1" x14ac:dyDescent="0.3">
      <c r="B61" s="99" t="s">
        <v>361</v>
      </c>
      <c r="C61" s="159"/>
    </row>
    <row r="62" spans="1:21" x14ac:dyDescent="0.25">
      <c r="A62" s="101" t="s">
        <v>204</v>
      </c>
      <c r="B62" s="102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4"/>
    </row>
    <row r="63" spans="1:21" x14ac:dyDescent="0.25">
      <c r="A63" s="101"/>
      <c r="B63" s="108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7"/>
    </row>
    <row r="64" spans="1:21" x14ac:dyDescent="0.25">
      <c r="A64" s="101"/>
      <c r="B64" s="108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 t="s">
        <v>376</v>
      </c>
      <c r="P64" s="106"/>
      <c r="Q64" s="106"/>
      <c r="R64" s="106"/>
      <c r="S64" s="106"/>
      <c r="T64" s="106"/>
      <c r="U64" s="107"/>
    </row>
    <row r="65" spans="1:21" x14ac:dyDescent="0.25">
      <c r="A65" s="101"/>
      <c r="B65" s="108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60" t="s">
        <v>298</v>
      </c>
      <c r="P65" s="106"/>
      <c r="Q65" s="106"/>
      <c r="R65" s="106"/>
      <c r="S65" s="106"/>
      <c r="T65" s="106"/>
      <c r="U65" s="107"/>
    </row>
    <row r="66" spans="1:21" x14ac:dyDescent="0.25">
      <c r="A66" s="101"/>
      <c r="B66" s="108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7"/>
    </row>
    <row r="67" spans="1:21" x14ac:dyDescent="0.25">
      <c r="A67" s="101" t="s">
        <v>205</v>
      </c>
      <c r="B67" s="108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7"/>
    </row>
    <row r="68" spans="1:21" x14ac:dyDescent="0.25">
      <c r="B68" s="108"/>
      <c r="C68" s="106"/>
      <c r="D68" s="106"/>
      <c r="E68" s="106"/>
      <c r="F68" s="106"/>
      <c r="G68" s="106"/>
      <c r="U68" s="107"/>
    </row>
    <row r="69" spans="1:21" x14ac:dyDescent="0.25">
      <c r="B69" s="108"/>
      <c r="C69" s="106"/>
      <c r="D69" s="106"/>
      <c r="E69" s="106"/>
      <c r="F69" s="106"/>
      <c r="G69" s="106"/>
      <c r="U69" s="107"/>
    </row>
    <row r="70" spans="1:21" x14ac:dyDescent="0.25">
      <c r="B70" s="108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7"/>
    </row>
    <row r="71" spans="1:21" x14ac:dyDescent="0.25">
      <c r="B71" s="108"/>
      <c r="C71" s="106"/>
      <c r="D71" s="106"/>
      <c r="E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7"/>
    </row>
    <row r="72" spans="1:21" x14ac:dyDescent="0.25">
      <c r="B72" s="108"/>
      <c r="C72" s="106"/>
      <c r="D72" s="106"/>
      <c r="E72" s="106"/>
      <c r="G72" s="97" t="s">
        <v>270</v>
      </c>
      <c r="H72" s="97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7"/>
    </row>
    <row r="73" spans="1:21" x14ac:dyDescent="0.25">
      <c r="B73" s="108"/>
      <c r="C73" s="106"/>
      <c r="D73" s="106"/>
      <c r="E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7"/>
    </row>
    <row r="74" spans="1:21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7"/>
    </row>
    <row r="75" spans="1:21" x14ac:dyDescent="0.25">
      <c r="B75" s="108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7"/>
    </row>
    <row r="76" spans="1:21" x14ac:dyDescent="0.25">
      <c r="B76" s="108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7"/>
    </row>
    <row r="77" spans="1:21" x14ac:dyDescent="0.25">
      <c r="B77" s="108"/>
      <c r="C77" s="106"/>
      <c r="D77" s="106"/>
      <c r="E77" s="106"/>
      <c r="F77" s="106"/>
      <c r="G77" s="161" t="s">
        <v>275</v>
      </c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7"/>
    </row>
    <row r="78" spans="1:21" x14ac:dyDescent="0.25">
      <c r="B78" s="108"/>
      <c r="C78" s="106"/>
      <c r="D78" s="106"/>
      <c r="E78" s="106"/>
      <c r="F78" s="106"/>
      <c r="G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7"/>
    </row>
    <row r="79" spans="1:21" ht="15.75" thickBot="1" x14ac:dyDescent="0.3">
      <c r="B79" s="134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6"/>
    </row>
    <row r="82" spans="3:15" ht="15.75" thickBot="1" x14ac:dyDescent="0.3">
      <c r="D82" s="99" t="s">
        <v>363</v>
      </c>
    </row>
    <row r="83" spans="3:15" x14ac:dyDescent="0.25">
      <c r="D83" s="102"/>
      <c r="E83" s="103"/>
      <c r="F83" s="103"/>
      <c r="G83" s="103"/>
      <c r="H83" s="103"/>
      <c r="I83" s="103"/>
      <c r="J83" s="103"/>
      <c r="K83" s="104"/>
    </row>
    <row r="84" spans="3:15" x14ac:dyDescent="0.25">
      <c r="C84" s="101" t="s">
        <v>205</v>
      </c>
      <c r="D84" s="108"/>
      <c r="E84" s="109" t="s">
        <v>177</v>
      </c>
      <c r="F84" s="110" t="s">
        <v>173</v>
      </c>
      <c r="G84" s="110" t="s">
        <v>174</v>
      </c>
      <c r="H84" s="110" t="s">
        <v>273</v>
      </c>
      <c r="I84" s="106"/>
      <c r="J84" s="106"/>
      <c r="K84" s="107"/>
    </row>
    <row r="85" spans="3:15" ht="60" x14ac:dyDescent="0.25">
      <c r="D85" s="108"/>
      <c r="E85" s="112" t="s">
        <v>178</v>
      </c>
      <c r="F85" s="112" t="s">
        <v>271</v>
      </c>
      <c r="G85" s="114" t="s">
        <v>281</v>
      </c>
      <c r="H85" s="112" t="s">
        <v>272</v>
      </c>
      <c r="I85" s="106"/>
      <c r="J85" s="106"/>
      <c r="K85" s="107"/>
      <c r="M85" s="162" t="s">
        <v>34</v>
      </c>
    </row>
    <row r="86" spans="3:15" x14ac:dyDescent="0.25">
      <c r="D86" s="108"/>
      <c r="E86" s="149" t="s">
        <v>194</v>
      </c>
      <c r="F86" s="149">
        <v>10</v>
      </c>
      <c r="G86" s="149" t="s">
        <v>8</v>
      </c>
      <c r="H86" s="149">
        <v>1</v>
      </c>
      <c r="I86" s="106"/>
      <c r="J86" s="106"/>
      <c r="K86" s="107"/>
      <c r="M86" s="99" t="s">
        <v>309</v>
      </c>
      <c r="O86" s="99" t="s">
        <v>310</v>
      </c>
    </row>
    <row r="87" spans="3:15" x14ac:dyDescent="0.25">
      <c r="D87" s="108"/>
      <c r="E87" s="149" t="s">
        <v>195</v>
      </c>
      <c r="F87" s="149">
        <v>23</v>
      </c>
      <c r="G87" s="149" t="s">
        <v>9</v>
      </c>
      <c r="H87" s="149">
        <v>1</v>
      </c>
      <c r="I87" s="106"/>
      <c r="J87" s="106"/>
      <c r="K87" s="107"/>
      <c r="M87" s="99" t="s">
        <v>311</v>
      </c>
      <c r="O87" s="99" t="s">
        <v>319</v>
      </c>
    </row>
    <row r="88" spans="3:15" x14ac:dyDescent="0.25">
      <c r="D88" s="108"/>
      <c r="E88" s="149"/>
      <c r="F88" s="149"/>
      <c r="G88" s="138"/>
      <c r="H88" s="149"/>
      <c r="I88" s="106"/>
      <c r="J88" s="106"/>
      <c r="K88" s="107"/>
      <c r="M88" s="99" t="s">
        <v>312</v>
      </c>
      <c r="O88" s="99" t="s">
        <v>314</v>
      </c>
    </row>
    <row r="89" spans="3:15" x14ac:dyDescent="0.25">
      <c r="D89" s="108"/>
      <c r="E89" s="149"/>
      <c r="F89" s="149"/>
      <c r="G89" s="138"/>
      <c r="H89" s="149"/>
      <c r="I89" s="106"/>
      <c r="J89" s="106"/>
      <c r="K89" s="107"/>
      <c r="M89" s="99" t="s">
        <v>313</v>
      </c>
      <c r="O89" s="99" t="s">
        <v>320</v>
      </c>
    </row>
    <row r="90" spans="3:15" x14ac:dyDescent="0.25">
      <c r="D90" s="108"/>
      <c r="E90" s="149"/>
      <c r="F90" s="138"/>
      <c r="G90" s="138"/>
      <c r="H90" s="149"/>
      <c r="I90" s="106"/>
      <c r="J90" s="106"/>
      <c r="K90" s="107"/>
      <c r="M90" s="99" t="s">
        <v>321</v>
      </c>
      <c r="O90" s="99" t="s">
        <v>322</v>
      </c>
    </row>
    <row r="91" spans="3:15" x14ac:dyDescent="0.25">
      <c r="D91" s="108"/>
      <c r="E91" s="149"/>
      <c r="F91" s="138"/>
      <c r="G91" s="138"/>
      <c r="H91" s="149"/>
      <c r="I91" s="106"/>
      <c r="J91" s="22" t="s">
        <v>306</v>
      </c>
      <c r="K91" s="107"/>
    </row>
    <row r="92" spans="3:15" x14ac:dyDescent="0.25">
      <c r="D92" s="108"/>
      <c r="E92" s="149"/>
      <c r="F92" s="138"/>
      <c r="G92" s="138"/>
      <c r="H92" s="149"/>
      <c r="I92" s="106"/>
      <c r="J92" s="106"/>
      <c r="K92" s="107"/>
      <c r="M92" s="99" t="s">
        <v>327</v>
      </c>
    </row>
    <row r="93" spans="3:15" x14ac:dyDescent="0.25">
      <c r="D93" s="108"/>
      <c r="E93" s="151"/>
      <c r="F93" s="142"/>
      <c r="G93" s="142"/>
      <c r="H93" s="151"/>
      <c r="I93" s="106"/>
      <c r="J93" s="22" t="s">
        <v>37</v>
      </c>
      <c r="K93" s="107"/>
      <c r="M93" s="99" t="s">
        <v>323</v>
      </c>
      <c r="O93" s="99" t="s">
        <v>324</v>
      </c>
    </row>
    <row r="94" spans="3:15" x14ac:dyDescent="0.25">
      <c r="D94" s="108"/>
      <c r="E94" s="106"/>
      <c r="F94" s="106"/>
      <c r="G94" s="106"/>
      <c r="H94" s="164"/>
      <c r="I94" s="106"/>
      <c r="J94" s="106"/>
      <c r="K94" s="107"/>
      <c r="M94" s="99" t="s">
        <v>325</v>
      </c>
      <c r="O94" s="99" t="s">
        <v>326</v>
      </c>
    </row>
    <row r="95" spans="3:15" x14ac:dyDescent="0.25">
      <c r="D95" s="108"/>
      <c r="F95" s="106"/>
      <c r="G95" s="109" t="s">
        <v>19</v>
      </c>
      <c r="H95" s="165">
        <v>2</v>
      </c>
      <c r="I95" s="106"/>
      <c r="J95" s="22" t="s">
        <v>379</v>
      </c>
      <c r="K95" s="107"/>
    </row>
    <row r="96" spans="3:15" ht="15.75" thickBot="1" x14ac:dyDescent="0.3">
      <c r="D96" s="134"/>
      <c r="E96" s="135"/>
      <c r="F96" s="135"/>
      <c r="G96" s="135"/>
      <c r="H96" s="135"/>
      <c r="I96" s="135"/>
      <c r="J96" s="135"/>
      <c r="K96" s="136"/>
    </row>
    <row r="109" spans="2:7" s="169" customFormat="1" x14ac:dyDescent="0.25">
      <c r="B109" s="170" t="s">
        <v>429</v>
      </c>
    </row>
    <row r="110" spans="2:7" s="157" customFormat="1" x14ac:dyDescent="0.25">
      <c r="B110" s="172"/>
    </row>
    <row r="111" spans="2:7" x14ac:dyDescent="0.25">
      <c r="C111" s="170" t="s">
        <v>431</v>
      </c>
      <c r="D111" s="169"/>
      <c r="E111" s="169"/>
      <c r="F111" s="169"/>
      <c r="G111" s="169"/>
    </row>
    <row r="131" spans="3:7" x14ac:dyDescent="0.25">
      <c r="C131" s="170" t="s">
        <v>430</v>
      </c>
      <c r="D131" s="169"/>
      <c r="E131" s="169"/>
      <c r="F131" s="169"/>
      <c r="G131" s="169"/>
    </row>
    <row r="148" spans="2:22" s="170" customFormat="1" x14ac:dyDescent="0.25">
      <c r="B148" s="170" t="s">
        <v>432</v>
      </c>
      <c r="U148" s="171"/>
      <c r="V148" s="171"/>
    </row>
    <row r="150" spans="2:22" x14ac:dyDescent="0.25">
      <c r="C150" s="170" t="s">
        <v>433</v>
      </c>
      <c r="D150" s="169"/>
      <c r="E150" s="169"/>
      <c r="F150" s="169"/>
      <c r="G150" s="169"/>
    </row>
    <row r="152" spans="2:22" x14ac:dyDescent="0.25">
      <c r="D152" s="170" t="s">
        <v>434</v>
      </c>
      <c r="E152" s="169"/>
      <c r="F152" s="169"/>
      <c r="G152" s="169"/>
      <c r="H152" s="169"/>
    </row>
    <row r="183" spans="4:8" x14ac:dyDescent="0.25">
      <c r="D183" s="170" t="s">
        <v>435</v>
      </c>
      <c r="E183" s="169"/>
      <c r="F183" s="169"/>
      <c r="G183" s="169"/>
      <c r="H183" s="169"/>
    </row>
    <row r="207" spans="3:7" x14ac:dyDescent="0.25">
      <c r="C207" s="170" t="s">
        <v>436</v>
      </c>
      <c r="D207" s="169"/>
      <c r="E207" s="169"/>
      <c r="F207" s="169"/>
      <c r="G207" s="169"/>
    </row>
    <row r="209" spans="1:25" x14ac:dyDescent="0.25">
      <c r="D209" s="170" t="s">
        <v>437</v>
      </c>
      <c r="E209" s="169"/>
      <c r="F209" s="169"/>
      <c r="G209" s="169"/>
      <c r="H209" s="169"/>
    </row>
    <row r="214" spans="1:25" s="157" customFormat="1" x14ac:dyDescent="0.25">
      <c r="A214" s="172"/>
      <c r="T214" s="172"/>
      <c r="U214" s="100"/>
      <c r="V214" s="100"/>
      <c r="W214" s="172"/>
      <c r="X214" s="172"/>
      <c r="Y214" s="172"/>
    </row>
    <row r="240" spans="4:8" x14ac:dyDescent="0.25">
      <c r="D240" s="170" t="s">
        <v>438</v>
      </c>
      <c r="E240" s="169"/>
      <c r="F240" s="169"/>
      <c r="G240" s="169"/>
      <c r="H240" s="169"/>
    </row>
    <row r="245" spans="1:25" s="157" customFormat="1" x14ac:dyDescent="0.25">
      <c r="A245" s="172"/>
      <c r="I245" s="172"/>
      <c r="U245" s="100"/>
      <c r="V245" s="100"/>
      <c r="W245" s="172"/>
      <c r="X245" s="172"/>
      <c r="Y245" s="172"/>
    </row>
    <row r="253" spans="1:25" x14ac:dyDescent="0.25">
      <c r="D253" s="170" t="s">
        <v>439</v>
      </c>
      <c r="E253" s="169"/>
      <c r="F253" s="169"/>
      <c r="G253" s="169"/>
      <c r="H253" s="169"/>
    </row>
    <row r="272" spans="2:22" s="170" customFormat="1" x14ac:dyDescent="0.25">
      <c r="B272" s="170" t="s">
        <v>440</v>
      </c>
      <c r="U272" s="171"/>
      <c r="V272" s="171"/>
    </row>
    <row r="274" spans="3:8" x14ac:dyDescent="0.25">
      <c r="C274" s="170" t="s">
        <v>441</v>
      </c>
      <c r="D274" s="169"/>
      <c r="E274" s="169"/>
      <c r="F274" s="169"/>
      <c r="G274" s="169"/>
    </row>
    <row r="276" spans="3:8" x14ac:dyDescent="0.25">
      <c r="D276" s="170" t="s">
        <v>442</v>
      </c>
      <c r="E276" s="169"/>
      <c r="F276" s="169"/>
      <c r="G276" s="169"/>
      <c r="H276" s="169"/>
    </row>
    <row r="313" spans="4:8" x14ac:dyDescent="0.25">
      <c r="D313" s="170" t="s">
        <v>443</v>
      </c>
      <c r="E313" s="169"/>
      <c r="F313" s="169"/>
      <c r="G313" s="169"/>
      <c r="H313" s="169"/>
    </row>
    <row r="326" spans="3:7" x14ac:dyDescent="0.25">
      <c r="C326" s="170" t="s">
        <v>444</v>
      </c>
      <c r="D326" s="169"/>
      <c r="E326" s="169"/>
      <c r="F326" s="169"/>
      <c r="G326" s="169"/>
    </row>
  </sheetData>
  <pageMargins left="0.70866141732283472" right="0.70866141732283472" top="0.59055118110236227" bottom="0.47244094488188981" header="0.31496062992125984" footer="0.31496062992125984"/>
  <pageSetup paperSize="9" scale="55" fitToHeight="0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6145" r:id="rId4">
          <objectPr defaultSize="0" r:id="rId5">
            <anchor moveWithCells="1">
              <from>
                <xdr:col>2</xdr:col>
                <xdr:colOff>28575</xdr:colOff>
                <xdr:row>131</xdr:row>
                <xdr:rowOff>66675</xdr:rowOff>
              </from>
              <to>
                <xdr:col>12</xdr:col>
                <xdr:colOff>114300</xdr:colOff>
                <xdr:row>146</xdr:row>
                <xdr:rowOff>76200</xdr:rowOff>
              </to>
            </anchor>
          </objectPr>
        </oleObject>
      </mc:Choice>
      <mc:Fallback>
        <oleObject progId="Word.Document.12" shapeId="6145" r:id="rId4"/>
      </mc:Fallback>
    </mc:AlternateContent>
    <mc:AlternateContent xmlns:mc="http://schemas.openxmlformats.org/markup-compatibility/2006">
      <mc:Choice Requires="x14">
        <oleObject progId="Word.Document.12" shapeId="6149" r:id="rId6">
          <objectPr defaultSize="0" r:id="rId7">
            <anchor moveWithCells="1">
              <from>
                <xdr:col>31</xdr:col>
                <xdr:colOff>0</xdr:colOff>
                <xdr:row>182</xdr:row>
                <xdr:rowOff>0</xdr:rowOff>
              </from>
              <to>
                <xdr:col>43</xdr:col>
                <xdr:colOff>133350</xdr:colOff>
                <xdr:row>187</xdr:row>
                <xdr:rowOff>171450</xdr:rowOff>
              </to>
            </anchor>
          </objectPr>
        </oleObject>
      </mc:Choice>
      <mc:Fallback>
        <oleObject progId="Word.Document.12" shapeId="6149" r:id="rId6"/>
      </mc:Fallback>
    </mc:AlternateContent>
    <mc:AlternateContent xmlns:mc="http://schemas.openxmlformats.org/markup-compatibility/2006">
      <mc:Choice Requires="x14">
        <oleObject progId="Word.Document.12" shapeId="6151" r:id="rId8">
          <objectPr defaultSize="0" r:id="rId9">
            <anchor moveWithCells="1">
              <from>
                <xdr:col>31</xdr:col>
                <xdr:colOff>0</xdr:colOff>
                <xdr:row>214</xdr:row>
                <xdr:rowOff>0</xdr:rowOff>
              </from>
              <to>
                <xdr:col>43</xdr:col>
                <xdr:colOff>133350</xdr:colOff>
                <xdr:row>219</xdr:row>
                <xdr:rowOff>171450</xdr:rowOff>
              </to>
            </anchor>
          </objectPr>
        </oleObject>
      </mc:Choice>
      <mc:Fallback>
        <oleObject progId="Word.Document.12" shapeId="6151" r:id="rId8"/>
      </mc:Fallback>
    </mc:AlternateContent>
    <mc:AlternateContent xmlns:mc="http://schemas.openxmlformats.org/markup-compatibility/2006">
      <mc:Choice Requires="x14">
        <oleObject progId="Word.Document.12" shapeId="6154" r:id="rId10">
          <objectPr defaultSize="0" r:id="rId11">
            <anchor moveWithCells="1">
              <from>
                <xdr:col>3</xdr:col>
                <xdr:colOff>28575</xdr:colOff>
                <xdr:row>183</xdr:row>
                <xdr:rowOff>66675</xdr:rowOff>
              </from>
              <to>
                <xdr:col>13</xdr:col>
                <xdr:colOff>85725</xdr:colOff>
                <xdr:row>204</xdr:row>
                <xdr:rowOff>19050</xdr:rowOff>
              </to>
            </anchor>
          </objectPr>
        </oleObject>
      </mc:Choice>
      <mc:Fallback>
        <oleObject progId="Word.Document.12" shapeId="6154" r:id="rId10"/>
      </mc:Fallback>
    </mc:AlternateContent>
    <mc:AlternateContent xmlns:mc="http://schemas.openxmlformats.org/markup-compatibility/2006">
      <mc:Choice Requires="x14">
        <oleObject progId="Word.Document.12" shapeId="6155" r:id="rId12">
          <objectPr defaultSize="0" autoPict="0" r:id="rId13">
            <anchor moveWithCells="1">
              <from>
                <xdr:col>3</xdr:col>
                <xdr:colOff>28575</xdr:colOff>
                <xdr:row>240</xdr:row>
                <xdr:rowOff>66675</xdr:rowOff>
              </from>
              <to>
                <xdr:col>13</xdr:col>
                <xdr:colOff>85725</xdr:colOff>
                <xdr:row>251</xdr:row>
                <xdr:rowOff>28575</xdr:rowOff>
              </to>
            </anchor>
          </objectPr>
        </oleObject>
      </mc:Choice>
      <mc:Fallback>
        <oleObject progId="Word.Document.12" shapeId="6155" r:id="rId12"/>
      </mc:Fallback>
    </mc:AlternateContent>
    <mc:AlternateContent xmlns:mc="http://schemas.openxmlformats.org/markup-compatibility/2006">
      <mc:Choice Requires="x14">
        <oleObject progId="Word.Document.12" shapeId="6156" r:id="rId14">
          <objectPr defaultSize="0" r:id="rId15">
            <anchor moveWithCells="1">
              <from>
                <xdr:col>3</xdr:col>
                <xdr:colOff>28575</xdr:colOff>
                <xdr:row>313</xdr:row>
                <xdr:rowOff>66675</xdr:rowOff>
              </from>
              <to>
                <xdr:col>10</xdr:col>
                <xdr:colOff>152400</xdr:colOff>
                <xdr:row>323</xdr:row>
                <xdr:rowOff>123825</xdr:rowOff>
              </to>
            </anchor>
          </objectPr>
        </oleObject>
      </mc:Choice>
      <mc:Fallback>
        <oleObject progId="Word.Document.12" shapeId="6156" r:id="rId1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77"/>
  <sheetViews>
    <sheetView topLeftCell="H125" zoomScaleNormal="100" workbookViewId="0">
      <selection activeCell="T135" sqref="T135:Y135"/>
    </sheetView>
  </sheetViews>
  <sheetFormatPr defaultColWidth="9.140625" defaultRowHeight="15" x14ac:dyDescent="0.25"/>
  <cols>
    <col min="1" max="1" width="9.140625" style="99"/>
    <col min="2" max="2" width="5" style="99" customWidth="1"/>
    <col min="3" max="3" width="12.42578125" style="99" customWidth="1"/>
    <col min="4" max="4" width="6.7109375" style="99" customWidth="1"/>
    <col min="5" max="5" width="11.7109375" style="99" customWidth="1"/>
    <col min="6" max="6" width="13.5703125" style="99" customWidth="1"/>
    <col min="7" max="7" width="13.7109375" style="99" customWidth="1"/>
    <col min="8" max="8" width="13.5703125" style="99" customWidth="1"/>
    <col min="9" max="9" width="9.7109375" style="99" customWidth="1"/>
    <col min="10" max="10" width="10.42578125" style="99" customWidth="1"/>
    <col min="11" max="11" width="3.7109375" style="99" customWidth="1"/>
    <col min="12" max="14" width="6.140625" style="99" customWidth="1"/>
    <col min="15" max="15" width="8.28515625" style="99" customWidth="1"/>
    <col min="16" max="19" width="6.140625" style="99" customWidth="1"/>
    <col min="20" max="20" width="9.85546875" style="99" customWidth="1"/>
    <col min="21" max="21" width="6.140625" style="99" customWidth="1"/>
    <col min="22" max="22" width="1.140625" style="99" customWidth="1"/>
    <col min="23" max="23" width="25.5703125" style="99" bestFit="1" customWidth="1"/>
    <col min="24" max="24" width="3.5703125" style="99" customWidth="1"/>
    <col min="25" max="27" width="9.140625" style="99"/>
    <col min="28" max="28" width="12.140625" style="99" customWidth="1"/>
    <col min="29" max="16384" width="9.140625" style="99"/>
  </cols>
  <sheetData>
    <row r="1" spans="2:11" ht="28.5" x14ac:dyDescent="0.45">
      <c r="B1" s="98" t="s">
        <v>268</v>
      </c>
    </row>
    <row r="2" spans="2:11" ht="16.5" customHeight="1" x14ac:dyDescent="0.45">
      <c r="B2" s="98"/>
    </row>
    <row r="3" spans="2:11" x14ac:dyDescent="0.25">
      <c r="B3" s="100" t="s">
        <v>170</v>
      </c>
      <c r="C3" s="100"/>
      <c r="D3" s="99" t="s">
        <v>172</v>
      </c>
      <c r="I3" s="101" t="s">
        <v>34</v>
      </c>
      <c r="J3" s="99" t="s">
        <v>276</v>
      </c>
    </row>
    <row r="4" spans="2:11" x14ac:dyDescent="0.25">
      <c r="B4" s="100" t="s">
        <v>22</v>
      </c>
      <c r="C4" s="100"/>
      <c r="D4" s="99" t="s">
        <v>282</v>
      </c>
      <c r="J4" s="99" t="s">
        <v>277</v>
      </c>
    </row>
    <row r="5" spans="2:11" x14ac:dyDescent="0.25">
      <c r="D5" s="99" t="s">
        <v>269</v>
      </c>
      <c r="J5" s="99" t="s">
        <v>318</v>
      </c>
    </row>
    <row r="6" spans="2:11" x14ac:dyDescent="0.25">
      <c r="D6" s="99" t="s">
        <v>280</v>
      </c>
      <c r="J6" s="99" t="s">
        <v>279</v>
      </c>
      <c r="K6" s="99" t="s">
        <v>316</v>
      </c>
    </row>
    <row r="7" spans="2:11" x14ac:dyDescent="0.25">
      <c r="K7" s="99" t="s">
        <v>315</v>
      </c>
    </row>
    <row r="8" spans="2:11" x14ac:dyDescent="0.25">
      <c r="K8" s="99" t="s">
        <v>317</v>
      </c>
    </row>
    <row r="9" spans="2:11" x14ac:dyDescent="0.25">
      <c r="K9" s="99" t="s">
        <v>299</v>
      </c>
    </row>
    <row r="10" spans="2:11" x14ac:dyDescent="0.25">
      <c r="K10" s="99" t="s">
        <v>300</v>
      </c>
    </row>
    <row r="11" spans="2:11" x14ac:dyDescent="0.25">
      <c r="K11" s="99" t="s">
        <v>303</v>
      </c>
    </row>
    <row r="12" spans="2:11" x14ac:dyDescent="0.25">
      <c r="K12" s="99" t="s">
        <v>302</v>
      </c>
    </row>
    <row r="13" spans="2:11" x14ac:dyDescent="0.25">
      <c r="B13" s="100"/>
      <c r="C13" s="100"/>
      <c r="K13" s="99" t="s">
        <v>301</v>
      </c>
    </row>
    <row r="14" spans="2:11" x14ac:dyDescent="0.25">
      <c r="B14" s="100"/>
      <c r="C14" s="100"/>
    </row>
    <row r="15" spans="2:11" x14ac:dyDescent="0.25">
      <c r="J15" s="99" t="s">
        <v>304</v>
      </c>
    </row>
    <row r="16" spans="2:11" x14ac:dyDescent="0.25">
      <c r="K16" s="99" t="s">
        <v>305</v>
      </c>
    </row>
    <row r="18" spans="1:21" ht="15.75" thickBot="1" x14ac:dyDescent="0.3">
      <c r="B18" s="99" t="s">
        <v>274</v>
      </c>
      <c r="C18" s="159"/>
    </row>
    <row r="19" spans="1:21" x14ac:dyDescent="0.25">
      <c r="A19" s="101" t="s">
        <v>204</v>
      </c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4"/>
    </row>
    <row r="20" spans="1:21" x14ac:dyDescent="0.25">
      <c r="A20" s="101"/>
      <c r="B20" s="108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</row>
    <row r="21" spans="1:21" x14ac:dyDescent="0.25">
      <c r="A21" s="101"/>
      <c r="B21" s="10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P21" s="106"/>
      <c r="Q21" s="106"/>
      <c r="R21" s="106"/>
      <c r="S21" s="106"/>
      <c r="T21" s="106"/>
      <c r="U21" s="107"/>
    </row>
    <row r="22" spans="1:21" x14ac:dyDescent="0.25">
      <c r="A22" s="101"/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60" t="s">
        <v>298</v>
      </c>
      <c r="P22" s="106"/>
      <c r="Q22" s="106"/>
      <c r="R22" s="106"/>
      <c r="S22" s="106"/>
      <c r="T22" s="106"/>
      <c r="U22" s="107"/>
    </row>
    <row r="23" spans="1:21" x14ac:dyDescent="0.25">
      <c r="A23" s="101"/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7"/>
    </row>
    <row r="24" spans="1:21" x14ac:dyDescent="0.25">
      <c r="A24" s="101" t="s">
        <v>205</v>
      </c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7"/>
    </row>
    <row r="25" spans="1:21" x14ac:dyDescent="0.25">
      <c r="B25" s="108"/>
      <c r="C25" s="106"/>
      <c r="D25" s="106"/>
      <c r="E25" s="106"/>
      <c r="F25" s="106"/>
      <c r="G25" s="106"/>
      <c r="U25" s="107"/>
    </row>
    <row r="26" spans="1:21" x14ac:dyDescent="0.25">
      <c r="B26" s="108"/>
      <c r="C26" s="106"/>
      <c r="D26" s="106"/>
      <c r="E26" s="106"/>
      <c r="F26" s="106"/>
      <c r="G26" s="106"/>
      <c r="U26" s="107"/>
    </row>
    <row r="27" spans="1:21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7"/>
    </row>
    <row r="28" spans="1:21" x14ac:dyDescent="0.25">
      <c r="B28" s="108"/>
      <c r="C28" s="106"/>
      <c r="D28" s="106"/>
      <c r="E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7"/>
    </row>
    <row r="29" spans="1:21" x14ac:dyDescent="0.25">
      <c r="B29" s="108"/>
      <c r="C29" s="106"/>
      <c r="D29" s="106"/>
      <c r="E29" s="106"/>
      <c r="G29" s="158" t="s">
        <v>270</v>
      </c>
      <c r="H29" s="97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</row>
    <row r="30" spans="1:21" x14ac:dyDescent="0.25">
      <c r="B30" s="108"/>
      <c r="C30" s="106"/>
      <c r="D30" s="106"/>
      <c r="E30" s="106"/>
      <c r="G30" s="106"/>
      <c r="H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7"/>
    </row>
    <row r="31" spans="1:21" x14ac:dyDescent="0.25">
      <c r="B31" s="108"/>
      <c r="C31" s="106"/>
      <c r="D31" s="106"/>
      <c r="E31" s="106"/>
      <c r="F31" s="106"/>
      <c r="G31" s="106"/>
      <c r="H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7"/>
    </row>
    <row r="32" spans="1:21" x14ac:dyDescent="0.25">
      <c r="B32" s="108"/>
      <c r="C32" s="106"/>
      <c r="D32" s="106"/>
      <c r="E32" s="106"/>
      <c r="F32" s="106"/>
      <c r="G32" s="106"/>
      <c r="H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</row>
    <row r="33" spans="2:21" x14ac:dyDescent="0.25">
      <c r="B33" s="108"/>
      <c r="C33" s="106"/>
      <c r="D33" s="106"/>
      <c r="E33" s="106"/>
      <c r="F33" s="106"/>
      <c r="G33" s="106"/>
      <c r="H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7"/>
    </row>
    <row r="34" spans="2:21" x14ac:dyDescent="0.25">
      <c r="B34" s="108"/>
      <c r="C34" s="106"/>
      <c r="D34" s="106"/>
      <c r="E34" s="106"/>
      <c r="F34" s="106"/>
      <c r="G34" s="158" t="s">
        <v>275</v>
      </c>
      <c r="H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7"/>
    </row>
    <row r="35" spans="2:21" x14ac:dyDescent="0.25">
      <c r="B35" s="108"/>
      <c r="C35" s="106"/>
      <c r="D35" s="106"/>
      <c r="E35" s="106"/>
      <c r="F35" s="106"/>
      <c r="G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7"/>
    </row>
    <row r="36" spans="2:21" ht="15.75" thickBot="1" x14ac:dyDescent="0.3">
      <c r="B36" s="134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6"/>
    </row>
    <row r="39" spans="2:21" ht="15.75" thickBot="1" x14ac:dyDescent="0.3">
      <c r="D39" s="99" t="s">
        <v>362</v>
      </c>
    </row>
    <row r="40" spans="2:21" x14ac:dyDescent="0.25">
      <c r="D40" s="102"/>
      <c r="E40" s="103"/>
      <c r="F40" s="103"/>
      <c r="G40" s="103"/>
      <c r="H40" s="103"/>
      <c r="I40" s="103"/>
      <c r="J40" s="103"/>
      <c r="K40" s="104"/>
    </row>
    <row r="41" spans="2:21" x14ac:dyDescent="0.25">
      <c r="C41" s="101" t="s">
        <v>205</v>
      </c>
      <c r="D41" s="108"/>
      <c r="E41" s="109" t="s">
        <v>177</v>
      </c>
      <c r="F41" s="110" t="s">
        <v>173</v>
      </c>
      <c r="G41" s="110" t="s">
        <v>174</v>
      </c>
      <c r="H41" s="110" t="s">
        <v>273</v>
      </c>
      <c r="I41" s="106"/>
      <c r="J41" s="106"/>
      <c r="K41" s="107"/>
    </row>
    <row r="42" spans="2:21" ht="60" x14ac:dyDescent="0.25">
      <c r="D42" s="108"/>
      <c r="E42" s="112" t="s">
        <v>178</v>
      </c>
      <c r="F42" s="112" t="s">
        <v>271</v>
      </c>
      <c r="G42" s="114" t="s">
        <v>281</v>
      </c>
      <c r="H42" s="112" t="s">
        <v>272</v>
      </c>
      <c r="I42" s="106"/>
      <c r="J42" s="106"/>
      <c r="K42" s="107"/>
      <c r="M42" s="162" t="s">
        <v>34</v>
      </c>
    </row>
    <row r="43" spans="2:21" x14ac:dyDescent="0.25">
      <c r="D43" s="108"/>
      <c r="E43" s="149"/>
      <c r="F43" s="138"/>
      <c r="G43" s="138"/>
      <c r="H43" s="138"/>
      <c r="I43" s="106"/>
      <c r="J43" s="106"/>
      <c r="K43" s="107"/>
      <c r="M43" s="99" t="s">
        <v>309</v>
      </c>
      <c r="O43" s="99" t="s">
        <v>310</v>
      </c>
    </row>
    <row r="44" spans="2:21" x14ac:dyDescent="0.25">
      <c r="D44" s="108"/>
      <c r="E44" s="149"/>
      <c r="F44" s="138"/>
      <c r="G44" s="138"/>
      <c r="H44" s="138"/>
      <c r="I44" s="106"/>
      <c r="J44" s="106"/>
      <c r="K44" s="107"/>
      <c r="M44" s="99" t="s">
        <v>311</v>
      </c>
      <c r="O44" s="99" t="s">
        <v>319</v>
      </c>
    </row>
    <row r="45" spans="2:21" x14ac:dyDescent="0.25">
      <c r="D45" s="108"/>
      <c r="E45" s="149"/>
      <c r="F45" s="138"/>
      <c r="G45" s="138"/>
      <c r="H45" s="138"/>
      <c r="I45" s="106"/>
      <c r="J45" s="106"/>
      <c r="K45" s="107"/>
      <c r="M45" s="99" t="s">
        <v>312</v>
      </c>
      <c r="O45" s="99" t="s">
        <v>314</v>
      </c>
    </row>
    <row r="46" spans="2:21" x14ac:dyDescent="0.25">
      <c r="D46" s="108"/>
      <c r="E46" s="149"/>
      <c r="F46" s="138"/>
      <c r="G46" s="138"/>
      <c r="H46" s="138"/>
      <c r="I46" s="106"/>
      <c r="J46" s="166" t="s">
        <v>306</v>
      </c>
      <c r="K46" s="107"/>
      <c r="M46" s="99" t="s">
        <v>313</v>
      </c>
      <c r="O46" s="99" t="s">
        <v>320</v>
      </c>
    </row>
    <row r="47" spans="2:21" x14ac:dyDescent="0.25">
      <c r="D47" s="108"/>
      <c r="E47" s="151"/>
      <c r="F47" s="142"/>
      <c r="G47" s="142"/>
      <c r="H47" s="142"/>
      <c r="I47" s="106"/>
      <c r="J47" s="166" t="s">
        <v>37</v>
      </c>
      <c r="K47" s="107"/>
      <c r="M47" s="99" t="s">
        <v>321</v>
      </c>
      <c r="O47" s="99" t="s">
        <v>322</v>
      </c>
    </row>
    <row r="48" spans="2:21" x14ac:dyDescent="0.25">
      <c r="D48" s="108"/>
      <c r="E48" s="106"/>
      <c r="F48" s="106"/>
      <c r="G48" s="106"/>
      <c r="H48" s="106"/>
      <c r="I48" s="106"/>
      <c r="J48" s="106"/>
      <c r="K48" s="107"/>
    </row>
    <row r="49" spans="1:21" x14ac:dyDescent="0.25">
      <c r="D49" s="108"/>
      <c r="F49" s="106"/>
      <c r="G49" s="109" t="s">
        <v>19</v>
      </c>
      <c r="H49" s="163" t="s">
        <v>307</v>
      </c>
      <c r="I49" s="106"/>
      <c r="J49" s="166" t="s">
        <v>308</v>
      </c>
      <c r="K49" s="107"/>
      <c r="M49" s="99" t="s">
        <v>327</v>
      </c>
    </row>
    <row r="50" spans="1:21" ht="15.75" thickBot="1" x14ac:dyDescent="0.3">
      <c r="D50" s="134"/>
      <c r="E50" s="135"/>
      <c r="F50" s="135"/>
      <c r="G50" s="135"/>
      <c r="H50" s="135"/>
      <c r="I50" s="135"/>
      <c r="J50" s="135"/>
      <c r="K50" s="136"/>
      <c r="M50" s="99" t="s">
        <v>323</v>
      </c>
      <c r="O50" s="99" t="s">
        <v>324</v>
      </c>
    </row>
    <row r="51" spans="1:21" x14ac:dyDescent="0.25">
      <c r="M51" s="99" t="s">
        <v>325</v>
      </c>
      <c r="O51" s="99" t="s">
        <v>326</v>
      </c>
    </row>
    <row r="61" spans="1:21" ht="15.75" thickBot="1" x14ac:dyDescent="0.3">
      <c r="B61" s="99" t="s">
        <v>361</v>
      </c>
      <c r="C61" s="159"/>
    </row>
    <row r="62" spans="1:21" x14ac:dyDescent="0.25">
      <c r="A62" s="101" t="s">
        <v>204</v>
      </c>
      <c r="B62" s="102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4"/>
    </row>
    <row r="63" spans="1:21" x14ac:dyDescent="0.25">
      <c r="A63" s="101"/>
      <c r="B63" s="108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7"/>
    </row>
    <row r="64" spans="1:21" x14ac:dyDescent="0.25">
      <c r="A64" s="101"/>
      <c r="B64" s="108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 t="s">
        <v>376</v>
      </c>
      <c r="P64" s="106"/>
      <c r="Q64" s="106"/>
      <c r="R64" s="106"/>
      <c r="S64" s="106"/>
      <c r="T64" s="106"/>
      <c r="U64" s="107"/>
    </row>
    <row r="65" spans="1:21" x14ac:dyDescent="0.25">
      <c r="A65" s="101"/>
      <c r="B65" s="108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60" t="s">
        <v>298</v>
      </c>
      <c r="P65" s="106"/>
      <c r="Q65" s="106"/>
      <c r="R65" s="106"/>
      <c r="S65" s="106"/>
      <c r="T65" s="106"/>
      <c r="U65" s="107"/>
    </row>
    <row r="66" spans="1:21" x14ac:dyDescent="0.25">
      <c r="A66" s="101"/>
      <c r="B66" s="108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7"/>
    </row>
    <row r="67" spans="1:21" x14ac:dyDescent="0.25">
      <c r="A67" s="101" t="s">
        <v>205</v>
      </c>
      <c r="B67" s="108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7"/>
    </row>
    <row r="68" spans="1:21" x14ac:dyDescent="0.25">
      <c r="B68" s="108"/>
      <c r="C68" s="106"/>
      <c r="D68" s="106"/>
      <c r="E68" s="106"/>
      <c r="F68" s="106"/>
      <c r="G68" s="106"/>
      <c r="U68" s="107"/>
    </row>
    <row r="69" spans="1:21" x14ac:dyDescent="0.25">
      <c r="B69" s="108"/>
      <c r="C69" s="106"/>
      <c r="D69" s="106"/>
      <c r="E69" s="106"/>
      <c r="F69" s="106"/>
      <c r="G69" s="106"/>
      <c r="U69" s="107"/>
    </row>
    <row r="70" spans="1:21" x14ac:dyDescent="0.25">
      <c r="B70" s="108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7"/>
    </row>
    <row r="71" spans="1:21" x14ac:dyDescent="0.25">
      <c r="B71" s="108"/>
      <c r="C71" s="106"/>
      <c r="D71" s="106"/>
      <c r="E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7"/>
    </row>
    <row r="72" spans="1:21" x14ac:dyDescent="0.25">
      <c r="B72" s="108"/>
      <c r="C72" s="106"/>
      <c r="D72" s="106"/>
      <c r="E72" s="106"/>
      <c r="G72" s="97" t="s">
        <v>270</v>
      </c>
      <c r="H72" s="97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7"/>
    </row>
    <row r="73" spans="1:21" x14ac:dyDescent="0.25">
      <c r="B73" s="108"/>
      <c r="C73" s="106"/>
      <c r="D73" s="106"/>
      <c r="E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7"/>
    </row>
    <row r="74" spans="1:21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7"/>
    </row>
    <row r="75" spans="1:21" x14ac:dyDescent="0.25">
      <c r="B75" s="108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7"/>
    </row>
    <row r="76" spans="1:21" x14ac:dyDescent="0.25">
      <c r="B76" s="108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7"/>
    </row>
    <row r="77" spans="1:21" x14ac:dyDescent="0.25">
      <c r="B77" s="108"/>
      <c r="C77" s="106"/>
      <c r="D77" s="106"/>
      <c r="E77" s="106"/>
      <c r="F77" s="106"/>
      <c r="G77" s="161" t="s">
        <v>275</v>
      </c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7"/>
    </row>
    <row r="78" spans="1:21" x14ac:dyDescent="0.25">
      <c r="B78" s="108"/>
      <c r="C78" s="106"/>
      <c r="D78" s="106"/>
      <c r="E78" s="106"/>
      <c r="F78" s="106"/>
      <c r="G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7"/>
    </row>
    <row r="79" spans="1:21" ht="15.75" thickBot="1" x14ac:dyDescent="0.3">
      <c r="B79" s="134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6"/>
    </row>
    <row r="82" spans="3:15" ht="15.75" thickBot="1" x14ac:dyDescent="0.3">
      <c r="D82" s="99" t="s">
        <v>363</v>
      </c>
    </row>
    <row r="83" spans="3:15" x14ac:dyDescent="0.25">
      <c r="D83" s="102"/>
      <c r="E83" s="103"/>
      <c r="F83" s="103"/>
      <c r="G83" s="103"/>
      <c r="H83" s="103"/>
      <c r="I83" s="103"/>
      <c r="J83" s="103"/>
      <c r="K83" s="104"/>
    </row>
    <row r="84" spans="3:15" x14ac:dyDescent="0.25">
      <c r="C84" s="101" t="s">
        <v>205</v>
      </c>
      <c r="D84" s="108"/>
      <c r="E84" s="109" t="s">
        <v>177</v>
      </c>
      <c r="F84" s="110" t="s">
        <v>173</v>
      </c>
      <c r="G84" s="110" t="s">
        <v>174</v>
      </c>
      <c r="H84" s="110" t="s">
        <v>273</v>
      </c>
      <c r="I84" s="106"/>
      <c r="J84" s="106"/>
      <c r="K84" s="107"/>
    </row>
    <row r="85" spans="3:15" ht="60" x14ac:dyDescent="0.25">
      <c r="D85" s="108"/>
      <c r="E85" s="112" t="s">
        <v>178</v>
      </c>
      <c r="F85" s="112" t="s">
        <v>271</v>
      </c>
      <c r="G85" s="114" t="s">
        <v>281</v>
      </c>
      <c r="H85" s="112" t="s">
        <v>272</v>
      </c>
      <c r="I85" s="106"/>
      <c r="J85" s="106"/>
      <c r="K85" s="107"/>
      <c r="M85" s="162" t="s">
        <v>34</v>
      </c>
    </row>
    <row r="86" spans="3:15" x14ac:dyDescent="0.25">
      <c r="D86" s="108"/>
      <c r="E86" s="149" t="s">
        <v>194</v>
      </c>
      <c r="F86" s="149">
        <v>10</v>
      </c>
      <c r="G86" s="149" t="s">
        <v>8</v>
      </c>
      <c r="H86" s="149">
        <v>1</v>
      </c>
      <c r="I86" s="106"/>
      <c r="J86" s="106"/>
      <c r="K86" s="107"/>
      <c r="M86" s="99" t="s">
        <v>309</v>
      </c>
      <c r="O86" s="99" t="s">
        <v>310</v>
      </c>
    </row>
    <row r="87" spans="3:15" x14ac:dyDescent="0.25">
      <c r="D87" s="108"/>
      <c r="E87" s="149" t="s">
        <v>195</v>
      </c>
      <c r="F87" s="149">
        <v>23</v>
      </c>
      <c r="G87" s="149" t="s">
        <v>9</v>
      </c>
      <c r="H87" s="149">
        <v>1</v>
      </c>
      <c r="I87" s="106"/>
      <c r="J87" s="106"/>
      <c r="K87" s="107"/>
      <c r="M87" s="99" t="s">
        <v>311</v>
      </c>
      <c r="O87" s="99" t="s">
        <v>319</v>
      </c>
    </row>
    <row r="88" spans="3:15" x14ac:dyDescent="0.25">
      <c r="D88" s="108"/>
      <c r="E88" s="149"/>
      <c r="F88" s="149"/>
      <c r="G88" s="138"/>
      <c r="H88" s="149"/>
      <c r="I88" s="106"/>
      <c r="J88" s="106"/>
      <c r="K88" s="107"/>
      <c r="M88" s="99" t="s">
        <v>312</v>
      </c>
      <c r="O88" s="99" t="s">
        <v>314</v>
      </c>
    </row>
    <row r="89" spans="3:15" x14ac:dyDescent="0.25">
      <c r="D89" s="108"/>
      <c r="E89" s="149"/>
      <c r="F89" s="149"/>
      <c r="G89" s="138"/>
      <c r="H89" s="149"/>
      <c r="I89" s="106"/>
      <c r="J89" s="106"/>
      <c r="K89" s="107"/>
      <c r="M89" s="99" t="s">
        <v>313</v>
      </c>
      <c r="O89" s="99" t="s">
        <v>320</v>
      </c>
    </row>
    <row r="90" spans="3:15" x14ac:dyDescent="0.25">
      <c r="D90" s="108"/>
      <c r="E90" s="149"/>
      <c r="F90" s="138"/>
      <c r="G90" s="138"/>
      <c r="H90" s="149"/>
      <c r="I90" s="106"/>
      <c r="J90" s="106"/>
      <c r="K90" s="107"/>
      <c r="M90" s="99" t="s">
        <v>321</v>
      </c>
      <c r="O90" s="99" t="s">
        <v>322</v>
      </c>
    </row>
    <row r="91" spans="3:15" x14ac:dyDescent="0.25">
      <c r="D91" s="108"/>
      <c r="E91" s="149"/>
      <c r="F91" s="138"/>
      <c r="G91" s="138"/>
      <c r="H91" s="149"/>
      <c r="I91" s="106"/>
      <c r="J91" s="22" t="s">
        <v>306</v>
      </c>
      <c r="K91" s="107"/>
    </row>
    <row r="92" spans="3:15" x14ac:dyDescent="0.25">
      <c r="D92" s="108"/>
      <c r="E92" s="149"/>
      <c r="F92" s="138"/>
      <c r="G92" s="138"/>
      <c r="H92" s="149"/>
      <c r="I92" s="106"/>
      <c r="J92" s="106"/>
      <c r="K92" s="107"/>
      <c r="M92" s="99" t="s">
        <v>327</v>
      </c>
    </row>
    <row r="93" spans="3:15" x14ac:dyDescent="0.25">
      <c r="D93" s="108"/>
      <c r="E93" s="151"/>
      <c r="F93" s="142"/>
      <c r="G93" s="142"/>
      <c r="H93" s="151"/>
      <c r="I93" s="106"/>
      <c r="J93" s="22" t="s">
        <v>37</v>
      </c>
      <c r="K93" s="107"/>
      <c r="M93" s="99" t="s">
        <v>323</v>
      </c>
      <c r="O93" s="99" t="s">
        <v>324</v>
      </c>
    </row>
    <row r="94" spans="3:15" x14ac:dyDescent="0.25">
      <c r="D94" s="108"/>
      <c r="E94" s="106"/>
      <c r="F94" s="106"/>
      <c r="G94" s="106"/>
      <c r="H94" s="164"/>
      <c r="I94" s="106"/>
      <c r="J94" s="106"/>
      <c r="K94" s="107"/>
      <c r="M94" s="99" t="s">
        <v>325</v>
      </c>
      <c r="O94" s="99" t="s">
        <v>326</v>
      </c>
    </row>
    <row r="95" spans="3:15" x14ac:dyDescent="0.25">
      <c r="D95" s="108"/>
      <c r="F95" s="106"/>
      <c r="G95" s="109" t="s">
        <v>19</v>
      </c>
      <c r="H95" s="165">
        <v>2</v>
      </c>
      <c r="I95" s="106"/>
      <c r="J95" s="22" t="s">
        <v>379</v>
      </c>
      <c r="K95" s="107"/>
    </row>
    <row r="96" spans="3:15" ht="15.75" thickBot="1" x14ac:dyDescent="0.3">
      <c r="D96" s="134"/>
      <c r="E96" s="135"/>
      <c r="F96" s="135"/>
      <c r="G96" s="135"/>
      <c r="H96" s="135"/>
      <c r="I96" s="135"/>
      <c r="J96" s="135"/>
      <c r="K96" s="136"/>
    </row>
    <row r="109" spans="1:27" s="167" customFormat="1" ht="15.75" x14ac:dyDescent="0.25">
      <c r="A109" s="168" t="s">
        <v>380</v>
      </c>
      <c r="T109" s="170" t="s">
        <v>381</v>
      </c>
      <c r="U109" s="171"/>
      <c r="V109" s="171"/>
      <c r="W109" s="170" t="s">
        <v>382</v>
      </c>
      <c r="X109" s="170" t="s">
        <v>383</v>
      </c>
      <c r="Y109" s="170"/>
      <c r="Z109" s="171"/>
      <c r="AA109" s="171"/>
    </row>
    <row r="110" spans="1:27" x14ac:dyDescent="0.25">
      <c r="T110" s="99">
        <v>1</v>
      </c>
      <c r="W110" s="99" t="s">
        <v>388</v>
      </c>
      <c r="X110" s="99" t="s">
        <v>390</v>
      </c>
    </row>
    <row r="111" spans="1:27" x14ac:dyDescent="0.25">
      <c r="T111" s="99">
        <v>2</v>
      </c>
      <c r="W111" s="99" t="s">
        <v>384</v>
      </c>
    </row>
    <row r="112" spans="1:27" x14ac:dyDescent="0.25">
      <c r="T112" s="99">
        <v>3</v>
      </c>
      <c r="W112" s="99" t="s">
        <v>385</v>
      </c>
    </row>
    <row r="113" spans="20:34" x14ac:dyDescent="0.25">
      <c r="T113" s="99">
        <v>4</v>
      </c>
      <c r="W113" s="99" t="s">
        <v>386</v>
      </c>
      <c r="X113" s="99" t="s">
        <v>387</v>
      </c>
    </row>
    <row r="114" spans="20:34" x14ac:dyDescent="0.25">
      <c r="T114" s="99">
        <v>5</v>
      </c>
      <c r="W114" s="99" t="s">
        <v>388</v>
      </c>
      <c r="X114" s="99" t="s">
        <v>389</v>
      </c>
    </row>
    <row r="115" spans="20:34" x14ac:dyDescent="0.25">
      <c r="T115" s="99">
        <v>6</v>
      </c>
      <c r="W115" s="99" t="s">
        <v>386</v>
      </c>
      <c r="X115" s="99" t="s">
        <v>394</v>
      </c>
    </row>
    <row r="116" spans="20:34" x14ac:dyDescent="0.25">
      <c r="T116" s="99">
        <v>7</v>
      </c>
      <c r="W116" s="99" t="s">
        <v>386</v>
      </c>
      <c r="X116" s="99" t="s">
        <v>391</v>
      </c>
    </row>
    <row r="117" spans="20:34" x14ac:dyDescent="0.25">
      <c r="T117" s="99">
        <v>8</v>
      </c>
      <c r="W117" s="99" t="s">
        <v>386</v>
      </c>
      <c r="X117" s="99" t="s">
        <v>392</v>
      </c>
    </row>
    <row r="118" spans="20:34" x14ac:dyDescent="0.25">
      <c r="T118" s="99">
        <v>9</v>
      </c>
      <c r="W118" s="99" t="s">
        <v>386</v>
      </c>
      <c r="X118" s="99" t="s">
        <v>393</v>
      </c>
    </row>
    <row r="119" spans="20:34" x14ac:dyDescent="0.25">
      <c r="T119" s="99">
        <v>10</v>
      </c>
      <c r="W119" s="99" t="s">
        <v>384</v>
      </c>
    </row>
    <row r="120" spans="20:34" x14ac:dyDescent="0.25">
      <c r="T120" s="99">
        <v>11</v>
      </c>
      <c r="W120" s="99" t="s">
        <v>384</v>
      </c>
    </row>
    <row r="121" spans="20:34" x14ac:dyDescent="0.25">
      <c r="T121" s="99">
        <v>12</v>
      </c>
      <c r="W121" s="99" t="s">
        <v>384</v>
      </c>
    </row>
    <row r="122" spans="20:34" x14ac:dyDescent="0.25">
      <c r="T122" s="99">
        <v>13</v>
      </c>
      <c r="W122" s="99" t="s">
        <v>386</v>
      </c>
      <c r="X122" s="99" t="s">
        <v>395</v>
      </c>
      <c r="AH122" s="99" t="s">
        <v>396</v>
      </c>
    </row>
    <row r="123" spans="20:34" x14ac:dyDescent="0.25">
      <c r="T123" s="99">
        <v>14</v>
      </c>
      <c r="W123" s="99" t="s">
        <v>388</v>
      </c>
      <c r="X123" s="99" t="s">
        <v>397</v>
      </c>
    </row>
    <row r="124" spans="20:34" x14ac:dyDescent="0.25">
      <c r="T124" s="99">
        <v>15</v>
      </c>
      <c r="W124" s="99" t="s">
        <v>388</v>
      </c>
      <c r="X124" s="99" t="s">
        <v>398</v>
      </c>
    </row>
    <row r="125" spans="20:34" x14ac:dyDescent="0.25">
      <c r="T125" s="99">
        <v>16</v>
      </c>
      <c r="W125" s="99" t="s">
        <v>399</v>
      </c>
      <c r="X125" s="99" t="s">
        <v>400</v>
      </c>
    </row>
    <row r="126" spans="20:34" x14ac:dyDescent="0.25">
      <c r="T126" s="99">
        <v>17</v>
      </c>
      <c r="W126" s="99" t="s">
        <v>388</v>
      </c>
      <c r="X126" s="99" t="s">
        <v>401</v>
      </c>
    </row>
    <row r="127" spans="20:34" x14ac:dyDescent="0.25">
      <c r="T127" s="99">
        <v>18</v>
      </c>
      <c r="W127" s="99" t="s">
        <v>388</v>
      </c>
      <c r="X127" s="99" t="s">
        <v>402</v>
      </c>
    </row>
    <row r="128" spans="20:34" x14ac:dyDescent="0.25">
      <c r="T128" s="99">
        <v>19</v>
      </c>
      <c r="W128" s="99" t="s">
        <v>388</v>
      </c>
      <c r="X128" s="99" t="s">
        <v>403</v>
      </c>
    </row>
    <row r="129" spans="1:24" x14ac:dyDescent="0.25">
      <c r="T129" s="99">
        <v>20</v>
      </c>
      <c r="W129" s="99" t="s">
        <v>388</v>
      </c>
      <c r="X129" s="99" t="s">
        <v>404</v>
      </c>
    </row>
    <row r="130" spans="1:24" x14ac:dyDescent="0.25">
      <c r="T130" s="99">
        <v>21</v>
      </c>
      <c r="W130" s="99" t="s">
        <v>405</v>
      </c>
      <c r="X130" s="99" t="s">
        <v>425</v>
      </c>
    </row>
    <row r="131" spans="1:24" x14ac:dyDescent="0.25">
      <c r="T131" s="99">
        <v>22</v>
      </c>
      <c r="W131" s="99" t="s">
        <v>406</v>
      </c>
      <c r="X131" s="99" t="s">
        <v>407</v>
      </c>
    </row>
    <row r="132" spans="1:24" x14ac:dyDescent="0.25">
      <c r="T132" s="99">
        <v>23</v>
      </c>
      <c r="W132" s="99" t="s">
        <v>406</v>
      </c>
      <c r="X132" s="99" t="s">
        <v>408</v>
      </c>
    </row>
    <row r="133" spans="1:24" x14ac:dyDescent="0.25">
      <c r="T133" s="99">
        <v>24</v>
      </c>
      <c r="W133" s="99" t="s">
        <v>405</v>
      </c>
      <c r="X133" s="99" t="s">
        <v>424</v>
      </c>
    </row>
    <row r="134" spans="1:24" x14ac:dyDescent="0.25">
      <c r="T134" s="99">
        <v>24.1</v>
      </c>
      <c r="W134" s="99" t="s">
        <v>409</v>
      </c>
      <c r="X134" s="99" t="s">
        <v>410</v>
      </c>
    </row>
    <row r="135" spans="1:24" x14ac:dyDescent="0.25">
      <c r="T135" s="99">
        <v>26</v>
      </c>
      <c r="W135" s="99" t="s">
        <v>409</v>
      </c>
      <c r="X135" s="99" t="s">
        <v>427</v>
      </c>
    </row>
    <row r="140" spans="1:24" s="170" customFormat="1" x14ac:dyDescent="0.25">
      <c r="A140" s="170" t="s">
        <v>411</v>
      </c>
      <c r="T140" s="170" t="s">
        <v>381</v>
      </c>
      <c r="U140" s="171"/>
      <c r="V140" s="171"/>
      <c r="W140" s="170" t="s">
        <v>382</v>
      </c>
      <c r="X140" s="170" t="s">
        <v>383</v>
      </c>
    </row>
    <row r="141" spans="1:24" x14ac:dyDescent="0.25">
      <c r="T141" s="99">
        <v>25</v>
      </c>
      <c r="W141" s="99" t="s">
        <v>412</v>
      </c>
    </row>
    <row r="142" spans="1:24" x14ac:dyDescent="0.25">
      <c r="T142" s="99">
        <v>25.1</v>
      </c>
      <c r="W142" s="99" t="s">
        <v>413</v>
      </c>
      <c r="X142" s="99" t="s">
        <v>414</v>
      </c>
    </row>
    <row r="143" spans="1:24" x14ac:dyDescent="0.25">
      <c r="T143" s="99">
        <v>25.2</v>
      </c>
      <c r="W143" s="99" t="s">
        <v>409</v>
      </c>
      <c r="X143" s="99" t="s">
        <v>415</v>
      </c>
    </row>
    <row r="144" spans="1:24" x14ac:dyDescent="0.25">
      <c r="T144" s="99">
        <v>25.3</v>
      </c>
      <c r="W144" s="99" t="s">
        <v>409</v>
      </c>
      <c r="X144" s="99" t="s">
        <v>420</v>
      </c>
    </row>
    <row r="145" spans="20:24" x14ac:dyDescent="0.25">
      <c r="T145" s="99">
        <v>25.4</v>
      </c>
      <c r="W145" s="99" t="s">
        <v>409</v>
      </c>
      <c r="X145" s="99" t="s">
        <v>419</v>
      </c>
    </row>
    <row r="146" spans="20:24" x14ac:dyDescent="0.25">
      <c r="T146" s="99">
        <v>25.5</v>
      </c>
      <c r="W146" s="99" t="s">
        <v>388</v>
      </c>
      <c r="X146" s="99" t="s">
        <v>417</v>
      </c>
    </row>
    <row r="147" spans="20:24" x14ac:dyDescent="0.25">
      <c r="T147" s="99">
        <v>25.5</v>
      </c>
      <c r="W147" s="99" t="s">
        <v>405</v>
      </c>
      <c r="X147" s="99" t="s">
        <v>418</v>
      </c>
    </row>
    <row r="148" spans="20:24" x14ac:dyDescent="0.25">
      <c r="T148" s="99">
        <v>26</v>
      </c>
      <c r="W148" s="99" t="s">
        <v>409</v>
      </c>
      <c r="X148" s="99" t="s">
        <v>428</v>
      </c>
    </row>
    <row r="171" spans="1:25" s="169" customFormat="1" x14ac:dyDescent="0.25">
      <c r="A171" s="170" t="s">
        <v>416</v>
      </c>
      <c r="T171" s="170" t="s">
        <v>381</v>
      </c>
      <c r="U171" s="171"/>
      <c r="V171" s="171"/>
      <c r="W171" s="170" t="s">
        <v>382</v>
      </c>
      <c r="X171" s="170" t="s">
        <v>383</v>
      </c>
      <c r="Y171" s="170"/>
    </row>
    <row r="172" spans="1:25" x14ac:dyDescent="0.25">
      <c r="T172" s="99">
        <v>1</v>
      </c>
      <c r="W172" s="99" t="s">
        <v>421</v>
      </c>
    </row>
    <row r="173" spans="1:25" x14ac:dyDescent="0.25">
      <c r="T173" s="99">
        <v>2</v>
      </c>
      <c r="W173" s="99" t="s">
        <v>421</v>
      </c>
    </row>
    <row r="174" spans="1:25" x14ac:dyDescent="0.25">
      <c r="T174" s="99">
        <v>3</v>
      </c>
      <c r="W174" s="99" t="s">
        <v>386</v>
      </c>
      <c r="X174" s="99" t="s">
        <v>426</v>
      </c>
    </row>
    <row r="175" spans="1:25" x14ac:dyDescent="0.25">
      <c r="T175" s="99">
        <v>4</v>
      </c>
      <c r="W175" s="99" t="s">
        <v>421</v>
      </c>
    </row>
    <row r="176" spans="1:25" x14ac:dyDescent="0.25">
      <c r="T176" s="99">
        <v>5</v>
      </c>
      <c r="W176" s="99" t="s">
        <v>409</v>
      </c>
      <c r="X176" s="99" t="s">
        <v>423</v>
      </c>
    </row>
    <row r="177" spans="20:24" x14ac:dyDescent="0.25">
      <c r="T177" s="99">
        <v>6</v>
      </c>
      <c r="W177" s="99" t="s">
        <v>409</v>
      </c>
      <c r="X177" s="99" t="s">
        <v>422</v>
      </c>
    </row>
  </sheetData>
  <pageMargins left="0.70866141732283472" right="0.70866141732283472" top="0.59055118110236227" bottom="0.47244094488188981" header="0.31496062992125984" footer="0.31496062992125984"/>
  <pageSetup paperSize="9" scale="55" fitToHeight="0" orientation="landscape" horizontalDpi="4294967293" r:id="rId1"/>
  <headerFooter>
    <oddHeader>&amp;R&amp;A
&amp;P / &amp;N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9"/>
  <sheetViews>
    <sheetView topLeftCell="A25" zoomScaleNormal="100" workbookViewId="0">
      <selection activeCell="C35" sqref="C35:C38"/>
    </sheetView>
  </sheetViews>
  <sheetFormatPr defaultRowHeight="15" x14ac:dyDescent="0.25"/>
  <cols>
    <col min="1" max="1" width="5.85546875" customWidth="1"/>
    <col min="2" max="2" width="3.5703125" customWidth="1"/>
    <col min="3" max="3" width="17.140625" customWidth="1"/>
    <col min="4" max="4" width="17.85546875" customWidth="1"/>
    <col min="5" max="5" width="5.42578125" customWidth="1"/>
    <col min="6" max="6" width="12.85546875" customWidth="1"/>
    <col min="7" max="8" width="12.28515625" customWidth="1"/>
    <col min="9" max="9" width="10" customWidth="1"/>
    <col min="10" max="10" width="13.7109375" customWidth="1"/>
    <col min="11" max="11" width="4.5703125" customWidth="1"/>
    <col min="14" max="14" width="3.5703125" customWidth="1"/>
    <col min="15" max="15" width="23" customWidth="1"/>
    <col min="16" max="17" width="11.7109375" customWidth="1"/>
    <col min="18" max="18" width="14.28515625" customWidth="1"/>
  </cols>
  <sheetData>
    <row r="1" spans="2:17" ht="28.5" x14ac:dyDescent="0.45">
      <c r="C1" s="12" t="s">
        <v>38</v>
      </c>
      <c r="O1" s="12" t="s">
        <v>96</v>
      </c>
    </row>
    <row r="2" spans="2:17" x14ac:dyDescent="0.25">
      <c r="C2" s="13" t="s">
        <v>33</v>
      </c>
      <c r="D2" t="s">
        <v>39</v>
      </c>
      <c r="O2" s="13" t="s">
        <v>33</v>
      </c>
      <c r="P2" t="s">
        <v>97</v>
      </c>
    </row>
    <row r="3" spans="2:17" x14ac:dyDescent="0.25">
      <c r="C3" s="13" t="s">
        <v>22</v>
      </c>
      <c r="O3" s="13" t="s">
        <v>22</v>
      </c>
    </row>
    <row r="4" spans="2:17" x14ac:dyDescent="0.25">
      <c r="C4" s="29" t="s">
        <v>34</v>
      </c>
      <c r="D4" t="s">
        <v>35</v>
      </c>
      <c r="O4" s="29" t="s">
        <v>34</v>
      </c>
      <c r="P4" t="s">
        <v>35</v>
      </c>
    </row>
    <row r="5" spans="2:17" x14ac:dyDescent="0.25">
      <c r="D5" t="s">
        <v>36</v>
      </c>
      <c r="P5" t="s">
        <v>36</v>
      </c>
    </row>
    <row r="6" spans="2:17" ht="15.75" thickBot="1" x14ac:dyDescent="0.3"/>
    <row r="7" spans="2:17" x14ac:dyDescent="0.25">
      <c r="B7" s="21"/>
      <c r="C7" s="14"/>
      <c r="D7" s="14"/>
      <c r="E7" s="15"/>
      <c r="N7" s="21"/>
      <c r="O7" s="14"/>
      <c r="P7" s="14"/>
      <c r="Q7" s="15"/>
    </row>
    <row r="8" spans="2:17" x14ac:dyDescent="0.25">
      <c r="B8" s="17"/>
      <c r="D8" s="11" t="s">
        <v>37</v>
      </c>
      <c r="E8" s="16"/>
      <c r="N8" s="17"/>
      <c r="P8" s="11" t="s">
        <v>37</v>
      </c>
      <c r="Q8" s="16"/>
    </row>
    <row r="9" spans="2:17" x14ac:dyDescent="0.25">
      <c r="B9" s="17"/>
      <c r="C9" s="10"/>
      <c r="D9" s="10"/>
      <c r="E9" s="16"/>
      <c r="N9" s="17"/>
      <c r="O9" s="10"/>
      <c r="P9" s="10"/>
      <c r="Q9" s="16"/>
    </row>
    <row r="10" spans="2:17" x14ac:dyDescent="0.25">
      <c r="B10" s="17"/>
      <c r="C10" s="3" t="s">
        <v>40</v>
      </c>
      <c r="E10" s="16"/>
      <c r="N10" s="17"/>
      <c r="O10" s="3" t="s">
        <v>98</v>
      </c>
      <c r="Q10" s="16"/>
    </row>
    <row r="11" spans="2:17" x14ac:dyDescent="0.25">
      <c r="B11" s="17"/>
      <c r="C11" s="30" t="s">
        <v>50</v>
      </c>
      <c r="E11" s="16"/>
      <c r="N11" s="17"/>
      <c r="O11" s="30" t="s">
        <v>99</v>
      </c>
      <c r="Q11" s="16"/>
    </row>
    <row r="12" spans="2:17" x14ac:dyDescent="0.25">
      <c r="B12" s="17"/>
      <c r="C12" s="31" t="s">
        <v>45</v>
      </c>
      <c r="E12" s="16"/>
      <c r="N12" s="17"/>
      <c r="O12" s="31" t="s">
        <v>100</v>
      </c>
      <c r="Q12" s="16"/>
    </row>
    <row r="13" spans="2:17" x14ac:dyDescent="0.25">
      <c r="B13" s="17"/>
      <c r="C13" s="31" t="s">
        <v>42</v>
      </c>
      <c r="E13" s="16"/>
      <c r="N13" s="17"/>
      <c r="O13" s="31" t="s">
        <v>101</v>
      </c>
      <c r="Q13" s="16"/>
    </row>
    <row r="14" spans="2:17" x14ac:dyDescent="0.25">
      <c r="B14" s="17"/>
      <c r="C14" s="31" t="s">
        <v>41</v>
      </c>
      <c r="E14" s="16"/>
      <c r="N14" s="17"/>
      <c r="O14" s="31" t="s">
        <v>102</v>
      </c>
      <c r="Q14" s="16"/>
    </row>
    <row r="15" spans="2:17" x14ac:dyDescent="0.25">
      <c r="B15" s="17"/>
      <c r="C15" s="32"/>
      <c r="E15" s="16"/>
      <c r="N15" s="17"/>
      <c r="O15" s="32" t="s">
        <v>144</v>
      </c>
      <c r="Q15" s="16"/>
    </row>
    <row r="16" spans="2:17" ht="15.75" thickBot="1" x14ac:dyDescent="0.3">
      <c r="B16" s="18"/>
      <c r="C16" s="19"/>
      <c r="D16" s="19"/>
      <c r="E16" s="20"/>
      <c r="N16" s="18"/>
      <c r="O16" s="19"/>
      <c r="P16" s="19"/>
      <c r="Q16" s="20"/>
    </row>
    <row r="24" spans="2:19" ht="28.5" x14ac:dyDescent="0.45">
      <c r="C24" s="12" t="s">
        <v>47</v>
      </c>
      <c r="O24" s="12" t="s">
        <v>103</v>
      </c>
    </row>
    <row r="25" spans="2:19" x14ac:dyDescent="0.25">
      <c r="C25" s="13" t="s">
        <v>33</v>
      </c>
      <c r="D25" t="s">
        <v>48</v>
      </c>
      <c r="O25" s="13" t="s">
        <v>33</v>
      </c>
      <c r="P25" t="s">
        <v>104</v>
      </c>
    </row>
    <row r="26" spans="2:19" x14ac:dyDescent="0.25">
      <c r="C26" s="13" t="s">
        <v>22</v>
      </c>
      <c r="O26" s="13" t="s">
        <v>22</v>
      </c>
    </row>
    <row r="27" spans="2:19" x14ac:dyDescent="0.25">
      <c r="C27" s="29" t="s">
        <v>34</v>
      </c>
      <c r="D27" t="s">
        <v>35</v>
      </c>
      <c r="O27" s="29" t="s">
        <v>34</v>
      </c>
      <c r="P27" t="s">
        <v>35</v>
      </c>
    </row>
    <row r="28" spans="2:19" x14ac:dyDescent="0.25">
      <c r="D28" t="s">
        <v>36</v>
      </c>
      <c r="P28" t="s">
        <v>36</v>
      </c>
    </row>
    <row r="29" spans="2:19" ht="15.75" thickBot="1" x14ac:dyDescent="0.3"/>
    <row r="30" spans="2:19" x14ac:dyDescent="0.25">
      <c r="B30" s="21"/>
      <c r="C30" s="14"/>
      <c r="D30" s="14"/>
      <c r="E30" s="15"/>
      <c r="N30" s="21"/>
      <c r="O30" s="14"/>
      <c r="P30" s="14"/>
      <c r="Q30" s="14"/>
      <c r="R30" s="14"/>
      <c r="S30" s="15"/>
    </row>
    <row r="31" spans="2:19" x14ac:dyDescent="0.25">
      <c r="B31" s="17"/>
      <c r="D31" s="11" t="s">
        <v>37</v>
      </c>
      <c r="E31" s="16"/>
      <c r="N31" s="17"/>
      <c r="R31" s="11" t="s">
        <v>37</v>
      </c>
      <c r="S31" s="16"/>
    </row>
    <row r="32" spans="2:19" x14ac:dyDescent="0.25">
      <c r="B32" s="17"/>
      <c r="C32" s="10"/>
      <c r="D32" s="10"/>
      <c r="E32" s="16"/>
      <c r="N32" s="17"/>
      <c r="O32" s="10"/>
      <c r="P32" s="10"/>
      <c r="Q32" s="10"/>
      <c r="R32" s="10"/>
      <c r="S32" s="16"/>
    </row>
    <row r="33" spans="2:19" x14ac:dyDescent="0.25">
      <c r="B33" s="17"/>
      <c r="C33" s="3" t="s">
        <v>49</v>
      </c>
      <c r="E33" s="16"/>
      <c r="N33" s="17"/>
      <c r="O33" s="3" t="s">
        <v>20</v>
      </c>
      <c r="P33" s="3" t="s">
        <v>105</v>
      </c>
      <c r="Q33" s="3" t="s">
        <v>108</v>
      </c>
      <c r="R33" s="3" t="s">
        <v>109</v>
      </c>
      <c r="S33" s="16"/>
    </row>
    <row r="34" spans="2:19" x14ac:dyDescent="0.25">
      <c r="B34" s="17"/>
      <c r="C34" s="30" t="s">
        <v>51</v>
      </c>
      <c r="E34" s="16"/>
      <c r="N34" s="17"/>
      <c r="O34" s="30" t="s">
        <v>107</v>
      </c>
      <c r="P34" s="30" t="s">
        <v>106</v>
      </c>
      <c r="Q34" s="30" t="s">
        <v>110</v>
      </c>
      <c r="R34" s="30" t="s">
        <v>111</v>
      </c>
      <c r="S34" s="16"/>
    </row>
    <row r="35" spans="2:19" x14ac:dyDescent="0.25">
      <c r="B35" s="17"/>
      <c r="C35" s="31" t="s">
        <v>94</v>
      </c>
      <c r="E35" s="16"/>
      <c r="N35" s="17"/>
      <c r="O35" s="31" t="s">
        <v>61</v>
      </c>
      <c r="P35" s="36">
        <v>42491</v>
      </c>
      <c r="Q35" s="36">
        <v>42582</v>
      </c>
      <c r="R35" s="36">
        <v>42628</v>
      </c>
      <c r="S35" s="16"/>
    </row>
    <row r="36" spans="2:19" x14ac:dyDescent="0.25">
      <c r="B36" s="17"/>
      <c r="C36" s="31" t="s">
        <v>78</v>
      </c>
      <c r="E36" s="16"/>
      <c r="N36" s="17"/>
      <c r="O36" s="31" t="s">
        <v>61</v>
      </c>
      <c r="P36" s="36">
        <v>42583</v>
      </c>
      <c r="Q36" s="36">
        <v>42674</v>
      </c>
      <c r="R36" s="36">
        <v>42689</v>
      </c>
      <c r="S36" s="16"/>
    </row>
    <row r="37" spans="2:19" x14ac:dyDescent="0.25">
      <c r="B37" s="17"/>
      <c r="C37" s="31" t="s">
        <v>95</v>
      </c>
      <c r="E37" s="16"/>
      <c r="N37" s="17"/>
      <c r="O37" s="31" t="s">
        <v>112</v>
      </c>
      <c r="P37" s="36">
        <v>42491</v>
      </c>
      <c r="Q37" s="36" t="s">
        <v>113</v>
      </c>
      <c r="R37" s="36">
        <v>42597</v>
      </c>
      <c r="S37" s="16"/>
    </row>
    <row r="38" spans="2:19" x14ac:dyDescent="0.25">
      <c r="B38" s="17"/>
      <c r="C38" s="32" t="s">
        <v>54</v>
      </c>
      <c r="E38" s="16"/>
      <c r="N38" s="17"/>
      <c r="O38" s="32" t="s">
        <v>112</v>
      </c>
      <c r="P38" s="37">
        <v>42552</v>
      </c>
      <c r="Q38" s="37">
        <v>42613</v>
      </c>
      <c r="R38" s="37">
        <v>42658</v>
      </c>
      <c r="S38" s="16"/>
    </row>
    <row r="39" spans="2:19" ht="15.75" thickBot="1" x14ac:dyDescent="0.3">
      <c r="B39" s="18"/>
      <c r="C39" s="19"/>
      <c r="D39" s="19"/>
      <c r="E39" s="20"/>
      <c r="N39" s="18"/>
      <c r="O39" s="19"/>
      <c r="P39" s="19"/>
      <c r="Q39" s="19"/>
      <c r="R39" s="19"/>
      <c r="S39" s="20"/>
    </row>
  </sheetData>
  <pageMargins left="0.7" right="0.7" top="0.72" bottom="0.43" header="0.3" footer="0.3"/>
  <pageSetup paperSize="9" scale="53" orientation="landscape" horizontalDpi="4294967293" r:id="rId1"/>
  <headerFooter>
    <oddHeader>&amp;R&amp;A
&amp;P / &amp;N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8"/>
  <sheetViews>
    <sheetView zoomScaleNormal="100" workbookViewId="0">
      <selection activeCell="C26" sqref="C26"/>
    </sheetView>
  </sheetViews>
  <sheetFormatPr defaultRowHeight="15" x14ac:dyDescent="0.25"/>
  <cols>
    <col min="1" max="1" width="5.85546875" customWidth="1"/>
    <col min="2" max="2" width="3.5703125" customWidth="1"/>
    <col min="3" max="3" width="15.5703125" customWidth="1"/>
    <col min="4" max="4" width="22.85546875" customWidth="1"/>
    <col min="5" max="5" width="11.85546875" customWidth="1"/>
    <col min="6" max="6" width="12.85546875" customWidth="1"/>
    <col min="7" max="8" width="12.28515625" customWidth="1"/>
    <col min="9" max="9" width="10" customWidth="1"/>
    <col min="10" max="10" width="13.7109375" customWidth="1"/>
    <col min="11" max="11" width="4.5703125" customWidth="1"/>
    <col min="14" max="14" width="3.5703125" customWidth="1"/>
    <col min="15" max="15" width="23" customWidth="1"/>
    <col min="16" max="17" width="11.7109375" customWidth="1"/>
    <col min="18" max="18" width="14.28515625" customWidth="1"/>
  </cols>
  <sheetData>
    <row r="2" spans="2:11" ht="28.5" x14ac:dyDescent="0.45">
      <c r="B2" s="12" t="s">
        <v>115</v>
      </c>
    </row>
    <row r="3" spans="2:11" x14ac:dyDescent="0.25">
      <c r="B3" s="13" t="s">
        <v>33</v>
      </c>
      <c r="D3" t="s">
        <v>116</v>
      </c>
    </row>
    <row r="4" spans="2:11" x14ac:dyDescent="0.25">
      <c r="B4" s="13" t="s">
        <v>22</v>
      </c>
    </row>
    <row r="5" spans="2:11" x14ac:dyDescent="0.25">
      <c r="B5" s="29" t="s">
        <v>34</v>
      </c>
      <c r="D5" t="s">
        <v>35</v>
      </c>
    </row>
    <row r="6" spans="2:11" x14ac:dyDescent="0.25">
      <c r="D6" t="s">
        <v>36</v>
      </c>
    </row>
    <row r="7" spans="2:11" ht="15.75" thickBot="1" x14ac:dyDescent="0.3"/>
    <row r="8" spans="2:11" x14ac:dyDescent="0.25">
      <c r="B8" s="21"/>
      <c r="C8" s="14"/>
      <c r="D8" s="14"/>
      <c r="E8" s="14"/>
      <c r="F8" s="14"/>
      <c r="G8" s="14"/>
      <c r="H8" s="14"/>
      <c r="I8" s="14"/>
      <c r="J8" s="14"/>
      <c r="K8" s="15"/>
    </row>
    <row r="9" spans="2:11" x14ac:dyDescent="0.25">
      <c r="B9" s="17"/>
      <c r="I9" s="11" t="s">
        <v>37</v>
      </c>
      <c r="K9" s="16"/>
    </row>
    <row r="10" spans="2:11" x14ac:dyDescent="0.25">
      <c r="B10" s="17"/>
      <c r="C10" s="10"/>
      <c r="D10" s="10"/>
      <c r="E10" s="10"/>
      <c r="F10" s="10"/>
      <c r="G10" s="10"/>
      <c r="H10" s="10"/>
      <c r="I10" s="10"/>
      <c r="J10" s="10"/>
      <c r="K10" s="16"/>
    </row>
    <row r="11" spans="2:11" x14ac:dyDescent="0.25">
      <c r="B11" s="17"/>
      <c r="C11" s="3" t="s">
        <v>117</v>
      </c>
      <c r="D11" s="3" t="s">
        <v>328</v>
      </c>
      <c r="E11" s="3" t="s">
        <v>119</v>
      </c>
      <c r="F11" s="3" t="s">
        <v>120</v>
      </c>
      <c r="G11" s="3" t="s">
        <v>121</v>
      </c>
      <c r="H11" s="3" t="s">
        <v>122</v>
      </c>
      <c r="I11" s="3" t="s">
        <v>138</v>
      </c>
      <c r="J11" s="3" t="s">
        <v>123</v>
      </c>
      <c r="K11" s="16"/>
    </row>
    <row r="12" spans="2:11" x14ac:dyDescent="0.25">
      <c r="B12" s="17"/>
      <c r="C12" s="30" t="s">
        <v>124</v>
      </c>
      <c r="D12" s="30" t="s">
        <v>125</v>
      </c>
      <c r="E12" s="30" t="s">
        <v>136</v>
      </c>
      <c r="F12" s="30" t="s">
        <v>137</v>
      </c>
      <c r="G12" s="30" t="s">
        <v>126</v>
      </c>
      <c r="H12" s="30" t="s">
        <v>127</v>
      </c>
      <c r="I12" s="30" t="s">
        <v>139</v>
      </c>
      <c r="J12" s="30" t="s">
        <v>128</v>
      </c>
      <c r="K12" s="16"/>
    </row>
    <row r="13" spans="2:11" x14ac:dyDescent="0.25">
      <c r="B13" s="17"/>
      <c r="C13" s="31" t="s">
        <v>95</v>
      </c>
      <c r="D13" s="31" t="s">
        <v>129</v>
      </c>
      <c r="E13" s="8"/>
      <c r="F13" s="8">
        <v>100</v>
      </c>
      <c r="G13" s="8"/>
      <c r="H13" s="8"/>
      <c r="I13" s="8"/>
      <c r="J13" s="8"/>
      <c r="K13" s="16"/>
    </row>
    <row r="14" spans="2:11" x14ac:dyDescent="0.25">
      <c r="B14" s="17"/>
      <c r="C14" s="31" t="s">
        <v>133</v>
      </c>
      <c r="D14" s="31" t="s">
        <v>134</v>
      </c>
      <c r="E14" s="8">
        <v>50</v>
      </c>
      <c r="F14" s="8">
        <v>20</v>
      </c>
      <c r="G14" s="8">
        <v>15</v>
      </c>
      <c r="H14" s="8">
        <v>15</v>
      </c>
      <c r="I14" s="8"/>
      <c r="J14" s="8">
        <v>10</v>
      </c>
      <c r="K14" s="16"/>
    </row>
    <row r="15" spans="2:11" x14ac:dyDescent="0.25">
      <c r="B15" s="17"/>
      <c r="C15" s="31" t="s">
        <v>130</v>
      </c>
      <c r="D15" s="31" t="s">
        <v>132</v>
      </c>
      <c r="E15" s="8">
        <v>30</v>
      </c>
      <c r="F15" s="8">
        <v>70</v>
      </c>
      <c r="G15" s="8"/>
      <c r="H15" s="8"/>
      <c r="I15" s="8"/>
      <c r="J15" s="8"/>
      <c r="K15" s="16"/>
    </row>
    <row r="16" spans="2:11" x14ac:dyDescent="0.25">
      <c r="B16" s="17"/>
      <c r="C16" s="31" t="s">
        <v>131</v>
      </c>
      <c r="D16" s="31" t="s">
        <v>135</v>
      </c>
      <c r="E16" s="8">
        <v>50</v>
      </c>
      <c r="F16" s="8">
        <v>50</v>
      </c>
      <c r="G16" s="8"/>
      <c r="H16" s="8"/>
      <c r="I16" s="8"/>
      <c r="J16" s="8"/>
      <c r="K16" s="16"/>
    </row>
    <row r="17" spans="2:11" x14ac:dyDescent="0.25">
      <c r="B17" s="17"/>
      <c r="C17" s="32" t="s">
        <v>140</v>
      </c>
      <c r="D17" s="32" t="s">
        <v>141</v>
      </c>
      <c r="E17" s="9">
        <v>100</v>
      </c>
      <c r="F17" s="9"/>
      <c r="G17" s="9"/>
      <c r="H17" s="9"/>
      <c r="I17" s="9"/>
      <c r="J17" s="9"/>
      <c r="K17" s="16"/>
    </row>
    <row r="18" spans="2:11" ht="15.75" thickBot="1" x14ac:dyDescent="0.3">
      <c r="B18" s="18"/>
      <c r="C18" s="19"/>
      <c r="D18" s="19"/>
      <c r="E18" s="19"/>
      <c r="F18" s="19"/>
      <c r="G18" s="19"/>
      <c r="H18" s="19"/>
      <c r="I18" s="19"/>
      <c r="J18" s="19"/>
      <c r="K18" s="20"/>
    </row>
  </sheetData>
  <pageMargins left="0.7" right="0.7" top="0.59" bottom="0.43" header="0.3" footer="0.3"/>
  <pageSetup paperSize="9" scale="77" orientation="landscape" horizontalDpi="4294967293" r:id="rId1"/>
  <headerFooter>
    <oddHeader>&amp;R&amp;A
&amp;P /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Orders Main Screen</vt:lpstr>
      <vt:lpstr>Order Lines (line)-Factory View</vt:lpstr>
      <vt:lpstr>Order Lines (line)-Agent View</vt:lpstr>
      <vt:lpstr>Orders Lines (Size)</vt:lpstr>
      <vt:lpstr>ord_ag_tot</vt:lpstr>
      <vt:lpstr>Order-Create (Factory View) </vt:lpstr>
      <vt:lpstr>Order Edit Lines</vt:lpstr>
      <vt:lpstr>Oder Type-Status-Condition-Web</vt:lpstr>
      <vt:lpstr>Payment Main Screen</vt:lpstr>
      <vt:lpstr>'Order Edit Lines'!Print_Titles</vt:lpstr>
      <vt:lpstr>'Order Lines (line)-Agent View'!Print_Titles</vt:lpstr>
      <vt:lpstr>'Order Lines (line)-Factory View'!Print_Titles</vt:lpstr>
      <vt:lpstr>'Order-Create (Factory View) '!Print_Titles</vt:lpstr>
      <vt:lpstr>'Orders Lines (Size)'!Print_Titles</vt:lpstr>
      <vt:lpstr>'Orders Main Screen'!Print_Titles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</dc:creator>
  <cp:lastModifiedBy>admin</cp:lastModifiedBy>
  <cp:lastPrinted>2016-01-29T14:00:53Z</cp:lastPrinted>
  <dcterms:created xsi:type="dcterms:W3CDTF">2015-12-02T03:12:16Z</dcterms:created>
  <dcterms:modified xsi:type="dcterms:W3CDTF">2016-11-09T10:38:31Z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423aa964-54d2-4e6c-8b64-67efdfc7a514</vt:lpwstr>
  </property>
</Properties>
</file>