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058bc6d57a902/Documents/"/>
    </mc:Choice>
  </mc:AlternateContent>
  <xr:revisionPtr revIDLastSave="115" documentId="8_{373AE457-EAFF-463B-B139-E761DC3CA4A7}" xr6:coauthVersionLast="47" xr6:coauthVersionMax="47" xr10:uidLastSave="{E0673507-3EE5-4D6A-ABFD-6217754A5AD3}"/>
  <bookViews>
    <workbookView minimized="1" xWindow="1920" yWindow="1920" windowWidth="17280" windowHeight="8880" xr2:uid="{DDDB5C6A-CF3F-4C1A-8262-82CD3D5B7B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1" l="1"/>
  <c r="O24" i="1"/>
  <c r="P13" i="1"/>
  <c r="P10" i="1"/>
  <c r="P8" i="1"/>
  <c r="P7" i="1"/>
  <c r="P6" i="1"/>
  <c r="M30" i="1"/>
  <c r="M29" i="1"/>
  <c r="H26" i="1"/>
  <c r="M27" i="1"/>
  <c r="L8" i="1"/>
  <c r="L10" i="1"/>
  <c r="L7" i="1"/>
  <c r="H8" i="1"/>
  <c r="H22" i="1"/>
  <c r="H20" i="1"/>
  <c r="J3" i="1"/>
  <c r="H24" i="1"/>
  <c r="H10" i="1"/>
</calcChain>
</file>

<file path=xl/sharedStrings.xml><?xml version="1.0" encoding="utf-8"?>
<sst xmlns="http://schemas.openxmlformats.org/spreadsheetml/2006/main" count="33" uniqueCount="23">
  <si>
    <t>Sample mean</t>
  </si>
  <si>
    <t>Hypothesis mean</t>
  </si>
  <si>
    <t xml:space="preserve">Sample standard dev.       </t>
  </si>
  <si>
    <t>Sample size</t>
  </si>
  <si>
    <t>Test Stastistic</t>
  </si>
  <si>
    <t>P-value</t>
  </si>
  <si>
    <t>Question 1</t>
  </si>
  <si>
    <t>Question 2</t>
  </si>
  <si>
    <t>Standard dev.</t>
  </si>
  <si>
    <t>Hyp. Mean</t>
  </si>
  <si>
    <t>Test statistic</t>
  </si>
  <si>
    <t>df</t>
  </si>
  <si>
    <t>(14 - 1) = 13</t>
  </si>
  <si>
    <t>Type 1 and 2 Errors</t>
  </si>
  <si>
    <t>Question 3</t>
  </si>
  <si>
    <t>Girls</t>
  </si>
  <si>
    <t>standard dev</t>
  </si>
  <si>
    <t>Hyp Mean</t>
  </si>
  <si>
    <t>Boys</t>
  </si>
  <si>
    <t>Sample error</t>
  </si>
  <si>
    <t>Rejection region</t>
  </si>
  <si>
    <t>Rejection Region</t>
  </si>
  <si>
    <t>Rejection Region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</si>
</sst>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93EB4-DF76-437C-A11F-B42963D7046C}">
  <dimension ref="C2:P40"/>
  <sheetViews>
    <sheetView tabSelected="1" topLeftCell="A10" workbookViewId="0">
      <selection activeCell="P20" sqref="P20"/>
    </sheetView>
  </sheetViews>
  <sheetFormatPr defaultRowHeight="14.4" x14ac:dyDescent="0.3"/>
  <cols>
    <col min="1" max="1" width="6.88671875" bestFit="1" customWidth="1"/>
    <col min="2" max="2" width="9.6640625" customWidth="1"/>
    <col min="3" max="3" width="9.21875" customWidth="1"/>
    <col min="4" max="4" width="8.5546875" bestFit="1" customWidth="1"/>
    <col min="5" max="5" width="8.44140625" customWidth="1"/>
    <col min="7" max="9" width="12" bestFit="1" customWidth="1"/>
  </cols>
  <sheetData>
    <row r="2" spans="3:16" x14ac:dyDescent="0.3">
      <c r="F2" t="s">
        <v>6</v>
      </c>
    </row>
    <row r="3" spans="3:16" x14ac:dyDescent="0.3">
      <c r="C3">
        <v>28</v>
      </c>
      <c r="F3" t="s">
        <v>0</v>
      </c>
      <c r="H3">
        <v>25.421099999999999</v>
      </c>
      <c r="J3">
        <f>TINV(0.01, 37)</f>
        <v>2.7154087215499887</v>
      </c>
    </row>
    <row r="4" spans="3:16" x14ac:dyDescent="0.3">
      <c r="C4">
        <v>32</v>
      </c>
      <c r="F4" t="s">
        <v>1</v>
      </c>
      <c r="H4">
        <v>20</v>
      </c>
      <c r="L4" t="s">
        <v>13</v>
      </c>
    </row>
    <row r="5" spans="3:16" x14ac:dyDescent="0.3">
      <c r="C5">
        <v>25</v>
      </c>
      <c r="F5" t="s">
        <v>2</v>
      </c>
      <c r="H5">
        <v>7.4748000000000001</v>
      </c>
    </row>
    <row r="6" spans="3:16" x14ac:dyDescent="0.3">
      <c r="C6">
        <v>34</v>
      </c>
      <c r="F6" t="s">
        <v>3</v>
      </c>
      <c r="H6">
        <v>38</v>
      </c>
      <c r="P6">
        <f>1-_xlfn.NORM.S.DIST(0,TRUE)</f>
        <v>0.5</v>
      </c>
    </row>
    <row r="7" spans="3:16" x14ac:dyDescent="0.3">
      <c r="C7">
        <v>38</v>
      </c>
      <c r="L7">
        <f>_xlfn.NORM.S.INV(0.05)</f>
        <v>-1.6448536269514726</v>
      </c>
      <c r="P7">
        <f>1-(_xlfn.NORM.S.DIST(-1,TRUE))</f>
        <v>0.84134474606854304</v>
      </c>
    </row>
    <row r="8" spans="3:16" x14ac:dyDescent="0.3">
      <c r="C8">
        <v>26</v>
      </c>
      <c r="F8" t="s">
        <v>4</v>
      </c>
      <c r="H8">
        <f>(H3-H4)/(H5/SQRT(H6))</f>
        <v>4.4707423277539347</v>
      </c>
      <c r="L8">
        <f>1-_xlfn.NORM.S.DIST(0,TRUE)</f>
        <v>0.5</v>
      </c>
      <c r="P8">
        <f>_xlfn.NORM.S.INV(1-0.01)</f>
        <v>2.3263478740408408</v>
      </c>
    </row>
    <row r="9" spans="3:16" x14ac:dyDescent="0.3">
      <c r="C9">
        <v>25</v>
      </c>
    </row>
    <row r="10" spans="3:16" x14ac:dyDescent="0.3">
      <c r="C10">
        <v>18</v>
      </c>
      <c r="F10" t="s">
        <v>5</v>
      </c>
      <c r="H10">
        <f>_xlfn.T.DIST.RT(ABS(H8), 37)</f>
        <v>3.5686122667862118E-5</v>
      </c>
      <c r="L10">
        <f>_xlfn.NORM.S.DIST(-3,TRUE)</f>
        <v>1.3498980316300933E-3</v>
      </c>
      <c r="P10">
        <f>_xlfn.NORM.S.INV(1-(0.5/2))</f>
        <v>0.67448975019608193</v>
      </c>
    </row>
    <row r="11" spans="3:16" x14ac:dyDescent="0.3">
      <c r="C11">
        <v>30</v>
      </c>
      <c r="H11">
        <v>3.5686099999999997E-5</v>
      </c>
    </row>
    <row r="12" spans="3:16" x14ac:dyDescent="0.3">
      <c r="C12">
        <v>26</v>
      </c>
    </row>
    <row r="13" spans="3:16" x14ac:dyDescent="0.3">
      <c r="C13">
        <v>28</v>
      </c>
      <c r="F13" t="s">
        <v>7</v>
      </c>
      <c r="K13" t="s">
        <v>14</v>
      </c>
      <c r="P13">
        <f>_xlfn.NORM.S.INV(0.5/2)</f>
        <v>-0.67448975019608193</v>
      </c>
    </row>
    <row r="14" spans="3:16" x14ac:dyDescent="0.3">
      <c r="C14">
        <v>13</v>
      </c>
      <c r="K14" t="s">
        <v>15</v>
      </c>
    </row>
    <row r="15" spans="3:16" x14ac:dyDescent="0.3">
      <c r="C15">
        <v>20</v>
      </c>
      <c r="F15" t="s">
        <v>0</v>
      </c>
      <c r="H15">
        <v>5.7142999999999997</v>
      </c>
      <c r="K15" t="s">
        <v>0</v>
      </c>
      <c r="M15">
        <v>105.8387</v>
      </c>
    </row>
    <row r="16" spans="3:16" x14ac:dyDescent="0.3">
      <c r="C16">
        <v>21</v>
      </c>
      <c r="F16" t="s">
        <v>8</v>
      </c>
      <c r="H16">
        <v>10.564299999999999</v>
      </c>
      <c r="K16" t="s">
        <v>3</v>
      </c>
      <c r="M16">
        <v>31</v>
      </c>
    </row>
    <row r="17" spans="3:16" x14ac:dyDescent="0.3">
      <c r="C17">
        <v>17</v>
      </c>
      <c r="F17" t="s">
        <v>9</v>
      </c>
      <c r="H17">
        <v>0</v>
      </c>
      <c r="K17" t="s">
        <v>16</v>
      </c>
      <c r="M17">
        <v>14.2714</v>
      </c>
    </row>
    <row r="18" spans="3:16" x14ac:dyDescent="0.3">
      <c r="C18">
        <v>16</v>
      </c>
      <c r="F18" t="s">
        <v>3</v>
      </c>
      <c r="H18">
        <v>14</v>
      </c>
      <c r="K18" t="s">
        <v>17</v>
      </c>
      <c r="M18">
        <v>0</v>
      </c>
    </row>
    <row r="19" spans="3:16" x14ac:dyDescent="0.3">
      <c r="C19">
        <v>21</v>
      </c>
      <c r="P19">
        <f>_xlfn.T.DIST.2T(ABS(0.0835), 54)</f>
        <v>0.93376275227900718</v>
      </c>
    </row>
    <row r="20" spans="3:16" x14ac:dyDescent="0.3">
      <c r="C20">
        <v>23</v>
      </c>
      <c r="F20" t="s">
        <v>10</v>
      </c>
      <c r="H20">
        <f>(H15-H17)/(H16/SQRT(H18))</f>
        <v>2.0238873191070237</v>
      </c>
      <c r="K20" t="s">
        <v>18</v>
      </c>
    </row>
    <row r="21" spans="3:16" x14ac:dyDescent="0.3">
      <c r="C21">
        <v>14</v>
      </c>
      <c r="F21" t="s">
        <v>11</v>
      </c>
      <c r="H21" t="s">
        <v>12</v>
      </c>
      <c r="K21" t="s">
        <v>0</v>
      </c>
      <c r="M21">
        <v>110.95740000000001</v>
      </c>
    </row>
    <row r="22" spans="3:16" x14ac:dyDescent="0.3">
      <c r="C22">
        <v>32</v>
      </c>
      <c r="F22" t="s">
        <v>5</v>
      </c>
      <c r="H22">
        <f>_xlfn.T.DIST.2T(ABS(H20), 13)</f>
        <v>6.4036914668800474E-2</v>
      </c>
      <c r="K22" t="s">
        <v>3</v>
      </c>
      <c r="M22">
        <v>47</v>
      </c>
    </row>
    <row r="23" spans="3:16" x14ac:dyDescent="0.3">
      <c r="C23">
        <v>25</v>
      </c>
      <c r="K23" t="s">
        <v>16</v>
      </c>
      <c r="M23">
        <v>12.120699999999999</v>
      </c>
    </row>
    <row r="24" spans="3:16" x14ac:dyDescent="0.3">
      <c r="C24">
        <v>21</v>
      </c>
      <c r="H24">
        <f>TINV(0.05, 13)</f>
        <v>2.1603686564627926</v>
      </c>
      <c r="K24" t="s">
        <v>17</v>
      </c>
      <c r="M24">
        <v>0</v>
      </c>
      <c r="O24">
        <f>_xlfn.T.DIST.2T(ABS(M27), 30)</f>
        <v>0.11064480247166798</v>
      </c>
    </row>
    <row r="25" spans="3:16" x14ac:dyDescent="0.3">
      <c r="C25">
        <v>22</v>
      </c>
    </row>
    <row r="26" spans="3:16" x14ac:dyDescent="0.3">
      <c r="C26">
        <v>20</v>
      </c>
      <c r="F26" t="s">
        <v>20</v>
      </c>
      <c r="H26">
        <f>_xlfn.NORM.S.INV(1-0.05)</f>
        <v>1.6448536269514715</v>
      </c>
      <c r="K26" t="s">
        <v>19</v>
      </c>
      <c r="M26">
        <v>3.1138185539999998</v>
      </c>
    </row>
    <row r="27" spans="3:16" x14ac:dyDescent="0.3">
      <c r="C27">
        <v>18</v>
      </c>
      <c r="K27" t="s">
        <v>10</v>
      </c>
      <c r="M27">
        <f>((M21-M15) - 0)/(M26)</f>
        <v>1.6438658551329335</v>
      </c>
    </row>
    <row r="28" spans="3:16" x14ac:dyDescent="0.3">
      <c r="C28">
        <v>26</v>
      </c>
    </row>
    <row r="29" spans="3:16" x14ac:dyDescent="0.3">
      <c r="C29">
        <v>16</v>
      </c>
      <c r="K29" t="s">
        <v>21</v>
      </c>
      <c r="M29">
        <f>_xlfn.NORM.S.INV(0.05/2)</f>
        <v>-1.9599639845400538</v>
      </c>
    </row>
    <row r="30" spans="3:16" x14ac:dyDescent="0.3">
      <c r="C30">
        <v>30</v>
      </c>
      <c r="K30" t="s">
        <v>22</v>
      </c>
      <c r="M30">
        <f>_xlfn.NORM.S.INV(1-(0.05/2))</f>
        <v>1.9599639845400536</v>
      </c>
    </row>
    <row r="31" spans="3:16" x14ac:dyDescent="0.3">
      <c r="C31">
        <v>30</v>
      </c>
    </row>
    <row r="32" spans="3:16" x14ac:dyDescent="0.3">
      <c r="C32">
        <v>20</v>
      </c>
    </row>
    <row r="33" spans="3:3" x14ac:dyDescent="0.3">
      <c r="C33">
        <v>50</v>
      </c>
    </row>
    <row r="34" spans="3:3" x14ac:dyDescent="0.3">
      <c r="C34">
        <v>25</v>
      </c>
    </row>
    <row r="35" spans="3:3" x14ac:dyDescent="0.3">
      <c r="C35">
        <v>26</v>
      </c>
    </row>
    <row r="36" spans="3:3" x14ac:dyDescent="0.3">
      <c r="C36">
        <v>28</v>
      </c>
    </row>
    <row r="37" spans="3:3" x14ac:dyDescent="0.3">
      <c r="C37">
        <v>31</v>
      </c>
    </row>
    <row r="38" spans="3:3" x14ac:dyDescent="0.3">
      <c r="C38">
        <v>38</v>
      </c>
    </row>
    <row r="39" spans="3:3" x14ac:dyDescent="0.3">
      <c r="C39">
        <v>32</v>
      </c>
    </row>
    <row r="40" spans="3:3" x14ac:dyDescent="0.3">
      <c r="C40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Mason</dc:creator>
  <cp:lastModifiedBy>Christina Mason</cp:lastModifiedBy>
  <dcterms:created xsi:type="dcterms:W3CDTF">2023-04-07T01:29:33Z</dcterms:created>
  <dcterms:modified xsi:type="dcterms:W3CDTF">2023-04-07T17:05:58Z</dcterms:modified>
</cp:coreProperties>
</file>