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42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6" i="1" l="1"/>
  <c r="U18" i="1"/>
  <c r="R18" i="1"/>
  <c r="O18" i="1"/>
  <c r="O42" i="1" l="1"/>
  <c r="P42" i="1"/>
  <c r="N42" i="1"/>
  <c r="P32" i="1"/>
  <c r="Q32" i="1" s="1"/>
  <c r="P31" i="1"/>
  <c r="Q31" i="1" s="1"/>
  <c r="P30" i="1"/>
  <c r="Q30" i="1" s="1"/>
  <c r="Q29" i="1"/>
  <c r="O33" i="1"/>
  <c r="D48" i="1"/>
  <c r="H35" i="1"/>
  <c r="E14" i="1"/>
  <c r="E15" i="1"/>
  <c r="E16" i="1"/>
  <c r="E13" i="1"/>
  <c r="G13" i="1" s="1"/>
  <c r="F14" i="1" s="1"/>
  <c r="M5" i="1"/>
  <c r="M6" i="1" s="1"/>
  <c r="M7" i="1" s="1"/>
  <c r="D21" i="1"/>
  <c r="E11" i="1"/>
  <c r="E12" i="1"/>
  <c r="E10" i="1"/>
  <c r="E9" i="1"/>
  <c r="G9" i="1" s="1"/>
  <c r="F10" i="1" s="1"/>
  <c r="G10" i="1" s="1"/>
  <c r="F11" i="1" s="1"/>
  <c r="G11" i="1" s="1"/>
  <c r="F12" i="1" s="1"/>
  <c r="G12" i="1" s="1"/>
  <c r="G14" i="1" l="1"/>
  <c r="F15" i="1" s="1"/>
  <c r="G15" i="1" s="1"/>
  <c r="F16" i="1" s="1"/>
  <c r="G16" i="1" s="1"/>
  <c r="H16" i="1" s="1"/>
  <c r="E21" i="1"/>
</calcChain>
</file>

<file path=xl/sharedStrings.xml><?xml version="1.0" encoding="utf-8"?>
<sst xmlns="http://schemas.openxmlformats.org/spreadsheetml/2006/main" count="72" uniqueCount="30">
  <si>
    <t>us</t>
  </si>
  <si>
    <t>H</t>
  </si>
  <si>
    <t>CLOCK PERIOD</t>
  </si>
  <si>
    <t>MHz</t>
  </si>
  <si>
    <t>V</t>
  </si>
  <si>
    <t>H/V</t>
  </si>
  <si>
    <t>mode</t>
  </si>
  <si>
    <t>length us</t>
  </si>
  <si>
    <t>number of clock pulses</t>
  </si>
  <si>
    <t>desired clock us</t>
  </si>
  <si>
    <t xml:space="preserve">H </t>
  </si>
  <si>
    <t>Front Porch</t>
  </si>
  <si>
    <t>Sync Pulse</t>
  </si>
  <si>
    <t>Back Porch</t>
  </si>
  <si>
    <t>Active Video</t>
  </si>
  <si>
    <t>HAVL</t>
  </si>
  <si>
    <t>HAVL minus dl</t>
  </si>
  <si>
    <t>HTimeLen</t>
  </si>
  <si>
    <t>bits p H</t>
  </si>
  <si>
    <t>bits p V</t>
  </si>
  <si>
    <t>state</t>
  </si>
  <si>
    <t>vertical syncing</t>
  </si>
  <si>
    <t>horizontal snycing</t>
  </si>
  <si>
    <t>vertical control</t>
  </si>
  <si>
    <t>front</t>
  </si>
  <si>
    <t>sync</t>
  </si>
  <si>
    <t>back</t>
  </si>
  <si>
    <t>video</t>
  </si>
  <si>
    <t>measured in h counts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</si>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</sst>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8"/>
  <sheetViews>
    <sheetView tabSelected="1" topLeftCell="A19" workbookViewId="0">
      <selection activeCell="G40" sqref="G40"/>
    </sheetView>
  </sheetViews>
  <sheetFormatPr defaultRowHeight="15" x14ac:dyDescent="0.25"/>
  <cols>
    <col min="3" max="3" width="17.42578125" bestFit="1" customWidth="1"/>
    <col min="4" max="4" width="11" bestFit="1" customWidth="1"/>
    <col min="5" max="5" width="21.7109375" bestFit="1" customWidth="1"/>
    <col min="6" max="6" width="15.140625" bestFit="1" customWidth="1"/>
    <col min="7" max="7" width="7" bestFit="1" customWidth="1"/>
    <col min="13" max="13" width="11" bestFit="1" customWidth="1"/>
    <col min="18" max="18" width="11" bestFit="1" customWidth="1"/>
  </cols>
  <sheetData>
    <row r="4" spans="2:21" x14ac:dyDescent="0.25">
      <c r="M4">
        <v>32</v>
      </c>
    </row>
    <row r="5" spans="2:21" x14ac:dyDescent="0.25">
      <c r="B5" s="1"/>
      <c r="C5" s="1"/>
      <c r="D5" s="1" t="s">
        <v>0</v>
      </c>
      <c r="E5" s="1"/>
      <c r="F5" s="1"/>
      <c r="G5" s="1"/>
      <c r="H5" s="1"/>
      <c r="M5">
        <f>M4-D9</f>
        <v>31.36</v>
      </c>
      <c r="R5">
        <v>0.04</v>
      </c>
    </row>
    <row r="6" spans="2:21" x14ac:dyDescent="0.25">
      <c r="B6" s="1" t="s">
        <v>1</v>
      </c>
      <c r="C6" s="1" t="s">
        <v>2</v>
      </c>
      <c r="D6" s="1">
        <v>0.04</v>
      </c>
      <c r="E6" s="1">
        <v>25</v>
      </c>
      <c r="F6" s="1" t="s">
        <v>3</v>
      </c>
      <c r="H6" s="1"/>
      <c r="M6">
        <f>M5-D12</f>
        <v>5.759999999999998</v>
      </c>
      <c r="R6">
        <f>R5*640</f>
        <v>25.6</v>
      </c>
    </row>
    <row r="7" spans="2:21" x14ac:dyDescent="0.25">
      <c r="B7" s="1"/>
      <c r="C7" s="1"/>
      <c r="D7" s="1">
        <v>0.08</v>
      </c>
      <c r="E7" s="1"/>
      <c r="F7" s="1"/>
      <c r="G7" s="1"/>
      <c r="H7" s="1"/>
      <c r="M7">
        <f>M6-D11</f>
        <v>3.8399999999999981</v>
      </c>
    </row>
    <row r="8" spans="2:21" x14ac:dyDescent="0.25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/>
      <c r="H8" s="1"/>
    </row>
    <row r="9" spans="2:21" x14ac:dyDescent="0.25">
      <c r="B9" s="1" t="s">
        <v>10</v>
      </c>
      <c r="C9" s="1" t="s">
        <v>11</v>
      </c>
      <c r="D9" s="1">
        <v>0.64</v>
      </c>
      <c r="E9" s="3">
        <f>D9/$D$6</f>
        <v>16</v>
      </c>
      <c r="F9" s="1">
        <v>0</v>
      </c>
      <c r="G9" s="2">
        <f>F9+E9-1</f>
        <v>15</v>
      </c>
      <c r="H9" s="1"/>
      <c r="J9" s="1" t="s">
        <v>18</v>
      </c>
      <c r="K9">
        <v>10</v>
      </c>
    </row>
    <row r="10" spans="2:21" x14ac:dyDescent="0.25">
      <c r="B10" s="1" t="s">
        <v>10</v>
      </c>
      <c r="C10" s="1" t="s">
        <v>12</v>
      </c>
      <c r="D10" s="1">
        <v>3.84</v>
      </c>
      <c r="E10" s="3">
        <f>D10/$D$6</f>
        <v>96</v>
      </c>
      <c r="F10" s="2">
        <f>G9+1</f>
        <v>16</v>
      </c>
      <c r="G10" s="2">
        <f t="shared" ref="G10:G16" si="0">F10+E10-1</f>
        <v>111</v>
      </c>
      <c r="H10" s="1"/>
      <c r="J10" s="1" t="s">
        <v>19</v>
      </c>
      <c r="K10">
        <v>19</v>
      </c>
    </row>
    <row r="11" spans="2:21" x14ac:dyDescent="0.25">
      <c r="B11" s="1" t="s">
        <v>10</v>
      </c>
      <c r="C11" s="1" t="s">
        <v>13</v>
      </c>
      <c r="D11" s="1">
        <v>1.92</v>
      </c>
      <c r="E11" s="3">
        <f>D11/$D$6</f>
        <v>48</v>
      </c>
      <c r="F11" s="2">
        <f t="shared" ref="F11:F12" si="1">G10+1</f>
        <v>112</v>
      </c>
      <c r="G11" s="2">
        <f t="shared" si="0"/>
        <v>159</v>
      </c>
      <c r="H11" s="1"/>
    </row>
    <row r="12" spans="2:21" x14ac:dyDescent="0.25">
      <c r="B12" s="1" t="s">
        <v>10</v>
      </c>
      <c r="C12" s="1" t="s">
        <v>14</v>
      </c>
      <c r="D12" s="1">
        <v>25.6</v>
      </c>
      <c r="E12" s="3">
        <f>D12/$D$6</f>
        <v>640</v>
      </c>
      <c r="F12" s="2">
        <f t="shared" si="1"/>
        <v>160</v>
      </c>
      <c r="G12" s="2">
        <f t="shared" si="0"/>
        <v>799</v>
      </c>
      <c r="H12" s="2"/>
      <c r="I12" s="2"/>
      <c r="J12" s="1" t="s">
        <v>19</v>
      </c>
      <c r="K12" s="1">
        <v>19</v>
      </c>
    </row>
    <row r="13" spans="2:21" x14ac:dyDescent="0.25">
      <c r="B13" s="1" t="s">
        <v>4</v>
      </c>
      <c r="C13" s="1" t="s">
        <v>11</v>
      </c>
      <c r="D13" s="1">
        <v>320</v>
      </c>
      <c r="E13" s="3">
        <f>D13/$D$6</f>
        <v>8000</v>
      </c>
      <c r="F13" s="2">
        <v>800</v>
      </c>
      <c r="G13" s="2">
        <f t="shared" si="0"/>
        <v>8799</v>
      </c>
      <c r="H13" s="1"/>
    </row>
    <row r="14" spans="2:21" x14ac:dyDescent="0.25">
      <c r="B14" s="1" t="s">
        <v>4</v>
      </c>
      <c r="C14" s="1" t="s">
        <v>12</v>
      </c>
      <c r="D14" s="1">
        <v>64</v>
      </c>
      <c r="E14" s="3">
        <f t="shared" ref="E14:E16" si="2">D14/$D$6</f>
        <v>1600</v>
      </c>
      <c r="F14" s="2">
        <f>G13+1</f>
        <v>8800</v>
      </c>
      <c r="G14" s="2">
        <f t="shared" si="0"/>
        <v>10399</v>
      </c>
      <c r="H14" s="1"/>
    </row>
    <row r="15" spans="2:21" x14ac:dyDescent="0.25">
      <c r="B15" s="1" t="s">
        <v>4</v>
      </c>
      <c r="C15" s="1" t="s">
        <v>13</v>
      </c>
      <c r="D15" s="1">
        <v>928</v>
      </c>
      <c r="E15" s="3">
        <f t="shared" si="2"/>
        <v>23200</v>
      </c>
      <c r="F15" s="2">
        <f t="shared" ref="F15:F16" si="3">G14+1</f>
        <v>10400</v>
      </c>
      <c r="G15" s="2">
        <f t="shared" si="0"/>
        <v>33599</v>
      </c>
      <c r="H15" s="1">
        <v>327800</v>
      </c>
    </row>
    <row r="16" spans="2:21" x14ac:dyDescent="0.25">
      <c r="B16" s="1" t="s">
        <v>4</v>
      </c>
      <c r="C16" s="1" t="s">
        <v>14</v>
      </c>
      <c r="D16" s="1">
        <v>15360</v>
      </c>
      <c r="E16" s="3">
        <f t="shared" si="2"/>
        <v>384000</v>
      </c>
      <c r="F16" s="2">
        <f t="shared" si="3"/>
        <v>33600</v>
      </c>
      <c r="G16" s="2">
        <f t="shared" si="0"/>
        <v>417599</v>
      </c>
      <c r="H16" s="2">
        <f>G16+1</f>
        <v>417600</v>
      </c>
      <c r="N16">
        <v>0</v>
      </c>
      <c r="O16">
        <v>640</v>
      </c>
      <c r="P16">
        <v>800</v>
      </c>
      <c r="Q16">
        <v>0</v>
      </c>
      <c r="R16">
        <v>640</v>
      </c>
      <c r="S16" s="1">
        <v>800</v>
      </c>
      <c r="T16" s="1">
        <v>0</v>
      </c>
      <c r="U16">
        <v>640</v>
      </c>
    </row>
    <row r="17" spans="2:21" x14ac:dyDescent="0.25"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2:21" x14ac:dyDescent="0.25">
      <c r="B18" s="1"/>
      <c r="C18" s="1"/>
      <c r="D18" s="1" t="s">
        <v>15</v>
      </c>
      <c r="E18" s="1">
        <v>807.81883194278907</v>
      </c>
      <c r="F18" s="1"/>
      <c r="G18" s="1"/>
      <c r="H18" s="1"/>
      <c r="O18">
        <f>O16-N16</f>
        <v>640</v>
      </c>
      <c r="R18">
        <f>R16+P16-O16</f>
        <v>800</v>
      </c>
      <c r="U18" s="1">
        <f>U16+S16-R16</f>
        <v>800</v>
      </c>
    </row>
    <row r="19" spans="2:21" x14ac:dyDescent="0.25">
      <c r="B19" s="1"/>
      <c r="C19" s="1"/>
      <c r="D19" s="1" t="s">
        <v>16</v>
      </c>
      <c r="E19" s="1">
        <v>167.81883194278907</v>
      </c>
      <c r="F19" s="1"/>
      <c r="G19" s="1"/>
      <c r="H19" s="1"/>
    </row>
    <row r="21" spans="2:21" x14ac:dyDescent="0.25">
      <c r="C21" s="1" t="s">
        <v>17</v>
      </c>
      <c r="D21">
        <f>SUM(D9:D12)</f>
        <v>32</v>
      </c>
      <c r="E21" s="1">
        <f>SUM(E9:E12)</f>
        <v>800</v>
      </c>
    </row>
    <row r="26" spans="2:21" x14ac:dyDescent="0.25">
      <c r="N26" t="s">
        <v>28</v>
      </c>
    </row>
    <row r="28" spans="2:21" x14ac:dyDescent="0.25">
      <c r="N28" t="s">
        <v>23</v>
      </c>
    </row>
    <row r="29" spans="2:21" x14ac:dyDescent="0.25">
      <c r="D29" t="s">
        <v>0</v>
      </c>
      <c r="N29" t="s">
        <v>24</v>
      </c>
      <c r="O29">
        <v>10</v>
      </c>
      <c r="P29">
        <v>0</v>
      </c>
      <c r="Q29">
        <f>P29+O29-1</f>
        <v>9</v>
      </c>
    </row>
    <row r="30" spans="2:21" x14ac:dyDescent="0.25">
      <c r="B30" t="s">
        <v>1</v>
      </c>
      <c r="C30" t="s">
        <v>2</v>
      </c>
      <c r="D30">
        <v>0.04</v>
      </c>
      <c r="E30">
        <v>25</v>
      </c>
      <c r="F30" t="s">
        <v>3</v>
      </c>
      <c r="N30" t="s">
        <v>25</v>
      </c>
      <c r="O30">
        <v>2</v>
      </c>
      <c r="P30">
        <f>Q29+1</f>
        <v>10</v>
      </c>
      <c r="Q30" s="1">
        <f>P30+O30-1</f>
        <v>11</v>
      </c>
      <c r="R30" s="1"/>
    </row>
    <row r="31" spans="2:21" x14ac:dyDescent="0.25">
      <c r="D31">
        <v>0.08</v>
      </c>
      <c r="N31" t="s">
        <v>26</v>
      </c>
      <c r="O31">
        <v>29</v>
      </c>
      <c r="P31" s="1">
        <f>Q30+1</f>
        <v>12</v>
      </c>
      <c r="Q31" s="1">
        <f>P31+O31-1</f>
        <v>40</v>
      </c>
      <c r="R31" s="1"/>
    </row>
    <row r="32" spans="2:21" x14ac:dyDescent="0.25">
      <c r="B32" t="s">
        <v>5</v>
      </c>
      <c r="C32" t="s">
        <v>6</v>
      </c>
      <c r="D32" t="s">
        <v>7</v>
      </c>
      <c r="E32" t="s">
        <v>8</v>
      </c>
      <c r="F32" t="s">
        <v>9</v>
      </c>
      <c r="N32" t="s">
        <v>27</v>
      </c>
      <c r="O32">
        <v>480</v>
      </c>
      <c r="P32" s="1">
        <f>Q31+1</f>
        <v>41</v>
      </c>
      <c r="Q32" s="1">
        <f>P32+O32-1</f>
        <v>520</v>
      </c>
      <c r="R32" s="1"/>
    </row>
    <row r="33" spans="2:18" x14ac:dyDescent="0.25">
      <c r="B33" t="s">
        <v>4</v>
      </c>
      <c r="C33" t="s">
        <v>11</v>
      </c>
      <c r="D33">
        <v>320</v>
      </c>
      <c r="E33">
        <v>0</v>
      </c>
      <c r="F33">
        <v>800</v>
      </c>
      <c r="G33">
        <v>8799</v>
      </c>
      <c r="J33" t="s">
        <v>18</v>
      </c>
      <c r="K33">
        <v>10</v>
      </c>
      <c r="N33" t="s">
        <v>29</v>
      </c>
      <c r="O33">
        <f>SUM(O29:O32)</f>
        <v>521</v>
      </c>
      <c r="R33" s="1"/>
    </row>
    <row r="34" spans="2:18" x14ac:dyDescent="0.25">
      <c r="B34" t="s">
        <v>4</v>
      </c>
      <c r="C34" t="s">
        <v>12</v>
      </c>
      <c r="D34">
        <v>64</v>
      </c>
      <c r="E34">
        <v>1600</v>
      </c>
      <c r="F34">
        <v>8800</v>
      </c>
      <c r="G34">
        <v>10399</v>
      </c>
      <c r="J34" t="s">
        <v>19</v>
      </c>
      <c r="K34">
        <v>19</v>
      </c>
    </row>
    <row r="35" spans="2:18" x14ac:dyDescent="0.25">
      <c r="B35" t="s">
        <v>4</v>
      </c>
      <c r="C35" t="s">
        <v>13</v>
      </c>
      <c r="D35">
        <v>928</v>
      </c>
      <c r="E35">
        <v>23200</v>
      </c>
      <c r="F35">
        <v>10400</v>
      </c>
      <c r="G35">
        <v>33599</v>
      </c>
      <c r="H35">
        <f>G35+1</f>
        <v>33600</v>
      </c>
    </row>
    <row r="36" spans="2:18" x14ac:dyDescent="0.25">
      <c r="B36" t="s">
        <v>4</v>
      </c>
      <c r="C36" t="s">
        <v>14</v>
      </c>
      <c r="D36">
        <v>15360</v>
      </c>
      <c r="E36">
        <v>384000</v>
      </c>
      <c r="F36">
        <v>33600</v>
      </c>
      <c r="G36">
        <v>417599</v>
      </c>
      <c r="J36" t="s">
        <v>19</v>
      </c>
      <c r="K36">
        <v>16</v>
      </c>
    </row>
    <row r="37" spans="2:18" x14ac:dyDescent="0.25">
      <c r="B37" t="s">
        <v>10</v>
      </c>
      <c r="C37" t="s">
        <v>11</v>
      </c>
      <c r="D37">
        <v>0.64</v>
      </c>
      <c r="E37">
        <v>16</v>
      </c>
      <c r="F37">
        <v>0</v>
      </c>
      <c r="G37">
        <v>15</v>
      </c>
    </row>
    <row r="38" spans="2:18" x14ac:dyDescent="0.25">
      <c r="B38" t="s">
        <v>10</v>
      </c>
      <c r="C38" t="s">
        <v>12</v>
      </c>
      <c r="D38">
        <v>3.84</v>
      </c>
      <c r="E38">
        <v>96</v>
      </c>
      <c r="F38">
        <v>16</v>
      </c>
      <c r="G38">
        <v>111</v>
      </c>
    </row>
    <row r="39" spans="2:18" x14ac:dyDescent="0.25">
      <c r="B39" t="s">
        <v>10</v>
      </c>
      <c r="C39" t="s">
        <v>13</v>
      </c>
      <c r="D39">
        <v>1.92</v>
      </c>
      <c r="E39">
        <v>48</v>
      </c>
      <c r="F39">
        <v>112</v>
      </c>
      <c r="G39">
        <v>159</v>
      </c>
      <c r="H39">
        <v>327800</v>
      </c>
    </row>
    <row r="40" spans="2:18" x14ac:dyDescent="0.25">
      <c r="B40" t="s">
        <v>10</v>
      </c>
      <c r="C40" t="s">
        <v>14</v>
      </c>
      <c r="D40">
        <v>25.6</v>
      </c>
      <c r="E40">
        <v>640</v>
      </c>
      <c r="F40">
        <v>160</v>
      </c>
      <c r="G40">
        <v>799</v>
      </c>
      <c r="H40">
        <v>417600</v>
      </c>
    </row>
    <row r="42" spans="2:18" x14ac:dyDescent="0.25">
      <c r="D42" t="s">
        <v>15</v>
      </c>
      <c r="E42">
        <v>807.81883194278896</v>
      </c>
      <c r="N42">
        <f>521 * 32</f>
        <v>16672</v>
      </c>
      <c r="O42">
        <f>N42/1000000</f>
        <v>1.6671999999999999E-2</v>
      </c>
      <c r="P42">
        <f>1/O42</f>
        <v>59.980806142034552</v>
      </c>
    </row>
    <row r="43" spans="2:18" x14ac:dyDescent="0.25">
      <c r="D43" t="s">
        <v>16</v>
      </c>
      <c r="E43">
        <v>167.81883194278899</v>
      </c>
    </row>
    <row r="44" spans="2:18" x14ac:dyDescent="0.25">
      <c r="J44" t="s">
        <v>20</v>
      </c>
    </row>
    <row r="45" spans="2:18" x14ac:dyDescent="0.25">
      <c r="C45" t="s">
        <v>17</v>
      </c>
      <c r="D45">
        <v>32</v>
      </c>
      <c r="E45">
        <v>800</v>
      </c>
      <c r="J45">
        <v>0</v>
      </c>
      <c r="K45" t="s">
        <v>21</v>
      </c>
    </row>
    <row r="46" spans="2:18" x14ac:dyDescent="0.25">
      <c r="J46">
        <v>1</v>
      </c>
      <c r="K46" t="s">
        <v>22</v>
      </c>
    </row>
    <row r="48" spans="2:18" x14ac:dyDescent="0.25">
      <c r="D48">
        <f>D45*480</f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Lukes</cp:lastModifiedBy>
  <dcterms:created xsi:type="dcterms:W3CDTF">2013-10-17T22:53:26Z</dcterms:created>
  <dcterms:modified xsi:type="dcterms:W3CDTF">2013-11-06T02:22:40Z</dcterms:modified>
</cp:coreProperties>
</file>