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plane tree experiments\"/>
    </mc:Choice>
  </mc:AlternateContent>
  <bookViews>
    <workbookView xWindow="120" yWindow="210" windowWidth="11475" windowHeight="3540" activeTab="4"/>
  </bookViews>
  <sheets>
    <sheet name="Chart3" sheetId="6" r:id="rId1"/>
    <sheet name="Chart4" sheetId="7" r:id="rId2"/>
    <sheet name="Chart1" sheetId="8" r:id="rId3"/>
    <sheet name="Chart2" sheetId="9" r:id="rId4"/>
    <sheet name="Chart5" sheetId="10" r:id="rId5"/>
    <sheet name="Sheet1" sheetId="1" r:id="rId6"/>
    <sheet name="Sheet2" sheetId="2" r:id="rId7"/>
    <sheet name="Sheet3" sheetId="3" r:id="rId8"/>
  </sheets>
  <calcPr calcId="152511"/>
</workbook>
</file>

<file path=xl/calcChain.xml><?xml version="1.0" encoding="utf-8"?>
<calcChain xmlns="http://schemas.openxmlformats.org/spreadsheetml/2006/main">
  <c r="G57" i="1" l="1"/>
  <c r="G56" i="1"/>
  <c r="G59" i="1"/>
  <c r="G58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60" i="1"/>
  <c r="G55" i="1"/>
  <c r="I6" i="1" l="1"/>
  <c r="C35" i="1" l="1"/>
  <c r="C37" i="1"/>
  <c r="C33" i="1" l="1"/>
  <c r="C34" i="1"/>
  <c r="C36" i="1"/>
  <c r="F46" i="1" l="1"/>
  <c r="F47" i="1" s="1"/>
  <c r="F48" i="1" s="1"/>
  <c r="F49" i="1" s="1"/>
  <c r="E46" i="1"/>
  <c r="E47" i="1" s="1"/>
  <c r="E48" i="1" s="1"/>
  <c r="E49" i="1" s="1"/>
  <c r="C38" i="1" l="1"/>
</calcChain>
</file>

<file path=xl/sharedStrings.xml><?xml version="1.0" encoding="utf-8"?>
<sst xmlns="http://schemas.openxmlformats.org/spreadsheetml/2006/main" count="30" uniqueCount="26">
  <si>
    <t>HORSE</t>
  </si>
  <si>
    <t>VERTS</t>
  </si>
  <si>
    <t>RMS</t>
  </si>
  <si>
    <t>BPV</t>
  </si>
  <si>
    <t>BIO-Tree</t>
  </si>
  <si>
    <t>ME</t>
  </si>
  <si>
    <t>ME-4</t>
  </si>
  <si>
    <t>FOLProM, Peng et al.</t>
  </si>
  <si>
    <t>BAYAZIT EXTRACTOR</t>
  </si>
  <si>
    <t>bpv</t>
  </si>
  <si>
    <t>rms</t>
  </si>
  <si>
    <t>Bayazit et al.</t>
  </si>
  <si>
    <t xml:space="preserve"> threshold</t>
  </si>
  <si>
    <t xml:space="preserve"> lod</t>
  </si>
  <si>
    <t xml:space="preserve"> dcl</t>
  </si>
  <si>
    <t xml:space="preserve"> patch</t>
  </si>
  <si>
    <t xml:space="preserve"> bytes</t>
  </si>
  <si>
    <t xml:space="preserve"> mean</t>
  </si>
  <si>
    <t xml:space="preserve"> rms</t>
  </si>
  <si>
    <t xml:space="preserve"> mse</t>
  </si>
  <si>
    <t>Plane-Tree</t>
  </si>
  <si>
    <t>Threshold</t>
  </si>
  <si>
    <t>Max Depth</t>
  </si>
  <si>
    <t>bytes</t>
  </si>
  <si>
    <t>mean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</si>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</sst>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1.1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Sheet1!$H$11:$H$12</c:f>
              <c:numCache>
                <c:formatCode>General</c:formatCode>
                <c:ptCount val="2"/>
                <c:pt idx="0">
                  <c:v>9.9999999999999995E-7</c:v>
                </c:pt>
                <c:pt idx="1">
                  <c:v>9.9999999999999995E-7</c:v>
                </c:pt>
              </c:numCache>
            </c:numRef>
          </c:xVal>
          <c:yVal>
            <c:numRef>
              <c:f>Sheet1!$F$11:$F$12</c:f>
              <c:numCache>
                <c:formatCode>General</c:formatCode>
                <c:ptCount val="2"/>
                <c:pt idx="0">
                  <c:v>5.1999999999999995E-4</c:v>
                </c:pt>
                <c:pt idx="1">
                  <c:v>5.0799999999999999E-4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strRef>
              <c:f>Sheet1!$G$5:$G$8</c:f>
              <c:strCache>
                <c:ptCount val="4"/>
                <c:pt idx="0">
                  <c:v> rms</c:v>
                </c:pt>
                <c:pt idx="1">
                  <c:v>0.014583</c:v>
                </c:pt>
                <c:pt idx="2">
                  <c:v>0.004342</c:v>
                </c:pt>
                <c:pt idx="3">
                  <c:v>0.001969</c:v>
                </c:pt>
              </c:strCache>
            </c:strRef>
          </c:xVal>
          <c:yVal>
            <c:numRef>
              <c:f>Sheet1!$E$5:$E$8</c:f>
              <c:numCache>
                <c:formatCode>General</c:formatCode>
                <c:ptCount val="4"/>
                <c:pt idx="0">
                  <c:v>0</c:v>
                </c:pt>
                <c:pt idx="1">
                  <c:v>1064</c:v>
                </c:pt>
                <c:pt idx="2">
                  <c:v>2926</c:v>
                </c:pt>
                <c:pt idx="3">
                  <c:v>7155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72880"/>
        <c:axId val="395470528"/>
      </c:scatterChart>
      <c:valAx>
        <c:axId val="39547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70528"/>
        <c:crosses val="autoZero"/>
        <c:crossBetween val="midCat"/>
      </c:valAx>
      <c:valAx>
        <c:axId val="395470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7288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Sheet1!$H$34:$H$36</c:f>
              <c:numCache>
                <c:formatCode>General</c:formatCode>
                <c:ptCount val="3"/>
              </c:numCache>
            </c:numRef>
          </c:xVal>
          <c:yVal>
            <c:numRef>
              <c:f>Sheet1!$F$34:$F$36</c:f>
              <c:numCache>
                <c:formatCode>General</c:formatCode>
                <c:ptCount val="3"/>
              </c:numCache>
            </c:numRef>
          </c:yVal>
          <c:smooth val="1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FOLProM, Peng et al.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Sheet1!$A$33:$A$38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numCache>
            </c:numRef>
          </c:xVal>
          <c:yVal>
            <c:numRef>
              <c:f>Sheet1!$C$33:$C$38</c:f>
              <c:numCache>
                <c:formatCode>General</c:formatCode>
                <c:ptCount val="6"/>
                <c:pt idx="0">
                  <c:v>1.6000000000000001E-3</c:v>
                </c:pt>
                <c:pt idx="1">
                  <c:v>1.0300000000000001E-3</c:v>
                </c:pt>
                <c:pt idx="2">
                  <c:v>5.2999999999999998E-4</c:v>
                </c:pt>
                <c:pt idx="3">
                  <c:v>3.3999999999999997E-4</c:v>
                </c:pt>
                <c:pt idx="4">
                  <c:v>2.0000000000000001E-4</c:v>
                </c:pt>
                <c:pt idx="5">
                  <c:v>1.3000000000000002E-4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72096"/>
        <c:axId val="395472488"/>
      </c:scatterChart>
      <c:valAx>
        <c:axId val="39547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72488"/>
        <c:crosses val="autoZero"/>
        <c:crossBetween val="midCat"/>
      </c:valAx>
      <c:valAx>
        <c:axId val="3954724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720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671769869004524"/>
          <c:y val="0.19431255433821748"/>
          <c:w val="0.52452671641613924"/>
          <c:h val="0.43687555302127151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Sheet1!#REF!</c:f>
              <c:strCache>
                <c:ptCount val="1"/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Sheet1!$H$34:$H$36</c:f>
              <c:numCache>
                <c:formatCode>General</c:formatCode>
                <c:ptCount val="3"/>
              </c:numCache>
            </c:numRef>
          </c:xVal>
          <c:yVal>
            <c:numRef>
              <c:f>Sheet1!$I$34:$I$36</c:f>
              <c:numCache>
                <c:formatCode>General</c:formatCode>
                <c:ptCount val="3"/>
              </c:numCache>
            </c:numRef>
          </c:yVal>
          <c:smooth val="1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FOLProM, Peng et al.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Sheet1!$A$33:$A$38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numCache>
            </c:numRef>
          </c:xVal>
          <c:yVal>
            <c:numRef>
              <c:f>Sheet1!$C$33:$C$38</c:f>
              <c:numCache>
                <c:formatCode>General</c:formatCode>
                <c:ptCount val="6"/>
                <c:pt idx="0">
                  <c:v>1.6000000000000001E-3</c:v>
                </c:pt>
                <c:pt idx="1">
                  <c:v>1.0300000000000001E-3</c:v>
                </c:pt>
                <c:pt idx="2">
                  <c:v>5.2999999999999998E-4</c:v>
                </c:pt>
                <c:pt idx="3">
                  <c:v>3.3999999999999997E-4</c:v>
                </c:pt>
                <c:pt idx="4">
                  <c:v>2.0000000000000001E-4</c:v>
                </c:pt>
                <c:pt idx="5">
                  <c:v>1.3000000000000002E-4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75232"/>
        <c:axId val="395448184"/>
      </c:scatterChart>
      <c:valAx>
        <c:axId val="39547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48184"/>
        <c:crosses val="autoZero"/>
        <c:crossBetween val="midCat"/>
      </c:valAx>
      <c:valAx>
        <c:axId val="395448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Mean Error</a:t>
                </a:r>
              </a:p>
            </c:rich>
          </c:tx>
          <c:overlay val="0"/>
        </c:title>
        <c:numFmt formatCode="0.0E+00" sourceLinked="0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75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6593897145569424"/>
          <c:y val="0.12890968433080521"/>
          <c:w val="0.52587074922353572"/>
          <c:h val="0.42888948897527646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Sheet1!$A$55</c:f>
              <c:strCache>
                <c:ptCount val="1"/>
                <c:pt idx="0">
                  <c:v>100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diamond"/>
            <c:size val="28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Sheet1!$H$56:$H$58</c:f>
              <c:numCache>
                <c:formatCode>General</c:formatCode>
                <c:ptCount val="3"/>
              </c:numCache>
            </c:numRef>
          </c:xVal>
          <c:yVal>
            <c:numRef>
              <c:f>Sheet1!$J$56:$J$58</c:f>
              <c:numCache>
                <c:formatCode>General</c:formatCode>
                <c:ptCount val="3"/>
              </c:numCache>
            </c:numRef>
          </c:yVal>
          <c:smooth val="1"/>
        </c:ser>
        <c:ser>
          <c:idx val="1"/>
          <c:order val="1"/>
          <c:tx>
            <c:strRef>
              <c:f>Sheet1!$A$44</c:f>
              <c:strCache>
                <c:ptCount val="1"/>
                <c:pt idx="0">
                  <c:v>Bayazit et al.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square"/>
            <c:size val="22"/>
            <c:spPr>
              <a:noFill/>
              <a:ln w="38100">
                <a:solidFill>
                  <a:schemeClr val="tx1"/>
                </a:solidFill>
              </a:ln>
            </c:spPr>
          </c:marker>
          <c:xVal>
            <c:numRef>
              <c:f>Sheet1!$A$46:$A$49</c:f>
              <c:numCache>
                <c:formatCode>General</c:formatCode>
                <c:ptCount val="4"/>
                <c:pt idx="0">
                  <c:v>12.561112757576412</c:v>
                </c:pt>
                <c:pt idx="1">
                  <c:v>14.523786625947727</c:v>
                </c:pt>
                <c:pt idx="2">
                  <c:v>21.196877778410197</c:v>
                </c:pt>
                <c:pt idx="3">
                  <c:v>53.777263993374014</c:v>
                </c:pt>
              </c:numCache>
            </c:numRef>
          </c:xVal>
          <c:yVal>
            <c:numRef>
              <c:f>Sheet1!$B$46:$B$49</c:f>
              <c:numCache>
                <c:formatCode>General</c:formatCode>
                <c:ptCount val="4"/>
                <c:pt idx="0" formatCode="0.00E+00">
                  <c:v>1.895735652406375E-3</c:v>
                </c:pt>
                <c:pt idx="1">
                  <c:v>3.1622776601683783E-4</c:v>
                </c:pt>
                <c:pt idx="2">
                  <c:v>1.4677992676220676E-4</c:v>
                </c:pt>
                <c:pt idx="3">
                  <c:v>6.4730820370103865E-5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50144"/>
        <c:axId val="395450928"/>
      </c:scatterChart>
      <c:valAx>
        <c:axId val="39545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50928"/>
        <c:crosses val="autoZero"/>
        <c:crossBetween val="midCat"/>
      </c:valAx>
      <c:valAx>
        <c:axId val="395450928"/>
        <c:scaling>
          <c:orientation val="minMax"/>
          <c:max val="2.0000000000000005E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Root Mean Square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800"/>
            </a:pPr>
            <a:endParaRPr lang="en-US"/>
          </a:p>
        </c:txPr>
        <c:crossAx val="395450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911937944768707"/>
          <c:y val="0.31549914597327966"/>
          <c:w val="0.32269034123154283"/>
          <c:h val="0.22697639018216276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Sheet1!$A$44</c:f>
              <c:strCache>
                <c:ptCount val="1"/>
                <c:pt idx="0">
                  <c:v>Bayazit et al.</c:v>
                </c:pt>
              </c:strCache>
            </c:strRef>
          </c:tx>
          <c:spPr>
            <a:ln w="63500">
              <a:solidFill>
                <a:schemeClr val="accent6">
                  <a:lumMod val="50000"/>
                </a:schemeClr>
              </a:solidFill>
            </a:ln>
          </c:spPr>
          <c:marker>
            <c:symbol val="square"/>
            <c:size val="13"/>
            <c:spPr>
              <a:solidFill>
                <a:schemeClr val="accent6">
                  <a:lumMod val="50000"/>
                </a:schemeClr>
              </a:solidFill>
              <a:ln w="63500">
                <a:solidFill>
                  <a:schemeClr val="accent6">
                    <a:lumMod val="50000"/>
                  </a:schemeClr>
                </a:solidFill>
              </a:ln>
            </c:spPr>
          </c:marker>
          <c:xVal>
            <c:numRef>
              <c:f>Sheet1!$A$46:$A$49</c:f>
              <c:numCache>
                <c:formatCode>General</c:formatCode>
                <c:ptCount val="4"/>
                <c:pt idx="0">
                  <c:v>12.561112757576412</c:v>
                </c:pt>
                <c:pt idx="1">
                  <c:v>14.523786625947727</c:v>
                </c:pt>
                <c:pt idx="2">
                  <c:v>21.196877778410197</c:v>
                </c:pt>
                <c:pt idx="3">
                  <c:v>53.777263993374014</c:v>
                </c:pt>
              </c:numCache>
            </c:numRef>
          </c:xVal>
          <c:yVal>
            <c:numRef>
              <c:f>Sheet1!$B$46:$B$49</c:f>
              <c:numCache>
                <c:formatCode>General</c:formatCode>
                <c:ptCount val="4"/>
                <c:pt idx="0" formatCode="0.00E+00">
                  <c:v>1.895735652406375E-3</c:v>
                </c:pt>
                <c:pt idx="1">
                  <c:v>3.1622776601683783E-4</c:v>
                </c:pt>
                <c:pt idx="2">
                  <c:v>1.4677992676220676E-4</c:v>
                </c:pt>
                <c:pt idx="3">
                  <c:v>6.4730820370103865E-5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Sheet1!$A$53</c:f>
              <c:strCache>
                <c:ptCount val="1"/>
                <c:pt idx="0">
                  <c:v>Plane-Tree</c:v>
                </c:pt>
              </c:strCache>
            </c:strRef>
          </c:tx>
          <c:spPr>
            <a:ln w="63500">
              <a:solidFill>
                <a:schemeClr val="accent5">
                  <a:lumMod val="50000"/>
                </a:schemeClr>
              </a:solidFill>
            </a:ln>
          </c:spPr>
          <c:marker>
            <c:symbol val="x"/>
            <c:size val="13"/>
            <c:spPr>
              <a:ln w="63500">
                <a:solidFill>
                  <a:schemeClr val="accent5">
                    <a:lumMod val="50000"/>
                  </a:schemeClr>
                </a:solidFill>
              </a:ln>
            </c:spPr>
          </c:marker>
          <c:xVal>
            <c:numRef>
              <c:f>Sheet1!$G$55:$G$60</c:f>
              <c:numCache>
                <c:formatCode>General</c:formatCode>
                <c:ptCount val="6"/>
                <c:pt idx="0">
                  <c:v>0.19787416251070475</c:v>
                </c:pt>
                <c:pt idx="1">
                  <c:v>1.4403304619414639</c:v>
                </c:pt>
                <c:pt idx="2">
                  <c:v>1.9529494735781572</c:v>
                </c:pt>
                <c:pt idx="3">
                  <c:v>1.9130522391819051</c:v>
                </c:pt>
                <c:pt idx="4">
                  <c:v>5.9475089416150322</c:v>
                </c:pt>
                <c:pt idx="5">
                  <c:v>26.179436804191223</c:v>
                </c:pt>
              </c:numCache>
            </c:numRef>
          </c:xVal>
          <c:yVal>
            <c:numRef>
              <c:f>Sheet1!$E$55:$E$60</c:f>
              <c:numCache>
                <c:formatCode>General</c:formatCode>
                <c:ptCount val="6"/>
                <c:pt idx="0">
                  <c:v>4.8390000000000004E-3</c:v>
                </c:pt>
                <c:pt idx="1">
                  <c:v>1.039E-3</c:v>
                </c:pt>
                <c:pt idx="2">
                  <c:v>7.8399999999999997E-4</c:v>
                </c:pt>
                <c:pt idx="3">
                  <c:v>7.8299999999999995E-4</c:v>
                </c:pt>
                <c:pt idx="4">
                  <c:v>3.48E-4</c:v>
                </c:pt>
                <c:pt idx="5">
                  <c:v>1.7799999999999999E-4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54456"/>
        <c:axId val="395461120"/>
      </c:scatterChart>
      <c:valAx>
        <c:axId val="39545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000"/>
                </a:pPr>
                <a:r>
                  <a:rPr lang="en-AU" sz="4000"/>
                  <a:t>Bitrate (bpv)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95461120"/>
        <c:crosses val="autoZero"/>
        <c:crossBetween val="midCat"/>
      </c:valAx>
      <c:valAx>
        <c:axId val="3954611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4000"/>
                </a:pPr>
                <a:r>
                  <a:rPr lang="en-AU" sz="4000"/>
                  <a:t>RMS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395454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5574437416634395"/>
          <c:y val="9.1345665996771325E-2"/>
          <c:w val="0.44726109031453037"/>
          <c:h val="0.35914967219055777"/>
        </c:manualLayout>
      </c:layout>
      <c:overlay val="1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BIO-Tree</c:v>
                </c:pt>
              </c:strCache>
            </c:strRef>
          </c:tx>
          <c:xVal>
            <c:numRef>
              <c:f>Sheet1!$I$7:$I$26</c:f>
              <c:numCache>
                <c:formatCode>General</c:formatCode>
                <c:ptCount val="20"/>
                <c:pt idx="0">
                  <c:v>1.1791849277114503</c:v>
                </c:pt>
                <c:pt idx="1">
                  <c:v>2.8834819404564001</c:v>
                </c:pt>
                <c:pt idx="2">
                  <c:v>4.1694624955921613</c:v>
                </c:pt>
                <c:pt idx="3">
                  <c:v>5.8245932194851644</c:v>
                </c:pt>
                <c:pt idx="4">
                  <c:v>6.0168253488489247</c:v>
                </c:pt>
                <c:pt idx="5">
                  <c:v>6.2340436250062972</c:v>
                </c:pt>
                <c:pt idx="6">
                  <c:v>6.3900055412825552</c:v>
                </c:pt>
                <c:pt idx="7">
                  <c:v>6.6052088056017331</c:v>
                </c:pt>
                <c:pt idx="8">
                  <c:v>6.8369351669941061</c:v>
                </c:pt>
                <c:pt idx="9">
                  <c:v>7.0662435141806457</c:v>
                </c:pt>
                <c:pt idx="10">
                  <c:v>9.904186187093849</c:v>
                </c:pt>
                <c:pt idx="11">
                  <c:v>10.250768223263311</c:v>
                </c:pt>
                <c:pt idx="12">
                  <c:v>10.586469195506524</c:v>
                </c:pt>
                <c:pt idx="13">
                  <c:v>14.178026295904488</c:v>
                </c:pt>
              </c:numCache>
            </c:numRef>
          </c:xVal>
          <c:yVal>
            <c:numRef>
              <c:f>Sheet1!$F$7:$F$26</c:f>
              <c:numCache>
                <c:formatCode>General</c:formatCode>
                <c:ptCount val="20"/>
                <c:pt idx="0">
                  <c:v>3.0240000000000002E-3</c:v>
                </c:pt>
                <c:pt idx="1">
                  <c:v>1.423E-3</c:v>
                </c:pt>
                <c:pt idx="2">
                  <c:v>9.1600000000000004E-4</c:v>
                </c:pt>
                <c:pt idx="3">
                  <c:v>5.3399999999999997E-4</c:v>
                </c:pt>
                <c:pt idx="4">
                  <c:v>5.1999999999999995E-4</c:v>
                </c:pt>
                <c:pt idx="5">
                  <c:v>5.0799999999999999E-4</c:v>
                </c:pt>
                <c:pt idx="6">
                  <c:v>4.9799999999999996E-4</c:v>
                </c:pt>
                <c:pt idx="7">
                  <c:v>4.8500000000000003E-4</c:v>
                </c:pt>
                <c:pt idx="8">
                  <c:v>4.73E-4</c:v>
                </c:pt>
                <c:pt idx="9">
                  <c:v>4.64E-4</c:v>
                </c:pt>
                <c:pt idx="10">
                  <c:v>3.3300000000000002E-4</c:v>
                </c:pt>
                <c:pt idx="11">
                  <c:v>3.1799999999999998E-4</c:v>
                </c:pt>
                <c:pt idx="12">
                  <c:v>3.0600000000000001E-4</c:v>
                </c:pt>
                <c:pt idx="13">
                  <c:v>2.7399999999999999E-4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FOLProM, Peng et al.</c:v>
                </c:pt>
              </c:strCache>
            </c:strRef>
          </c:tx>
          <c:xVal>
            <c:numRef>
              <c:f>Sheet1!$A$33:$A$38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numCache>
            </c:numRef>
          </c:xVal>
          <c:yVal>
            <c:numRef>
              <c:f>Sheet1!$C$33:$C$38</c:f>
              <c:numCache>
                <c:formatCode>General</c:formatCode>
                <c:ptCount val="6"/>
                <c:pt idx="0">
                  <c:v>1.6000000000000001E-3</c:v>
                </c:pt>
                <c:pt idx="1">
                  <c:v>1.0300000000000001E-3</c:v>
                </c:pt>
                <c:pt idx="2">
                  <c:v>5.2999999999999998E-4</c:v>
                </c:pt>
                <c:pt idx="3">
                  <c:v>3.3999999999999997E-4</c:v>
                </c:pt>
                <c:pt idx="4">
                  <c:v>2.0000000000000001E-4</c:v>
                </c:pt>
                <c:pt idx="5">
                  <c:v>1.3000000000000002E-4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Sheet1!$A$53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Sheet1!$G$55:$G$59</c:f>
              <c:numCache>
                <c:formatCode>General</c:formatCode>
                <c:ptCount val="5"/>
                <c:pt idx="0">
                  <c:v>0.19787416251070475</c:v>
                </c:pt>
                <c:pt idx="1">
                  <c:v>1.4403304619414639</c:v>
                </c:pt>
                <c:pt idx="2">
                  <c:v>1.9529494735781572</c:v>
                </c:pt>
                <c:pt idx="3">
                  <c:v>1.9130522391819051</c:v>
                </c:pt>
                <c:pt idx="4">
                  <c:v>5.9475089416150322</c:v>
                </c:pt>
              </c:numCache>
            </c:numRef>
          </c:xVal>
          <c:yVal>
            <c:numRef>
              <c:f>Sheet1!$D$55:$D$59</c:f>
              <c:numCache>
                <c:formatCode>General</c:formatCode>
                <c:ptCount val="5"/>
                <c:pt idx="0">
                  <c:v>3.405E-3</c:v>
                </c:pt>
                <c:pt idx="1">
                  <c:v>6.6299999999999996E-4</c:v>
                </c:pt>
                <c:pt idx="2">
                  <c:v>5.1099999999999995E-4</c:v>
                </c:pt>
                <c:pt idx="3">
                  <c:v>5.0699999999999996E-4</c:v>
                </c:pt>
                <c:pt idx="4">
                  <c:v>2.13E-4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65824"/>
        <c:axId val="395459160"/>
      </c:scatterChart>
      <c:valAx>
        <c:axId val="39546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459160"/>
        <c:crosses val="autoZero"/>
        <c:crossBetween val="midCat"/>
      </c:valAx>
      <c:valAx>
        <c:axId val="3954591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Mean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465824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Sheet1!$A$44</c:f>
              <c:strCache>
                <c:ptCount val="1"/>
                <c:pt idx="0">
                  <c:v>Bayazit et al.</c:v>
                </c:pt>
              </c:strCache>
            </c:strRef>
          </c:tx>
          <c:xVal>
            <c:numRef>
              <c:f>Sheet1!$A$46:$A$49</c:f>
              <c:numCache>
                <c:formatCode>General</c:formatCode>
                <c:ptCount val="4"/>
                <c:pt idx="0">
                  <c:v>12.561112757576412</c:v>
                </c:pt>
                <c:pt idx="1">
                  <c:v>14.523786625947727</c:v>
                </c:pt>
                <c:pt idx="2">
                  <c:v>21.196877778410197</c:v>
                </c:pt>
                <c:pt idx="3">
                  <c:v>53.777263993374014</c:v>
                </c:pt>
              </c:numCache>
            </c:numRef>
          </c:xVal>
          <c:yVal>
            <c:numRef>
              <c:f>Sheet1!$B$46:$B$49</c:f>
              <c:numCache>
                <c:formatCode>General</c:formatCode>
                <c:ptCount val="4"/>
                <c:pt idx="0" formatCode="0.00E+00">
                  <c:v>1.895735652406375E-3</c:v>
                </c:pt>
                <c:pt idx="1">
                  <c:v>3.1622776601683783E-4</c:v>
                </c:pt>
                <c:pt idx="2">
                  <c:v>1.4677992676220676E-4</c:v>
                </c:pt>
                <c:pt idx="3">
                  <c:v>6.4730820370103865E-5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Sheet1!$A$53</c:f>
              <c:strCache>
                <c:ptCount val="1"/>
                <c:pt idx="0">
                  <c:v>Plane-Tree</c:v>
                </c:pt>
              </c:strCache>
            </c:strRef>
          </c:tx>
          <c:xVal>
            <c:numRef>
              <c:f>Sheet1!$G$55:$G$60</c:f>
              <c:numCache>
                <c:formatCode>General</c:formatCode>
                <c:ptCount val="6"/>
                <c:pt idx="0">
                  <c:v>0.19787416251070475</c:v>
                </c:pt>
                <c:pt idx="1">
                  <c:v>1.4403304619414639</c:v>
                </c:pt>
                <c:pt idx="2">
                  <c:v>1.9529494735781572</c:v>
                </c:pt>
                <c:pt idx="3">
                  <c:v>1.9130522391819051</c:v>
                </c:pt>
                <c:pt idx="4">
                  <c:v>5.9475089416150322</c:v>
                </c:pt>
                <c:pt idx="5">
                  <c:v>26.179436804191223</c:v>
                </c:pt>
              </c:numCache>
            </c:numRef>
          </c:xVal>
          <c:yVal>
            <c:numRef>
              <c:f>Sheet1!$E$55:$E$60</c:f>
              <c:numCache>
                <c:formatCode>General</c:formatCode>
                <c:ptCount val="6"/>
                <c:pt idx="0">
                  <c:v>4.8390000000000004E-3</c:v>
                </c:pt>
                <c:pt idx="1">
                  <c:v>1.039E-3</c:v>
                </c:pt>
                <c:pt idx="2">
                  <c:v>7.8399999999999997E-4</c:v>
                </c:pt>
                <c:pt idx="3">
                  <c:v>7.8299999999999995E-4</c:v>
                </c:pt>
                <c:pt idx="4">
                  <c:v>3.48E-4</c:v>
                </c:pt>
                <c:pt idx="5">
                  <c:v>1.7799999999999999E-4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463080"/>
        <c:axId val="395456416"/>
      </c:scatterChart>
      <c:valAx>
        <c:axId val="39546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Bitrate (bpv)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456416"/>
        <c:crosses val="autoZero"/>
        <c:crossBetween val="midCat"/>
      </c:valAx>
      <c:valAx>
        <c:axId val="395456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RMS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395463080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" right="0" top="0" bottom="0" header="0" footer="0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80723" cy="71380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84821" cy="71324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72705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</xdr:row>
      <xdr:rowOff>123825</xdr:rowOff>
    </xdr:from>
    <xdr:to>
      <xdr:col>17</xdr:col>
      <xdr:colOff>152400</xdr:colOff>
      <xdr:row>22</xdr:row>
      <xdr:rowOff>142875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40</xdr:row>
      <xdr:rowOff>95250</xdr:rowOff>
    </xdr:from>
    <xdr:to>
      <xdr:col>16</xdr:col>
      <xdr:colOff>342900</xdr:colOff>
      <xdr:row>59</xdr:row>
      <xdr:rowOff>161924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A52" workbookViewId="0">
      <selection activeCell="I65" sqref="I65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B2">
        <v>19851</v>
      </c>
    </row>
    <row r="4" spans="1:21" x14ac:dyDescent="0.25">
      <c r="A4" s="1" t="s">
        <v>4</v>
      </c>
    </row>
    <row r="5" spans="1:21" x14ac:dyDescent="0.2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t="s">
        <v>9</v>
      </c>
    </row>
    <row r="6" spans="1:21" x14ac:dyDescent="0.25">
      <c r="A6" s="4">
        <v>5</v>
      </c>
      <c r="B6" s="4">
        <v>16</v>
      </c>
      <c r="C6" s="4">
        <v>300</v>
      </c>
      <c r="D6" s="4">
        <v>18</v>
      </c>
      <c r="E6" s="4">
        <v>1064</v>
      </c>
      <c r="F6" s="4">
        <v>7.7619999999999998E-3</v>
      </c>
      <c r="G6" s="4">
        <v>1.4583E-2</v>
      </c>
      <c r="H6" s="4">
        <v>2.13E-4</v>
      </c>
      <c r="I6">
        <f>(8*E6)/$B$2</f>
        <v>0.42879451916780009</v>
      </c>
    </row>
    <row r="7" spans="1:21" x14ac:dyDescent="0.25">
      <c r="A7" s="4">
        <v>256</v>
      </c>
      <c r="B7" s="4">
        <v>8</v>
      </c>
      <c r="C7" s="4">
        <v>280</v>
      </c>
      <c r="D7" s="4">
        <v>18</v>
      </c>
      <c r="E7" s="4">
        <v>2926</v>
      </c>
      <c r="F7" s="4">
        <v>3.0240000000000002E-3</v>
      </c>
      <c r="G7" s="4">
        <v>4.3420000000000004E-3</v>
      </c>
      <c r="H7" s="4">
        <v>1.9000000000000001E-5</v>
      </c>
      <c r="I7" s="4">
        <f t="shared" ref="I7:I20" si="0">(8*E7)/$B$2</f>
        <v>1.1791849277114503</v>
      </c>
    </row>
    <row r="8" spans="1:21" x14ac:dyDescent="0.25">
      <c r="A8" s="4">
        <v>1</v>
      </c>
      <c r="B8" s="4">
        <v>8</v>
      </c>
      <c r="C8" s="4">
        <v>31</v>
      </c>
      <c r="D8" s="4">
        <v>18</v>
      </c>
      <c r="E8" s="4">
        <v>7155</v>
      </c>
      <c r="F8" s="4">
        <v>1.423E-3</v>
      </c>
      <c r="G8" s="4">
        <v>1.9689999999999998E-3</v>
      </c>
      <c r="H8" s="4">
        <v>3.9999999999999998E-6</v>
      </c>
      <c r="I8" s="4">
        <f t="shared" si="0"/>
        <v>2.8834819404564001</v>
      </c>
    </row>
    <row r="9" spans="1:21" x14ac:dyDescent="0.25">
      <c r="A9" s="4">
        <v>5.3144109999999998</v>
      </c>
      <c r="B9" s="4">
        <v>4</v>
      </c>
      <c r="C9" s="4">
        <v>20</v>
      </c>
      <c r="D9" s="4">
        <v>18</v>
      </c>
      <c r="E9" s="4">
        <v>10346</v>
      </c>
      <c r="F9" s="4">
        <v>9.1600000000000004E-4</v>
      </c>
      <c r="G9" s="4">
        <v>1.2520000000000001E-3</v>
      </c>
      <c r="H9" s="4">
        <v>1.9999999999999999E-6</v>
      </c>
      <c r="I9" s="4">
        <f t="shared" si="0"/>
        <v>4.1694624955921613</v>
      </c>
      <c r="T9" s="2"/>
      <c r="U9" s="2"/>
    </row>
    <row r="10" spans="1:21" x14ac:dyDescent="0.25">
      <c r="A10" s="4">
        <v>1.1000000000000001</v>
      </c>
      <c r="B10" s="4">
        <v>4</v>
      </c>
      <c r="C10" s="4">
        <v>12</v>
      </c>
      <c r="D10" s="4">
        <v>16</v>
      </c>
      <c r="E10" s="4">
        <v>14453</v>
      </c>
      <c r="F10" s="4">
        <v>5.3399999999999997E-4</v>
      </c>
      <c r="G10" s="4">
        <v>7.67E-4</v>
      </c>
      <c r="H10" s="4">
        <v>9.9999999999999995E-7</v>
      </c>
      <c r="I10" s="4">
        <f t="shared" si="0"/>
        <v>5.8245932194851644</v>
      </c>
    </row>
    <row r="11" spans="1:21" x14ac:dyDescent="0.25">
      <c r="A11" s="4">
        <v>0.99</v>
      </c>
      <c r="B11" s="4">
        <v>4</v>
      </c>
      <c r="C11" s="4">
        <v>12</v>
      </c>
      <c r="D11" s="4">
        <v>16</v>
      </c>
      <c r="E11" s="4">
        <v>14930</v>
      </c>
      <c r="F11" s="4">
        <v>5.1999999999999995E-4</v>
      </c>
      <c r="G11" s="4">
        <v>7.4799999999999997E-4</v>
      </c>
      <c r="H11" s="4">
        <v>9.9999999999999995E-7</v>
      </c>
      <c r="I11" s="4">
        <f t="shared" si="0"/>
        <v>6.0168253488489247</v>
      </c>
      <c r="J11" s="4"/>
    </row>
    <row r="12" spans="1:21" x14ac:dyDescent="0.25">
      <c r="A12" s="4">
        <v>0.9</v>
      </c>
      <c r="B12" s="4">
        <v>4</v>
      </c>
      <c r="C12" s="4">
        <v>12</v>
      </c>
      <c r="D12" s="4">
        <v>16</v>
      </c>
      <c r="E12" s="4">
        <v>15469</v>
      </c>
      <c r="F12" s="4">
        <v>5.0799999999999999E-4</v>
      </c>
      <c r="G12" s="4">
        <v>7.3200000000000001E-4</v>
      </c>
      <c r="H12" s="4">
        <v>9.9999999999999995E-7</v>
      </c>
      <c r="I12" s="4">
        <f t="shared" si="0"/>
        <v>6.2340436250062972</v>
      </c>
      <c r="J12" s="4"/>
    </row>
    <row r="13" spans="1:21" x14ac:dyDescent="0.25">
      <c r="A13" s="4">
        <v>0.81</v>
      </c>
      <c r="B13" s="4">
        <v>4</v>
      </c>
      <c r="C13" s="4">
        <v>12</v>
      </c>
      <c r="D13" s="4">
        <v>16</v>
      </c>
      <c r="E13" s="4">
        <v>15856</v>
      </c>
      <c r="F13" s="4">
        <v>4.9799999999999996E-4</v>
      </c>
      <c r="G13" s="4">
        <v>7.1900000000000002E-4</v>
      </c>
      <c r="H13" s="4">
        <v>9.9999999999999995E-7</v>
      </c>
      <c r="I13" s="4">
        <f t="shared" si="0"/>
        <v>6.3900055412825552</v>
      </c>
    </row>
    <row r="14" spans="1:21" x14ac:dyDescent="0.25">
      <c r="A14" s="4">
        <v>0.72170999999999996</v>
      </c>
      <c r="B14" s="4">
        <v>4</v>
      </c>
      <c r="C14" s="4">
        <v>12</v>
      </c>
      <c r="D14" s="4">
        <v>16</v>
      </c>
      <c r="E14" s="4">
        <v>16390</v>
      </c>
      <c r="F14" s="4">
        <v>4.8500000000000003E-4</v>
      </c>
      <c r="G14" s="4">
        <v>7.0100000000000002E-4</v>
      </c>
      <c r="H14" s="4">
        <v>0</v>
      </c>
      <c r="I14" s="4">
        <f t="shared" si="0"/>
        <v>6.6052088056017331</v>
      </c>
    </row>
    <row r="15" spans="1:21" x14ac:dyDescent="0.25">
      <c r="A15" s="4">
        <v>0.65610000000000002</v>
      </c>
      <c r="B15" s="4">
        <v>4</v>
      </c>
      <c r="C15" s="4">
        <v>12</v>
      </c>
      <c r="D15" s="4">
        <v>16</v>
      </c>
      <c r="E15" s="4">
        <v>16965</v>
      </c>
      <c r="F15" s="4">
        <v>4.73E-4</v>
      </c>
      <c r="G15" s="4">
        <v>6.8300000000000001E-4</v>
      </c>
      <c r="H15" s="4">
        <v>0</v>
      </c>
      <c r="I15" s="4">
        <f t="shared" si="0"/>
        <v>6.8369351669941061</v>
      </c>
    </row>
    <row r="16" spans="1:21" x14ac:dyDescent="0.25">
      <c r="A16" s="4">
        <v>0.59048999999999996</v>
      </c>
      <c r="B16" s="4">
        <v>4</v>
      </c>
      <c r="C16" s="4">
        <v>12</v>
      </c>
      <c r="D16" s="4">
        <v>16</v>
      </c>
      <c r="E16" s="4">
        <v>17534</v>
      </c>
      <c r="F16" s="4">
        <v>4.64E-4</v>
      </c>
      <c r="G16" s="4">
        <v>6.7100000000000005E-4</v>
      </c>
      <c r="H16" s="4">
        <v>0</v>
      </c>
      <c r="I16" s="4">
        <f t="shared" si="0"/>
        <v>7.0662435141806457</v>
      </c>
    </row>
    <row r="17" spans="1:9" x14ac:dyDescent="0.25">
      <c r="A17" s="4">
        <v>0.72170999999999996</v>
      </c>
      <c r="B17" s="4">
        <v>2</v>
      </c>
      <c r="C17" s="4">
        <v>12</v>
      </c>
      <c r="D17" s="4">
        <v>16</v>
      </c>
      <c r="E17" s="4">
        <v>24576</v>
      </c>
      <c r="F17" s="4">
        <v>3.3300000000000002E-4</v>
      </c>
      <c r="G17" s="4">
        <v>4.9100000000000001E-4</v>
      </c>
      <c r="H17" s="4">
        <v>0</v>
      </c>
      <c r="I17" s="4">
        <f t="shared" si="0"/>
        <v>9.904186187093849</v>
      </c>
    </row>
    <row r="18" spans="1:9" x14ac:dyDescent="0.25">
      <c r="A18" s="4">
        <v>0.64953899999999998</v>
      </c>
      <c r="B18" s="4">
        <v>2</v>
      </c>
      <c r="C18" s="4">
        <v>12</v>
      </c>
      <c r="D18" s="4">
        <v>16</v>
      </c>
      <c r="E18" s="4">
        <v>25436</v>
      </c>
      <c r="F18" s="4">
        <v>3.1799999999999998E-4</v>
      </c>
      <c r="G18" s="4">
        <v>4.6700000000000002E-4</v>
      </c>
      <c r="H18" s="4">
        <v>0</v>
      </c>
      <c r="I18" s="4">
        <f t="shared" si="0"/>
        <v>10.250768223263311</v>
      </c>
    </row>
    <row r="19" spans="1:9" x14ac:dyDescent="0.25">
      <c r="A19" s="4">
        <v>0.59048999999999996</v>
      </c>
      <c r="B19" s="4">
        <v>2</v>
      </c>
      <c r="C19" s="4">
        <v>12</v>
      </c>
      <c r="D19" s="4">
        <v>15</v>
      </c>
      <c r="E19" s="4">
        <v>26269</v>
      </c>
      <c r="F19" s="4">
        <v>3.0600000000000001E-4</v>
      </c>
      <c r="G19" s="4">
        <v>4.5199999999999998E-4</v>
      </c>
      <c r="H19" s="4">
        <v>0</v>
      </c>
      <c r="I19" s="4">
        <f t="shared" si="0"/>
        <v>10.586469195506524</v>
      </c>
    </row>
    <row r="20" spans="1:9" x14ac:dyDescent="0.25">
      <c r="A20" s="4">
        <v>0.47829700000000003</v>
      </c>
      <c r="B20" s="4">
        <v>1</v>
      </c>
      <c r="C20" s="4">
        <v>12</v>
      </c>
      <c r="D20" s="4">
        <v>16</v>
      </c>
      <c r="E20" s="4">
        <v>35181</v>
      </c>
      <c r="F20" s="4">
        <v>2.7399999999999999E-4</v>
      </c>
      <c r="G20" s="4">
        <v>4.2099999999999999E-4</v>
      </c>
      <c r="H20" s="4">
        <v>0</v>
      </c>
      <c r="I20" s="4">
        <f t="shared" si="0"/>
        <v>14.178026295904488</v>
      </c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31" spans="1:9" x14ac:dyDescent="0.25">
      <c r="A31" t="s">
        <v>7</v>
      </c>
      <c r="D31" s="4"/>
      <c r="E31" s="4"/>
      <c r="F31" s="4"/>
      <c r="G31" s="4"/>
      <c r="H31" s="4"/>
    </row>
    <row r="32" spans="1:9" x14ac:dyDescent="0.25">
      <c r="A32" t="s">
        <v>3</v>
      </c>
      <c r="B32" t="s">
        <v>6</v>
      </c>
      <c r="C32" t="s">
        <v>5</v>
      </c>
      <c r="D32" s="4"/>
      <c r="E32" s="4"/>
      <c r="F32" s="4"/>
      <c r="G32" s="4"/>
      <c r="H32" s="4"/>
      <c r="I32" s="4"/>
    </row>
    <row r="33" spans="1:10" x14ac:dyDescent="0.25">
      <c r="A33">
        <v>1</v>
      </c>
      <c r="B33">
        <v>16</v>
      </c>
      <c r="C33">
        <f>B33/10000</f>
        <v>1.6000000000000001E-3</v>
      </c>
      <c r="D33" s="5"/>
      <c r="E33" s="5"/>
      <c r="F33" s="5"/>
      <c r="G33" s="5"/>
      <c r="H33" s="4"/>
    </row>
    <row r="34" spans="1:10" x14ac:dyDescent="0.25">
      <c r="A34">
        <v>2</v>
      </c>
      <c r="B34">
        <v>10.3</v>
      </c>
      <c r="C34" s="4">
        <f t="shared" ref="C34:C38" si="1">B34/10000</f>
        <v>1.0300000000000001E-3</v>
      </c>
      <c r="D34" s="5"/>
      <c r="E34" s="6"/>
      <c r="F34" s="5"/>
      <c r="G34" s="5"/>
      <c r="H34" s="4"/>
      <c r="I34" s="4"/>
      <c r="J34" s="4"/>
    </row>
    <row r="35" spans="1:10" x14ac:dyDescent="0.25">
      <c r="A35">
        <v>4</v>
      </c>
      <c r="B35">
        <v>5.3</v>
      </c>
      <c r="C35" s="4">
        <f t="shared" si="1"/>
        <v>5.2999999999999998E-4</v>
      </c>
      <c r="D35" s="5"/>
      <c r="E35" s="6"/>
      <c r="F35" s="5"/>
      <c r="G35" s="5"/>
      <c r="H35" s="4"/>
      <c r="I35" s="4"/>
      <c r="J35" s="4"/>
    </row>
    <row r="36" spans="1:10" x14ac:dyDescent="0.25">
      <c r="A36">
        <v>8</v>
      </c>
      <c r="B36">
        <v>3.4</v>
      </c>
      <c r="C36" s="4">
        <f t="shared" si="1"/>
        <v>3.3999999999999997E-4</v>
      </c>
      <c r="D36" s="5"/>
      <c r="E36" s="6"/>
      <c r="F36" s="6"/>
      <c r="G36" s="5"/>
      <c r="H36" s="4"/>
      <c r="I36" s="4"/>
      <c r="J36" s="4"/>
    </row>
    <row r="37" spans="1:10" x14ac:dyDescent="0.25">
      <c r="A37">
        <v>12</v>
      </c>
      <c r="B37">
        <v>2</v>
      </c>
      <c r="C37" s="4">
        <f t="shared" si="1"/>
        <v>2.0000000000000001E-4</v>
      </c>
      <c r="H37" s="4"/>
    </row>
    <row r="38" spans="1:10" x14ac:dyDescent="0.25">
      <c r="A38">
        <v>16</v>
      </c>
      <c r="B38">
        <v>1.3</v>
      </c>
      <c r="C38" s="4">
        <f t="shared" si="1"/>
        <v>1.3000000000000002E-4</v>
      </c>
      <c r="H38" s="4"/>
    </row>
    <row r="39" spans="1:10" x14ac:dyDescent="0.25">
      <c r="H39" s="4"/>
    </row>
    <row r="43" spans="1:10" x14ac:dyDescent="0.25">
      <c r="E43" t="s">
        <v>8</v>
      </c>
      <c r="F43" s="4"/>
    </row>
    <row r="44" spans="1:10" x14ac:dyDescent="0.25">
      <c r="A44" s="4" t="s">
        <v>11</v>
      </c>
      <c r="B44" s="4"/>
      <c r="E44">
        <v>77</v>
      </c>
      <c r="F44" s="4">
        <v>90</v>
      </c>
    </row>
    <row r="45" spans="1:10" x14ac:dyDescent="0.25">
      <c r="A45" s="4" t="s">
        <v>3</v>
      </c>
      <c r="B45" s="4" t="s">
        <v>2</v>
      </c>
      <c r="E45">
        <v>32</v>
      </c>
      <c r="F45" s="4">
        <v>295</v>
      </c>
    </row>
    <row r="46" spans="1:10" x14ac:dyDescent="0.25">
      <c r="A46" s="4">
        <v>12.561112757576412</v>
      </c>
      <c r="B46" s="3">
        <v>1.895735652406375E-3</v>
      </c>
      <c r="E46">
        <f>E45/E44</f>
        <v>0.41558441558441561</v>
      </c>
      <c r="F46" s="4">
        <f>F45/F44</f>
        <v>3.2777777777777777</v>
      </c>
    </row>
    <row r="47" spans="1:10" x14ac:dyDescent="0.25">
      <c r="A47" s="4">
        <v>14.523786625947727</v>
      </c>
      <c r="B47" s="4">
        <v>3.1622776601683783E-4</v>
      </c>
      <c r="E47">
        <f>E46*6</f>
        <v>2.4935064935064934</v>
      </c>
      <c r="F47" s="4">
        <f>POWER(10, F46-6)</f>
        <v>1.895735652406375E-3</v>
      </c>
    </row>
    <row r="48" spans="1:10" x14ac:dyDescent="0.25">
      <c r="A48" s="4">
        <v>21.196877778410197</v>
      </c>
      <c r="B48" s="4">
        <v>1.4677992676220676E-4</v>
      </c>
      <c r="E48">
        <f>E47*POWER(10,5)</f>
        <v>249350.64935064936</v>
      </c>
      <c r="F48" s="4">
        <f>F47</f>
        <v>1.895735652406375E-3</v>
      </c>
    </row>
    <row r="49" spans="1:11" x14ac:dyDescent="0.25">
      <c r="A49" s="4">
        <v>53.777263993374014</v>
      </c>
      <c r="B49" s="4">
        <v>6.4730820370103865E-5</v>
      </c>
      <c r="E49">
        <f>E48/$B$2</f>
        <v>12.561112757576412</v>
      </c>
      <c r="F49" s="3">
        <f>F48</f>
        <v>1.895735652406375E-3</v>
      </c>
    </row>
    <row r="50" spans="1:11" x14ac:dyDescent="0.25">
      <c r="E50" t="s">
        <v>9</v>
      </c>
      <c r="F50" t="s">
        <v>10</v>
      </c>
    </row>
    <row r="51" spans="1:11" x14ac:dyDescent="0.25">
      <c r="A51" s="4"/>
      <c r="B51" s="4"/>
    </row>
    <row r="53" spans="1:11" x14ac:dyDescent="0.25">
      <c r="A53" t="s">
        <v>20</v>
      </c>
    </row>
    <row r="54" spans="1:11" x14ac:dyDescent="0.25">
      <c r="A54" t="s">
        <v>21</v>
      </c>
      <c r="B54" t="s">
        <v>22</v>
      </c>
      <c r="C54" t="s">
        <v>23</v>
      </c>
      <c r="D54" t="s">
        <v>24</v>
      </c>
      <c r="E54" t="s">
        <v>10</v>
      </c>
      <c r="F54" t="s">
        <v>25</v>
      </c>
      <c r="G54" t="s">
        <v>9</v>
      </c>
    </row>
    <row r="55" spans="1:11" x14ac:dyDescent="0.25">
      <c r="A55" s="4">
        <v>100</v>
      </c>
      <c r="B55" s="4">
        <v>6</v>
      </c>
      <c r="C55" s="4">
        <v>491</v>
      </c>
      <c r="D55" s="4">
        <v>3.405E-3</v>
      </c>
      <c r="E55" s="4">
        <v>4.8390000000000004E-3</v>
      </c>
      <c r="F55" s="4">
        <v>2.3E-5</v>
      </c>
      <c r="G55">
        <f t="shared" ref="G55:G60" si="2">(C55*8)/$B$2</f>
        <v>0.19787416251070475</v>
      </c>
    </row>
    <row r="56" spans="1:11" x14ac:dyDescent="0.25">
      <c r="A56" s="4">
        <v>10</v>
      </c>
      <c r="B56" s="4">
        <v>7</v>
      </c>
      <c r="C56" s="4">
        <v>3574</v>
      </c>
      <c r="D56" s="4">
        <v>6.6299999999999996E-4</v>
      </c>
      <c r="E56" s="4">
        <v>1.039E-3</v>
      </c>
      <c r="F56" s="4">
        <v>9.9999999999999995E-7</v>
      </c>
      <c r="G56" s="4">
        <f t="shared" si="2"/>
        <v>1.4403304619414639</v>
      </c>
    </row>
    <row r="57" spans="1:11" x14ac:dyDescent="0.25">
      <c r="A57" s="4">
        <v>5</v>
      </c>
      <c r="B57" s="4">
        <v>7</v>
      </c>
      <c r="C57" s="4">
        <v>4846</v>
      </c>
      <c r="D57" s="4">
        <v>5.1099999999999995E-4</v>
      </c>
      <c r="E57" s="4">
        <v>7.8399999999999997E-4</v>
      </c>
      <c r="F57" s="4">
        <v>9.9999999999999995E-7</v>
      </c>
      <c r="G57" s="4">
        <f t="shared" si="2"/>
        <v>1.9529494735781572</v>
      </c>
    </row>
    <row r="58" spans="1:11" x14ac:dyDescent="0.25">
      <c r="A58" s="4">
        <v>5</v>
      </c>
      <c r="B58" s="4">
        <v>6</v>
      </c>
      <c r="C58" s="4">
        <v>4747</v>
      </c>
      <c r="D58" s="4">
        <v>5.0699999999999996E-4</v>
      </c>
      <c r="E58" s="4">
        <v>7.8299999999999995E-4</v>
      </c>
      <c r="F58" s="4">
        <v>9.9999999999999995E-7</v>
      </c>
      <c r="G58" s="4">
        <f t="shared" si="2"/>
        <v>1.9130522391819051</v>
      </c>
    </row>
    <row r="59" spans="1:11" x14ac:dyDescent="0.25">
      <c r="A59" s="4">
        <v>1</v>
      </c>
      <c r="B59" s="4">
        <v>6</v>
      </c>
      <c r="C59" s="4">
        <v>14758</v>
      </c>
      <c r="D59" s="4">
        <v>2.13E-4</v>
      </c>
      <c r="E59" s="4">
        <v>3.48E-4</v>
      </c>
      <c r="F59" s="4">
        <v>0</v>
      </c>
      <c r="G59" s="4">
        <f t="shared" si="2"/>
        <v>5.9475089416150322</v>
      </c>
    </row>
    <row r="60" spans="1:11" x14ac:dyDescent="0.25">
      <c r="A60" s="4">
        <v>5</v>
      </c>
      <c r="B60" s="4">
        <v>10</v>
      </c>
      <c r="C60" s="4">
        <v>64961</v>
      </c>
      <c r="D60" s="4">
        <v>9.2E-5</v>
      </c>
      <c r="E60" s="4">
        <v>1.7799999999999999E-4</v>
      </c>
      <c r="F60" s="4">
        <v>0</v>
      </c>
      <c r="G60" s="4">
        <f t="shared" si="2"/>
        <v>26.179436804191223</v>
      </c>
      <c r="H60" s="4"/>
    </row>
    <row r="61" spans="1:11" x14ac:dyDescent="0.25">
      <c r="A61" s="5"/>
      <c r="B61" s="5"/>
      <c r="C61" s="5"/>
      <c r="D61" s="5"/>
      <c r="E61" s="6"/>
      <c r="F61" s="6"/>
      <c r="G61" s="5"/>
      <c r="H61" s="4"/>
    </row>
    <row r="62" spans="1:11" x14ac:dyDescent="0.25">
      <c r="A62" s="5"/>
      <c r="B62" s="5"/>
      <c r="C62" s="5"/>
      <c r="D62" s="5"/>
      <c r="E62" s="6"/>
      <c r="F62" s="5"/>
      <c r="G62" s="5"/>
      <c r="H62" s="4"/>
    </row>
    <row r="63" spans="1:11" x14ac:dyDescent="0.25">
      <c r="H63" s="4"/>
    </row>
    <row r="64" spans="1:11" x14ac:dyDescent="0.25">
      <c r="A64" s="4"/>
      <c r="B64" s="4"/>
      <c r="C64" s="4"/>
      <c r="D64" s="4"/>
      <c r="E64" s="3"/>
      <c r="F64" s="4"/>
      <c r="G64" s="4"/>
      <c r="H64" s="4"/>
      <c r="J64" s="2"/>
      <c r="K64" s="2"/>
    </row>
    <row r="65" spans="8:11" x14ac:dyDescent="0.25">
      <c r="H65" s="4"/>
      <c r="J65" s="2"/>
      <c r="K65" s="2"/>
    </row>
    <row r="66" spans="8:11" x14ac:dyDescent="0.25">
      <c r="H66" s="4"/>
      <c r="J66" s="2"/>
      <c r="K66" s="2"/>
    </row>
    <row r="67" spans="8:11" x14ac:dyDescent="0.25">
      <c r="H67" s="4"/>
      <c r="J67" s="2"/>
      <c r="K67" s="2"/>
    </row>
    <row r="68" spans="8:11" x14ac:dyDescent="0.25">
      <c r="H68" s="4"/>
      <c r="J68" s="2"/>
      <c r="K68" s="2"/>
    </row>
    <row r="69" spans="8:11" x14ac:dyDescent="0.25">
      <c r="H69" s="4"/>
      <c r="J69" s="2"/>
      <c r="K69" s="2"/>
    </row>
    <row r="70" spans="8:11" x14ac:dyDescent="0.25">
      <c r="H70" s="4"/>
      <c r="J70" s="2"/>
      <c r="K70" s="2"/>
    </row>
    <row r="71" spans="8:11" x14ac:dyDescent="0.25">
      <c r="H71" s="4"/>
      <c r="J71" s="2"/>
      <c r="K71" s="2"/>
    </row>
    <row r="72" spans="8:11" x14ac:dyDescent="0.25">
      <c r="H72" s="4"/>
      <c r="J72" s="2"/>
      <c r="K72" s="2"/>
    </row>
  </sheetData>
  <sortState ref="A55:G67">
    <sortCondition descending="1" ref="D55:D6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Chart3</vt:lpstr>
      <vt:lpstr>Chart4</vt:lpstr>
      <vt:lpstr>Chart1</vt:lpstr>
      <vt:lpstr>Chart2</vt:lpstr>
      <vt:lpstr>Chart5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</dc:creator>
  <cp:lastModifiedBy>luke lincoln</cp:lastModifiedBy>
  <cp:lastPrinted>2015-06-27T06:59:28Z</cp:lastPrinted>
  <dcterms:created xsi:type="dcterms:W3CDTF">2014-06-16T03:41:20Z</dcterms:created>
  <dcterms:modified xsi:type="dcterms:W3CDTF">2015-06-27T06:59:31Z</dcterms:modified>
</cp:coreProperties>
</file>