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experiments\compression\results.2017\"/>
    </mc:Choice>
  </mc:AlternateContent>
  <bookViews>
    <workbookView xWindow="120" yWindow="210" windowWidth="11475" windowHeight="3540" activeTab="2"/>
  </bookViews>
  <sheets>
    <sheet name="Chart1" sheetId="10" r:id="rId1"/>
    <sheet name="Chart2" sheetId="11" r:id="rId2"/>
    <sheet name="ChartX" sheetId="12" r:id="rId3"/>
    <sheet name="Sheet1" sheetId="1" r:id="rId4"/>
    <sheet name="Sheet2" sheetId="2" r:id="rId5"/>
    <sheet name="Sheet3" sheetId="3" r:id="rId6"/>
  </sheets>
  <calcPr calcId="152511"/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0" i="1"/>
  <c r="K40" i="1" l="1"/>
  <c r="K41" i="1"/>
  <c r="K42" i="1"/>
  <c r="K43" i="1"/>
  <c r="K44" i="1"/>
  <c r="K45" i="1"/>
  <c r="K46" i="1"/>
  <c r="K47" i="1"/>
  <c r="K48" i="1"/>
  <c r="K39" i="1"/>
  <c r="H40" i="1" l="1"/>
  <c r="I40" i="1" s="1"/>
  <c r="H39" i="1"/>
  <c r="I39" i="1" s="1"/>
  <c r="H48" i="1"/>
  <c r="I48" i="1" s="1"/>
  <c r="G40" i="1"/>
  <c r="G39" i="1"/>
  <c r="G41" i="1" l="1"/>
  <c r="H41" i="1"/>
  <c r="I41" i="1" s="1"/>
  <c r="H42" i="1" l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E14" i="1" l="1"/>
  <c r="G42" i="1"/>
  <c r="G43" i="1"/>
  <c r="G45" i="1" l="1"/>
  <c r="G44" i="1"/>
  <c r="G46" i="1"/>
  <c r="G47" i="1"/>
  <c r="H8" i="1" l="1"/>
  <c r="I8" i="1" s="1"/>
  <c r="H9" i="1"/>
  <c r="I9" i="1" s="1"/>
  <c r="H10" i="1"/>
  <c r="I10" i="1" s="1"/>
  <c r="H11" i="1"/>
  <c r="I11" i="1" s="1"/>
  <c r="H7" i="1"/>
  <c r="I7" i="1" s="1"/>
  <c r="C4" i="1" l="1"/>
  <c r="C10" i="1" l="1"/>
  <c r="D10" i="1" s="1"/>
  <c r="E10" i="1" s="1"/>
  <c r="C9" i="1"/>
  <c r="D9" i="1" s="1"/>
  <c r="E9" i="1" s="1"/>
  <c r="C11" i="1"/>
  <c r="D11" i="1" s="1"/>
  <c r="E11" i="1" s="1"/>
  <c r="C8" i="1"/>
  <c r="D8" i="1" s="1"/>
  <c r="E8" i="1" s="1"/>
  <c r="C13" i="1"/>
  <c r="D13" i="1" s="1"/>
  <c r="E13" i="1" s="1"/>
  <c r="C12" i="1"/>
  <c r="D12" i="1" s="1"/>
  <c r="E12" i="1" s="1"/>
  <c r="C7" i="1" l="1"/>
  <c r="D7" i="1" s="1"/>
  <c r="E7" i="1" s="1"/>
</calcChain>
</file>

<file path=xl/sharedStrings.xml><?xml version="1.0" encoding="utf-8"?>
<sst xmlns="http://schemas.openxmlformats.org/spreadsheetml/2006/main" count="34" uniqueCount="28">
  <si>
    <t>BUNNY</t>
  </si>
  <si>
    <t>VERTS</t>
  </si>
  <si>
    <t>RMS</t>
  </si>
  <si>
    <t>BPV</t>
  </si>
  <si>
    <t>Touma &amp; Gotsman</t>
  </si>
  <si>
    <t>bpv</t>
  </si>
  <si>
    <t>RMS E10-4</t>
  </si>
  <si>
    <t xml:space="preserve">RMS </t>
  </si>
  <si>
    <t>Khodakovsky et al.</t>
  </si>
  <si>
    <t xml:space="preserve"> threshold</t>
  </si>
  <si>
    <t xml:space="preserve"> lod</t>
  </si>
  <si>
    <t xml:space="preserve"> dcl</t>
  </si>
  <si>
    <t xml:space="preserve"> patch</t>
  </si>
  <si>
    <t xml:space="preserve"> bytes</t>
  </si>
  <si>
    <t xml:space="preserve"> mean</t>
  </si>
  <si>
    <t xml:space="preserve"> rms</t>
  </si>
  <si>
    <t xml:space="preserve"> mse</t>
  </si>
  <si>
    <t>bunny</t>
  </si>
  <si>
    <t>threshold</t>
  </si>
  <si>
    <t>max dep</t>
  </si>
  <si>
    <t>bytes</t>
  </si>
  <si>
    <t>mean</t>
  </si>
  <si>
    <t>rms</t>
  </si>
  <si>
    <t>mse</t>
  </si>
  <si>
    <t>Plane-Tree</t>
  </si>
  <si>
    <t>orms</t>
  </si>
  <si>
    <t>orms2</t>
  </si>
  <si>
    <t>SOT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</si>
</sst>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20" fontId="0" fillId="0" borderId="0" xfId="0" applyNumberFormat="1"/>
    <xf numFmtId="11" fontId="0" fillId="0" borderId="0" xfId="0" applyNumberFormat="1" applyFill="1"/>
    <xf numFmtId="0" fontId="0" fillId="0" borderId="0" xfId="0" applyFill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Sheet1!#REF!</c:f>
            </c:numRef>
          </c:xVal>
          <c:yVal>
            <c:numRef>
              <c:f>Sheet1!$H$12:$H$12</c:f>
              <c:numCache>
                <c:formatCode>General</c:formatCode>
                <c:ptCount val="1"/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Sheet1!#REF!</c:f>
            </c:numRef>
          </c:xVal>
          <c:yVal>
            <c:numRef>
              <c:f>Sheet1!$J$17:$J$20</c:f>
              <c:numCache>
                <c:formatCode>General</c:formatCode>
                <c:ptCount val="4"/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65088"/>
        <c:axId val="331559600"/>
      </c:scatterChart>
      <c:valAx>
        <c:axId val="33156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31559600"/>
        <c:crosses val="autoZero"/>
        <c:crossBetween val="midCat"/>
      </c:valAx>
      <c:valAx>
        <c:axId val="331559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3156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5576432288531"/>
          <c:y val="0.21733458803283756"/>
          <c:w val="0.2372520774503768"/>
          <c:h val="0.22697639018216276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Sheet1!$A$5</c:f>
              <c:strCache>
                <c:ptCount val="1"/>
                <c:pt idx="0">
                  <c:v>Khodakovsky et al.</c:v>
                </c:pt>
              </c:strCache>
            </c:strRef>
          </c:tx>
          <c:spPr>
            <a:ln w="60325">
              <a:solidFill>
                <a:schemeClr val="accent2">
                  <a:lumMod val="50000"/>
                </a:schemeClr>
              </a:solidFill>
            </a:ln>
          </c:spPr>
          <c:marker>
            <c:symbol val="triangle"/>
            <c:size val="13"/>
            <c:spPr>
              <a:solidFill>
                <a:schemeClr val="accent2">
                  <a:lumMod val="50000"/>
                </a:schemeClr>
              </a:solidFill>
              <a:ln w="63500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Sheet1!$A$7:$A$13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4.4387755102040813</c:v>
                </c:pt>
                <c:pt idx="6">
                  <c:v>8</c:v>
                </c:pt>
              </c:numCache>
            </c:numRef>
          </c:xVal>
          <c:yVal>
            <c:numRef>
              <c:f>Sheet1!$C$7:$C$13</c:f>
              <c:numCache>
                <c:formatCode>General</c:formatCode>
                <c:ptCount val="7"/>
                <c:pt idx="0">
                  <c:v>2.2000000000000001E-3</c:v>
                </c:pt>
                <c:pt idx="1">
                  <c:v>1.0800000000000002E-3</c:v>
                </c:pt>
                <c:pt idx="2">
                  <c:v>5.1000000000000004E-4</c:v>
                </c:pt>
                <c:pt idx="3">
                  <c:v>2.5000000000000001E-4</c:v>
                </c:pt>
                <c:pt idx="4">
                  <c:v>1.3999999999999999E-4</c:v>
                </c:pt>
                <c:pt idx="5">
                  <c:v>1.2387096774193549E-4</c:v>
                </c:pt>
                <c:pt idx="6">
                  <c:v>9.5000000000000005E-5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Sheet1!$A$36</c:f>
              <c:strCache>
                <c:ptCount val="1"/>
                <c:pt idx="0">
                  <c:v>Plane-Tree</c:v>
                </c:pt>
              </c:strCache>
            </c:strRef>
          </c:tx>
          <c:spPr>
            <a:ln w="50800">
              <a:solidFill>
                <a:schemeClr val="accent5">
                  <a:lumMod val="50000"/>
                </a:schemeClr>
              </a:solidFill>
            </a:ln>
          </c:spPr>
          <c:marker>
            <c:spPr>
              <a:ln w="5080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Sheet1!$J$39:$J$48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1.7</c:v>
                </c:pt>
                <c:pt idx="4">
                  <c:v>1.7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5.8</c:v>
                </c:pt>
                <c:pt idx="8">
                  <c:v>8.4</c:v>
                </c:pt>
              </c:numCache>
            </c:numRef>
          </c:xVal>
          <c:yVal>
            <c:numRef>
              <c:f>Sheet1!$K$39:$K$48</c:f>
              <c:numCache>
                <c:formatCode>General</c:formatCode>
                <c:ptCount val="10"/>
                <c:pt idx="0">
                  <c:v>3.0999999999999999E-3</c:v>
                </c:pt>
                <c:pt idx="1">
                  <c:v>2.7000000000000001E-3</c:v>
                </c:pt>
                <c:pt idx="2">
                  <c:v>1.5E-3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5.9999999999999995E-4</c:v>
                </c:pt>
                <c:pt idx="6">
                  <c:v>5.9999999999999995E-4</c:v>
                </c:pt>
                <c:pt idx="7">
                  <c:v>4.0000000000000002E-4</c:v>
                </c:pt>
                <c:pt idx="8">
                  <c:v>2.9999999999999997E-4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61168"/>
        <c:axId val="331565480"/>
      </c:scatterChart>
      <c:valAx>
        <c:axId val="33156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31565480"/>
        <c:crosses val="autoZero"/>
        <c:crossBetween val="midCat"/>
      </c:valAx>
      <c:valAx>
        <c:axId val="331565480"/>
        <c:scaling>
          <c:orientation val="minMax"/>
          <c:max val="3.0000000000000009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RMS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3156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819343367087464"/>
          <c:y val="2.2682064711859063E-2"/>
          <c:w val="0.56640500266824234"/>
          <c:h val="0.40179230447551401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strRef>
              <c:f>Sheet1!$A$17</c:f>
              <c:strCache>
                <c:ptCount val="1"/>
                <c:pt idx="0">
                  <c:v>SOT</c:v>
                </c:pt>
              </c:strCache>
            </c:strRef>
          </c:tx>
          <c:spPr>
            <a:ln w="50800">
              <a:solidFill>
                <a:schemeClr val="accent6">
                  <a:lumMod val="75000"/>
                </a:schemeClr>
              </a:solidFill>
            </a:ln>
          </c:spPr>
          <c:marker>
            <c:spPr>
              <a:ln w="50800"/>
            </c:spPr>
          </c:marker>
          <c:xVal>
            <c:numRef>
              <c:f>Sheet1!$I$23:$I$30</c:f>
              <c:numCache>
                <c:formatCode>General</c:formatCode>
                <c:ptCount val="8"/>
                <c:pt idx="0">
                  <c:v>0.2431749677048945</c:v>
                </c:pt>
                <c:pt idx="1">
                  <c:v>0.24819865078225922</c:v>
                </c:pt>
                <c:pt idx="2">
                  <c:v>0.25649490455002155</c:v>
                </c:pt>
                <c:pt idx="3">
                  <c:v>0.25701162623797902</c:v>
                </c:pt>
                <c:pt idx="4">
                  <c:v>0.28003444811253048</c:v>
                </c:pt>
                <c:pt idx="5">
                  <c:v>0.29435912157313049</c:v>
                </c:pt>
                <c:pt idx="6">
                  <c:v>0.52008037892923786</c:v>
                </c:pt>
                <c:pt idx="7">
                  <c:v>1.35082531936271</c:v>
                </c:pt>
              </c:numCache>
            </c:numRef>
          </c:xVal>
          <c:yVal>
            <c:numRef>
              <c:f>Sheet1!$G$23:$G$30</c:f>
              <c:numCache>
                <c:formatCode>General</c:formatCode>
                <c:ptCount val="8"/>
                <c:pt idx="0">
                  <c:v>1.5870000000000001E-3</c:v>
                </c:pt>
                <c:pt idx="1">
                  <c:v>1.5139999999999999E-3</c:v>
                </c:pt>
                <c:pt idx="2">
                  <c:v>1.4679999999999999E-3</c:v>
                </c:pt>
                <c:pt idx="3">
                  <c:v>1.462E-3</c:v>
                </c:pt>
                <c:pt idx="4">
                  <c:v>1.389E-3</c:v>
                </c:pt>
                <c:pt idx="5">
                  <c:v>1.343E-3</c:v>
                </c:pt>
                <c:pt idx="6">
                  <c:v>1.049E-3</c:v>
                </c:pt>
                <c:pt idx="7">
                  <c:v>5.3700000000000004E-4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Sheet1!$A$5</c:f>
              <c:strCache>
                <c:ptCount val="1"/>
                <c:pt idx="0">
                  <c:v>Khodakovsky et al.</c:v>
                </c:pt>
              </c:strCache>
            </c:strRef>
          </c:tx>
          <c:spPr>
            <a:ln w="50800">
              <a:solidFill>
                <a:schemeClr val="accent2">
                  <a:lumMod val="50000"/>
                </a:schemeClr>
              </a:solidFill>
            </a:ln>
          </c:spPr>
          <c:marker>
            <c:symbol val="triangle"/>
            <c:size val="11"/>
            <c:spPr>
              <a:solidFill>
                <a:schemeClr val="accent2">
                  <a:lumMod val="50000"/>
                </a:schemeClr>
              </a:solidFill>
              <a:ln w="50800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Sheet1!$A$7:$A$13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4.4387755102040813</c:v>
                </c:pt>
                <c:pt idx="6">
                  <c:v>8</c:v>
                </c:pt>
              </c:numCache>
            </c:numRef>
          </c:xVal>
          <c:yVal>
            <c:numRef>
              <c:f>Sheet1!$E$7:$E$13</c:f>
              <c:numCache>
                <c:formatCode>General</c:formatCode>
                <c:ptCount val="7"/>
                <c:pt idx="0">
                  <c:v>2.2000000000000001E-3</c:v>
                </c:pt>
                <c:pt idx="1">
                  <c:v>1.0800000000000002E-3</c:v>
                </c:pt>
                <c:pt idx="2">
                  <c:v>5.1000000000000004E-4</c:v>
                </c:pt>
                <c:pt idx="3">
                  <c:v>2.5000000000000001E-4</c:v>
                </c:pt>
                <c:pt idx="4">
                  <c:v>1.3999999999999999E-4</c:v>
                </c:pt>
                <c:pt idx="5">
                  <c:v>1.2387096774193549E-4</c:v>
                </c:pt>
                <c:pt idx="6">
                  <c:v>9.5000000000000005E-5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Sheet1!$A$36</c:f>
              <c:strCache>
                <c:ptCount val="1"/>
                <c:pt idx="0">
                  <c:v>Plane-Tree</c:v>
                </c:pt>
              </c:strCache>
            </c:strRef>
          </c:tx>
          <c:spPr>
            <a:ln w="50800">
              <a:solidFill>
                <a:schemeClr val="accent5">
                  <a:lumMod val="50000"/>
                </a:schemeClr>
              </a:solidFill>
            </a:ln>
          </c:spPr>
          <c:marker>
            <c:symbol val="x"/>
            <c:size val="11"/>
            <c:spPr>
              <a:noFill/>
              <a:ln w="5080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Sheet1!$J$39:$J$47</c:f>
              <c:numCache>
                <c:formatCode>General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1.7</c:v>
                </c:pt>
                <c:pt idx="4">
                  <c:v>1.7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5.8</c:v>
                </c:pt>
                <c:pt idx="8">
                  <c:v>8.4</c:v>
                </c:pt>
              </c:numCache>
            </c:numRef>
          </c:xVal>
          <c:yVal>
            <c:numRef>
              <c:f>Sheet1!$K$39:$K$47</c:f>
              <c:numCache>
                <c:formatCode>General</c:formatCode>
                <c:ptCount val="9"/>
                <c:pt idx="0">
                  <c:v>3.0999999999999999E-3</c:v>
                </c:pt>
                <c:pt idx="1">
                  <c:v>2.7000000000000001E-3</c:v>
                </c:pt>
                <c:pt idx="2">
                  <c:v>1.5E-3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5.9999999999999995E-4</c:v>
                </c:pt>
                <c:pt idx="6">
                  <c:v>5.9999999999999995E-4</c:v>
                </c:pt>
                <c:pt idx="7">
                  <c:v>4.0000000000000002E-4</c:v>
                </c:pt>
                <c:pt idx="8">
                  <c:v>2.9999999999999997E-4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65872"/>
        <c:axId val="331561952"/>
      </c:scatterChart>
      <c:valAx>
        <c:axId val="331565872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 sz="4000" b="0"/>
                </a:pPr>
                <a:r>
                  <a:rPr lang="en-AU" sz="4000" b="0"/>
                  <a:t>Bit-rate</a:t>
                </a:r>
                <a:r>
                  <a:rPr lang="en-AU" sz="4000" b="0" baseline="0"/>
                  <a:t> (BPV)</a:t>
                </a:r>
                <a:endParaRPr lang="en-AU" sz="40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31561952"/>
        <c:crosses val="autoZero"/>
        <c:crossBetween val="midCat"/>
      </c:valAx>
      <c:valAx>
        <c:axId val="331561952"/>
        <c:scaling>
          <c:orientation val="minMax"/>
          <c:max val="3.0000000000000009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 b="0"/>
                </a:pPr>
                <a:r>
                  <a:rPr lang="en-AU" sz="4000" b="0"/>
                  <a:t>RMS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31565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682242588528901"/>
          <c:y val="5.7399762791157383E-2"/>
          <c:w val="0.49777602082526567"/>
          <c:h val="0.36707458900273449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Sheet1!$F$5</c:f>
              <c:strCache>
                <c:ptCount val="1"/>
                <c:pt idx="0">
                  <c:v>Touma &amp; Gotsman</c:v>
                </c:pt>
              </c:strCache>
            </c:strRef>
          </c:tx>
          <c:xVal>
            <c:numRef>
              <c:f>Sheet1!$G$7:$G$11</c:f>
              <c:numCache>
                <c:formatCode>General</c:formatCode>
                <c:ptCount val="5"/>
                <c:pt idx="0">
                  <c:v>6.032258064516129</c:v>
                </c:pt>
                <c:pt idx="1">
                  <c:v>7.0322580645161299</c:v>
                </c:pt>
                <c:pt idx="2">
                  <c:v>8.935483870967742</c:v>
                </c:pt>
                <c:pt idx="3">
                  <c:v>11.096774193548386</c:v>
                </c:pt>
                <c:pt idx="4">
                  <c:v>13.580645161290322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5.1934826883910385E-4</c:v>
                </c:pt>
                <c:pt idx="1">
                  <c:v>2.6476578411405296E-4</c:v>
                </c:pt>
                <c:pt idx="2">
                  <c:v>1.2830957230142569E-4</c:v>
                </c:pt>
                <c:pt idx="3" formatCode="0.0000000000">
                  <c:v>6.7209775967413439E-5</c:v>
                </c:pt>
                <c:pt idx="4" formatCode="0.0000000000">
                  <c:v>3.2586558044806514E-5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Sheet1!$A$17</c:f>
              <c:strCache>
                <c:ptCount val="1"/>
                <c:pt idx="0">
                  <c:v>SOT</c:v>
                </c:pt>
              </c:strCache>
            </c:strRef>
          </c:tx>
          <c:xVal>
            <c:numRef>
              <c:f>Sheet1!$I$23:$I$30</c:f>
              <c:numCache>
                <c:formatCode>General</c:formatCode>
                <c:ptCount val="8"/>
                <c:pt idx="0">
                  <c:v>0.2431749677048945</c:v>
                </c:pt>
                <c:pt idx="1">
                  <c:v>0.24819865078225922</c:v>
                </c:pt>
                <c:pt idx="2">
                  <c:v>0.25649490455002155</c:v>
                </c:pt>
                <c:pt idx="3">
                  <c:v>0.25701162623797902</c:v>
                </c:pt>
                <c:pt idx="4">
                  <c:v>0.28003444811253048</c:v>
                </c:pt>
                <c:pt idx="5">
                  <c:v>0.29435912157313049</c:v>
                </c:pt>
                <c:pt idx="6">
                  <c:v>0.52008037892923786</c:v>
                </c:pt>
                <c:pt idx="7">
                  <c:v>1.35082531936271</c:v>
                </c:pt>
              </c:numCache>
            </c:numRef>
          </c:xVal>
          <c:yVal>
            <c:numRef>
              <c:f>Sheet1!$G$23:$G$30</c:f>
              <c:numCache>
                <c:formatCode>General</c:formatCode>
                <c:ptCount val="8"/>
                <c:pt idx="0">
                  <c:v>1.5870000000000001E-3</c:v>
                </c:pt>
                <c:pt idx="1">
                  <c:v>1.5139999999999999E-3</c:v>
                </c:pt>
                <c:pt idx="2">
                  <c:v>1.4679999999999999E-3</c:v>
                </c:pt>
                <c:pt idx="3">
                  <c:v>1.462E-3</c:v>
                </c:pt>
                <c:pt idx="4">
                  <c:v>1.389E-3</c:v>
                </c:pt>
                <c:pt idx="5">
                  <c:v>1.343E-3</c:v>
                </c:pt>
                <c:pt idx="6">
                  <c:v>1.049E-3</c:v>
                </c:pt>
                <c:pt idx="7">
                  <c:v>5.3700000000000004E-4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Sheet1!$A$5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Sheet1!$A$7:$A$13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4.4387755102040813</c:v>
                </c:pt>
                <c:pt idx="6">
                  <c:v>8</c:v>
                </c:pt>
              </c:numCache>
            </c:numRef>
          </c:xVal>
          <c:yVal>
            <c:numRef>
              <c:f>Sheet1!$E$7:$E$13</c:f>
              <c:numCache>
                <c:formatCode>General</c:formatCode>
                <c:ptCount val="7"/>
                <c:pt idx="0">
                  <c:v>2.2000000000000001E-3</c:v>
                </c:pt>
                <c:pt idx="1">
                  <c:v>1.0800000000000002E-3</c:v>
                </c:pt>
                <c:pt idx="2">
                  <c:v>5.1000000000000004E-4</c:v>
                </c:pt>
                <c:pt idx="3">
                  <c:v>2.5000000000000001E-4</c:v>
                </c:pt>
                <c:pt idx="4">
                  <c:v>1.3999999999999999E-4</c:v>
                </c:pt>
                <c:pt idx="5">
                  <c:v>1.2387096774193549E-4</c:v>
                </c:pt>
                <c:pt idx="6">
                  <c:v>9.5000000000000005E-5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Sheet1!$A$36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Sheet1!$G$39:$G$45</c:f>
              <c:numCache>
                <c:formatCode>General</c:formatCode>
                <c:ptCount val="7"/>
                <c:pt idx="0">
                  <c:v>0.22850581311898951</c:v>
                </c:pt>
                <c:pt idx="1">
                  <c:v>0.28500071766901103</c:v>
                </c:pt>
                <c:pt idx="2">
                  <c:v>0.59503373044351948</c:v>
                </c:pt>
                <c:pt idx="3">
                  <c:v>1.7419262236256638</c:v>
                </c:pt>
                <c:pt idx="4">
                  <c:v>1.7419262236256638</c:v>
                </c:pt>
                <c:pt idx="5">
                  <c:v>2.3158317783838096</c:v>
                </c:pt>
                <c:pt idx="6">
                  <c:v>2.3165207406344193</c:v>
                </c:pt>
              </c:numCache>
            </c:numRef>
          </c:xVal>
          <c:yVal>
            <c:numRef>
              <c:f>Sheet1!$I$39:$I$45</c:f>
              <c:numCache>
                <c:formatCode>General</c:formatCode>
                <c:ptCount val="7"/>
                <c:pt idx="0">
                  <c:v>3.1000000000000003E-3</c:v>
                </c:pt>
                <c:pt idx="1">
                  <c:v>2.7000000000000001E-3</c:v>
                </c:pt>
                <c:pt idx="2">
                  <c:v>1.5E-3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6.0000000000000006E-4</c:v>
                </c:pt>
                <c:pt idx="6">
                  <c:v>6.0000000000000006E-4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Sheet1!$F$5</c:f>
              <c:strCache>
                <c:ptCount val="1"/>
                <c:pt idx="0">
                  <c:v>Touma &amp; Gotsman</c:v>
                </c:pt>
              </c:strCache>
            </c:strRef>
          </c:tx>
          <c:xVal>
            <c:numRef>
              <c:f>Sheet1!$G$7:$G$11</c:f>
              <c:numCache>
                <c:formatCode>General</c:formatCode>
                <c:ptCount val="5"/>
                <c:pt idx="0">
                  <c:v>6.032258064516129</c:v>
                </c:pt>
                <c:pt idx="1">
                  <c:v>7.0322580645161299</c:v>
                </c:pt>
                <c:pt idx="2">
                  <c:v>8.935483870967742</c:v>
                </c:pt>
                <c:pt idx="3">
                  <c:v>11.096774193548386</c:v>
                </c:pt>
                <c:pt idx="4">
                  <c:v>13.580645161290322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5.1934826883910385E-4</c:v>
                </c:pt>
                <c:pt idx="1">
                  <c:v>2.6476578411405296E-4</c:v>
                </c:pt>
                <c:pt idx="2">
                  <c:v>1.2830957230142569E-4</c:v>
                </c:pt>
                <c:pt idx="3" formatCode="0.0000000000">
                  <c:v>6.7209775967413439E-5</c:v>
                </c:pt>
                <c:pt idx="4" formatCode="0.0000000000">
                  <c:v>3.2586558044806514E-5</c:v>
                </c:pt>
              </c:numCache>
            </c:numRef>
          </c:yVal>
          <c:smooth val="1"/>
        </c:ser>
        <c:ser>
          <c:idx val="0"/>
          <c:order val="5"/>
          <c:tx>
            <c:strRef>
              <c:f>Sheet1!$A$17</c:f>
              <c:strCache>
                <c:ptCount val="1"/>
                <c:pt idx="0">
                  <c:v>SOT</c:v>
                </c:pt>
              </c:strCache>
            </c:strRef>
          </c:tx>
          <c:xVal>
            <c:numRef>
              <c:f>Sheet1!$I$23:$I$30</c:f>
              <c:numCache>
                <c:formatCode>General</c:formatCode>
                <c:ptCount val="8"/>
                <c:pt idx="0">
                  <c:v>0.2431749677048945</c:v>
                </c:pt>
                <c:pt idx="1">
                  <c:v>0.24819865078225922</c:v>
                </c:pt>
                <c:pt idx="2">
                  <c:v>0.25649490455002155</c:v>
                </c:pt>
                <c:pt idx="3">
                  <c:v>0.25701162623797902</c:v>
                </c:pt>
                <c:pt idx="4">
                  <c:v>0.28003444811253048</c:v>
                </c:pt>
                <c:pt idx="5">
                  <c:v>0.29435912157313049</c:v>
                </c:pt>
                <c:pt idx="6">
                  <c:v>0.52008037892923786</c:v>
                </c:pt>
                <c:pt idx="7">
                  <c:v>1.35082531936271</c:v>
                </c:pt>
              </c:numCache>
            </c:numRef>
          </c:xVal>
          <c:yVal>
            <c:numRef>
              <c:f>Sheet1!$G$23:$G$30</c:f>
              <c:numCache>
                <c:formatCode>General</c:formatCode>
                <c:ptCount val="8"/>
                <c:pt idx="0">
                  <c:v>1.5870000000000001E-3</c:v>
                </c:pt>
                <c:pt idx="1">
                  <c:v>1.5139999999999999E-3</c:v>
                </c:pt>
                <c:pt idx="2">
                  <c:v>1.4679999999999999E-3</c:v>
                </c:pt>
                <c:pt idx="3">
                  <c:v>1.462E-3</c:v>
                </c:pt>
                <c:pt idx="4">
                  <c:v>1.389E-3</c:v>
                </c:pt>
                <c:pt idx="5">
                  <c:v>1.343E-3</c:v>
                </c:pt>
                <c:pt idx="6">
                  <c:v>1.049E-3</c:v>
                </c:pt>
                <c:pt idx="7">
                  <c:v>5.3700000000000004E-4</c:v>
                </c:pt>
              </c:numCache>
            </c:numRef>
          </c:yVal>
          <c:smooth val="1"/>
        </c:ser>
        <c:ser>
          <c:idx val="2"/>
          <c:order val="6"/>
          <c:tx>
            <c:strRef>
              <c:f>Sheet1!$A$5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Sheet1!$A$7:$A$13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4.4387755102040813</c:v>
                </c:pt>
                <c:pt idx="6">
                  <c:v>8</c:v>
                </c:pt>
              </c:numCache>
            </c:numRef>
          </c:xVal>
          <c:yVal>
            <c:numRef>
              <c:f>Sheet1!$E$7:$E$13</c:f>
              <c:numCache>
                <c:formatCode>General</c:formatCode>
                <c:ptCount val="7"/>
                <c:pt idx="0">
                  <c:v>2.2000000000000001E-3</c:v>
                </c:pt>
                <c:pt idx="1">
                  <c:v>1.0800000000000002E-3</c:v>
                </c:pt>
                <c:pt idx="2">
                  <c:v>5.1000000000000004E-4</c:v>
                </c:pt>
                <c:pt idx="3">
                  <c:v>2.5000000000000001E-4</c:v>
                </c:pt>
                <c:pt idx="4">
                  <c:v>1.3999999999999999E-4</c:v>
                </c:pt>
                <c:pt idx="5">
                  <c:v>1.2387096774193549E-4</c:v>
                </c:pt>
                <c:pt idx="6">
                  <c:v>9.5000000000000005E-5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Sheet1!$A$36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Sheet1!$G$39:$G$45</c:f>
              <c:numCache>
                <c:formatCode>General</c:formatCode>
                <c:ptCount val="7"/>
                <c:pt idx="0">
                  <c:v>0.22850581311898951</c:v>
                </c:pt>
                <c:pt idx="1">
                  <c:v>0.28500071766901103</c:v>
                </c:pt>
                <c:pt idx="2">
                  <c:v>0.59503373044351948</c:v>
                </c:pt>
                <c:pt idx="3">
                  <c:v>1.7419262236256638</c:v>
                </c:pt>
                <c:pt idx="4">
                  <c:v>1.7419262236256638</c:v>
                </c:pt>
                <c:pt idx="5">
                  <c:v>2.3158317783838096</c:v>
                </c:pt>
                <c:pt idx="6">
                  <c:v>2.3165207406344193</c:v>
                </c:pt>
              </c:numCache>
            </c:numRef>
          </c:xVal>
          <c:yVal>
            <c:numRef>
              <c:f>Sheet1!$I$39:$I$45</c:f>
              <c:numCache>
                <c:formatCode>General</c:formatCode>
                <c:ptCount val="7"/>
                <c:pt idx="0">
                  <c:v>3.1000000000000003E-3</c:v>
                </c:pt>
                <c:pt idx="1">
                  <c:v>2.7000000000000001E-3</c:v>
                </c:pt>
                <c:pt idx="2">
                  <c:v>1.5E-3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6.0000000000000006E-4</c:v>
                </c:pt>
                <c:pt idx="6">
                  <c:v>6.0000000000000006E-4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62736"/>
        <c:axId val="333033616"/>
      </c:scatterChart>
      <c:valAx>
        <c:axId val="331562736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BPV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33616"/>
        <c:crosses val="autoZero"/>
        <c:crossBetween val="midCat"/>
      </c:valAx>
      <c:valAx>
        <c:axId val="333033616"/>
        <c:scaling>
          <c:orientation val="minMax"/>
          <c:max val="3.0000000000000009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56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48361529066288"/>
          <c:y val="0.22057964741722294"/>
          <c:w val="0.23411484455532167"/>
          <c:h val="0.20389472457591851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Sheet1!$F$5</c:f>
              <c:strCache>
                <c:ptCount val="1"/>
                <c:pt idx="0">
                  <c:v>Touma &amp; Gotsman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Sheet1!$G$7:$G$11</c:f>
              <c:numCache>
                <c:formatCode>General</c:formatCode>
                <c:ptCount val="5"/>
                <c:pt idx="0">
                  <c:v>6.032258064516129</c:v>
                </c:pt>
                <c:pt idx="1">
                  <c:v>7.0322580645161299</c:v>
                </c:pt>
                <c:pt idx="2">
                  <c:v>8.935483870967742</c:v>
                </c:pt>
                <c:pt idx="3">
                  <c:v>11.096774193548386</c:v>
                </c:pt>
                <c:pt idx="4">
                  <c:v>13.580645161290322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5.1934826883910385E-4</c:v>
                </c:pt>
                <c:pt idx="1">
                  <c:v>2.6476578411405296E-4</c:v>
                </c:pt>
                <c:pt idx="2">
                  <c:v>1.2830957230142569E-4</c:v>
                </c:pt>
                <c:pt idx="3" formatCode="0.0000000000">
                  <c:v>6.7209775967413439E-5</c:v>
                </c:pt>
                <c:pt idx="4" formatCode="0.0000000000">
                  <c:v>3.2586558044806514E-5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strRef>
              <c:f>Sheet1!$I$20:$I$42</c:f>
              <c:strCache>
                <c:ptCount val="23"/>
                <c:pt idx="0">
                  <c:v>0.02454428</c:v>
                </c:pt>
                <c:pt idx="1">
                  <c:v>0.106961389</c:v>
                </c:pt>
                <c:pt idx="2">
                  <c:v>0.115085403</c:v>
                </c:pt>
                <c:pt idx="3">
                  <c:v>0.243174968</c:v>
                </c:pt>
                <c:pt idx="4">
                  <c:v>0.248198651</c:v>
                </c:pt>
                <c:pt idx="5">
                  <c:v>0.256494905</c:v>
                </c:pt>
                <c:pt idx="6">
                  <c:v>0.257011626</c:v>
                </c:pt>
                <c:pt idx="7">
                  <c:v>0.280034448</c:v>
                </c:pt>
                <c:pt idx="8">
                  <c:v>0.294359122</c:v>
                </c:pt>
                <c:pt idx="9">
                  <c:v>0.520080379</c:v>
                </c:pt>
                <c:pt idx="10">
                  <c:v>1.350825319</c:v>
                </c:pt>
                <c:pt idx="11">
                  <c:v>4.930816707</c:v>
                </c:pt>
                <c:pt idx="12">
                  <c:v>4.930816707</c:v>
                </c:pt>
                <c:pt idx="13">
                  <c:v>5.996095881</c:v>
                </c:pt>
                <c:pt idx="14">
                  <c:v>6.212516148</c:v>
                </c:pt>
                <c:pt idx="18">
                  <c:v>orms2</c:v>
                </c:pt>
                <c:pt idx="19">
                  <c:v>0.0031</c:v>
                </c:pt>
                <c:pt idx="20">
                  <c:v>0.0027</c:v>
                </c:pt>
                <c:pt idx="21">
                  <c:v>0.0015</c:v>
                </c:pt>
                <c:pt idx="22">
                  <c:v>0.0008</c:v>
                </c:pt>
              </c:strCache>
            </c:strRef>
          </c:xVal>
          <c:yVal>
            <c:numRef>
              <c:f>Sheet1!$G$20:$G$40</c:f>
              <c:numCache>
                <c:formatCode>General</c:formatCode>
                <c:ptCount val="21"/>
                <c:pt idx="0">
                  <c:v>1.9036000000000001E-2</c:v>
                </c:pt>
                <c:pt idx="1">
                  <c:v>6.3070000000000001E-3</c:v>
                </c:pt>
                <c:pt idx="2">
                  <c:v>5.8640000000000003E-3</c:v>
                </c:pt>
                <c:pt idx="3">
                  <c:v>1.5870000000000001E-3</c:v>
                </c:pt>
                <c:pt idx="4">
                  <c:v>1.5139999999999999E-3</c:v>
                </c:pt>
                <c:pt idx="5">
                  <c:v>1.4679999999999999E-3</c:v>
                </c:pt>
                <c:pt idx="6">
                  <c:v>1.462E-3</c:v>
                </c:pt>
                <c:pt idx="7">
                  <c:v>1.389E-3</c:v>
                </c:pt>
                <c:pt idx="8">
                  <c:v>1.343E-3</c:v>
                </c:pt>
                <c:pt idx="9">
                  <c:v>1.049E-3</c:v>
                </c:pt>
                <c:pt idx="10">
                  <c:v>5.3700000000000004E-4</c:v>
                </c:pt>
                <c:pt idx="11">
                  <c:v>2.5500000000000002E-4</c:v>
                </c:pt>
                <c:pt idx="12">
                  <c:v>2.5500000000000002E-4</c:v>
                </c:pt>
                <c:pt idx="13">
                  <c:v>2.03E-4</c:v>
                </c:pt>
                <c:pt idx="14">
                  <c:v>2.02E-4</c:v>
                </c:pt>
                <c:pt idx="18">
                  <c:v>0</c:v>
                </c:pt>
                <c:pt idx="19">
                  <c:v>0.22850581311898951</c:v>
                </c:pt>
                <c:pt idx="20">
                  <c:v>0.28500071766901103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Sheet1!$A$7:$A$11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2.2000000000000001E-3</c:v>
                </c:pt>
                <c:pt idx="1">
                  <c:v>1.0800000000000002E-3</c:v>
                </c:pt>
                <c:pt idx="2">
                  <c:v>5.1000000000000004E-4</c:v>
                </c:pt>
                <c:pt idx="3">
                  <c:v>2.5000000000000001E-4</c:v>
                </c:pt>
                <c:pt idx="4">
                  <c:v>1.3999999999999999E-4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Sheet1!$G$39:$G$45</c:f>
              <c:numCache>
                <c:formatCode>General</c:formatCode>
                <c:ptCount val="7"/>
                <c:pt idx="0">
                  <c:v>0.22850581311898951</c:v>
                </c:pt>
                <c:pt idx="1">
                  <c:v>0.28500071766901103</c:v>
                </c:pt>
                <c:pt idx="2">
                  <c:v>0.59503373044351948</c:v>
                </c:pt>
                <c:pt idx="3">
                  <c:v>1.7419262236256638</c:v>
                </c:pt>
                <c:pt idx="4">
                  <c:v>1.7419262236256638</c:v>
                </c:pt>
                <c:pt idx="5">
                  <c:v>2.3158317783838096</c:v>
                </c:pt>
                <c:pt idx="6">
                  <c:v>2.3165207406344193</c:v>
                </c:pt>
              </c:numCache>
            </c:numRef>
          </c:xVal>
          <c:yVal>
            <c:numRef>
              <c:f>Sheet1!$I$39:$I$45</c:f>
              <c:numCache>
                <c:formatCode>General</c:formatCode>
                <c:ptCount val="7"/>
                <c:pt idx="0">
                  <c:v>3.1000000000000003E-3</c:v>
                </c:pt>
                <c:pt idx="1">
                  <c:v>2.7000000000000001E-3</c:v>
                </c:pt>
                <c:pt idx="2">
                  <c:v>1.5E-3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6.0000000000000006E-4</c:v>
                </c:pt>
                <c:pt idx="6">
                  <c:v>6.0000000000000006E-4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32048"/>
        <c:axId val="333034008"/>
      </c:scatterChart>
      <c:valAx>
        <c:axId val="333032048"/>
        <c:scaling>
          <c:orientation val="minMax"/>
          <c:max val="1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BPV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34008"/>
        <c:crosses val="autoZero"/>
        <c:crossBetween val="midCat"/>
      </c:valAx>
      <c:valAx>
        <c:axId val="333034008"/>
        <c:scaling>
          <c:orientation val="minMax"/>
          <c:max val="3.0000000000000009E-3"/>
          <c:min val="5.0000000000000012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32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948251518065189"/>
          <c:y val="0.21200601510434869"/>
          <c:w val="0.23411484455532167"/>
          <c:h val="0.20389472457591851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9528165414965"/>
          <c:y val="1.549846269216348E-2"/>
          <c:w val="0.82752284677286625"/>
          <c:h val="0.8543258092738407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Sheet1!$F$5</c:f>
              <c:strCache>
                <c:ptCount val="1"/>
                <c:pt idx="0">
                  <c:v>Touma &amp; Gotsman</c:v>
                </c:pt>
              </c:strCache>
            </c:strRef>
          </c:tx>
          <c:xVal>
            <c:numRef>
              <c:f>Sheet1!$G$7:$G$11</c:f>
              <c:numCache>
                <c:formatCode>General</c:formatCode>
                <c:ptCount val="5"/>
                <c:pt idx="0">
                  <c:v>6.032258064516129</c:v>
                </c:pt>
                <c:pt idx="1">
                  <c:v>7.0322580645161299</c:v>
                </c:pt>
                <c:pt idx="2">
                  <c:v>8.935483870967742</c:v>
                </c:pt>
                <c:pt idx="3">
                  <c:v>11.096774193548386</c:v>
                </c:pt>
                <c:pt idx="4">
                  <c:v>13.580645161290322</c:v>
                </c:pt>
              </c:numCache>
            </c:numRef>
          </c:xVal>
          <c:yVal>
            <c:numRef>
              <c:f>Sheet1!$H$7:$H$11</c:f>
              <c:numCache>
                <c:formatCode>General</c:formatCode>
                <c:ptCount val="5"/>
                <c:pt idx="0">
                  <c:v>5.1934826883910385E-4</c:v>
                </c:pt>
                <c:pt idx="1">
                  <c:v>2.6476578411405296E-4</c:v>
                </c:pt>
                <c:pt idx="2">
                  <c:v>1.2830957230142569E-4</c:v>
                </c:pt>
                <c:pt idx="3" formatCode="0.0000000000">
                  <c:v>6.7209775967413439E-5</c:v>
                </c:pt>
                <c:pt idx="4" formatCode="0.0000000000">
                  <c:v>3.2586558044806514E-5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Sheet1!$A$17</c:f>
              <c:strCache>
                <c:ptCount val="1"/>
                <c:pt idx="0">
                  <c:v>SOT</c:v>
                </c:pt>
              </c:strCache>
            </c:strRef>
          </c:tx>
          <c:xVal>
            <c:numRef>
              <c:f>Sheet1!$I$20:$I$34</c:f>
              <c:numCache>
                <c:formatCode>General</c:formatCode>
                <c:ptCount val="15"/>
                <c:pt idx="0">
                  <c:v>2.4544280177981916E-2</c:v>
                </c:pt>
                <c:pt idx="1">
                  <c:v>0.1069613894072054</c:v>
                </c:pt>
                <c:pt idx="2">
                  <c:v>0.1150854026123152</c:v>
                </c:pt>
                <c:pt idx="3">
                  <c:v>0.2431749677048945</c:v>
                </c:pt>
                <c:pt idx="4">
                  <c:v>0.24819865078225922</c:v>
                </c:pt>
                <c:pt idx="5">
                  <c:v>0.25649490455002155</c:v>
                </c:pt>
                <c:pt idx="6">
                  <c:v>0.25701162623797902</c:v>
                </c:pt>
                <c:pt idx="7">
                  <c:v>0.28003444811253048</c:v>
                </c:pt>
                <c:pt idx="8">
                  <c:v>0.29435912157313049</c:v>
                </c:pt>
                <c:pt idx="9">
                  <c:v>0.52008037892923786</c:v>
                </c:pt>
                <c:pt idx="10">
                  <c:v>1.35082531936271</c:v>
                </c:pt>
                <c:pt idx="11">
                  <c:v>4.9308167073345777</c:v>
                </c:pt>
                <c:pt idx="12">
                  <c:v>4.9308167073345777</c:v>
                </c:pt>
                <c:pt idx="13">
                  <c:v>5.996095880579877</c:v>
                </c:pt>
                <c:pt idx="14">
                  <c:v>6.2125161475527486</c:v>
                </c:pt>
              </c:numCache>
            </c:numRef>
          </c:xVal>
          <c:yVal>
            <c:numRef>
              <c:f>Sheet1!$G$20:$G$34</c:f>
              <c:numCache>
                <c:formatCode>General</c:formatCode>
                <c:ptCount val="15"/>
                <c:pt idx="0">
                  <c:v>1.9036000000000001E-2</c:v>
                </c:pt>
                <c:pt idx="1">
                  <c:v>6.3070000000000001E-3</c:v>
                </c:pt>
                <c:pt idx="2">
                  <c:v>5.8640000000000003E-3</c:v>
                </c:pt>
                <c:pt idx="3">
                  <c:v>1.5870000000000001E-3</c:v>
                </c:pt>
                <c:pt idx="4">
                  <c:v>1.5139999999999999E-3</c:v>
                </c:pt>
                <c:pt idx="5">
                  <c:v>1.4679999999999999E-3</c:v>
                </c:pt>
                <c:pt idx="6">
                  <c:v>1.462E-3</c:v>
                </c:pt>
                <c:pt idx="7">
                  <c:v>1.389E-3</c:v>
                </c:pt>
                <c:pt idx="8">
                  <c:v>1.343E-3</c:v>
                </c:pt>
                <c:pt idx="9">
                  <c:v>1.049E-3</c:v>
                </c:pt>
                <c:pt idx="10">
                  <c:v>5.3700000000000004E-4</c:v>
                </c:pt>
                <c:pt idx="11">
                  <c:v>2.5500000000000002E-4</c:v>
                </c:pt>
                <c:pt idx="12">
                  <c:v>2.5500000000000002E-4</c:v>
                </c:pt>
                <c:pt idx="13">
                  <c:v>2.03E-4</c:v>
                </c:pt>
                <c:pt idx="14">
                  <c:v>2.02E-4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Sheet1!$A$7:$A$13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4.4387755102040813</c:v>
                </c:pt>
                <c:pt idx="6">
                  <c:v>8</c:v>
                </c:pt>
              </c:numCache>
            </c:numRef>
          </c:xVal>
          <c:yVal>
            <c:numRef>
              <c:f>Sheet1!$C$7:$C$13</c:f>
              <c:numCache>
                <c:formatCode>General</c:formatCode>
                <c:ptCount val="7"/>
                <c:pt idx="0">
                  <c:v>2.2000000000000001E-3</c:v>
                </c:pt>
                <c:pt idx="1">
                  <c:v>1.0800000000000002E-3</c:v>
                </c:pt>
                <c:pt idx="2">
                  <c:v>5.1000000000000004E-4</c:v>
                </c:pt>
                <c:pt idx="3">
                  <c:v>2.5000000000000001E-4</c:v>
                </c:pt>
                <c:pt idx="4">
                  <c:v>1.3999999999999999E-4</c:v>
                </c:pt>
                <c:pt idx="5">
                  <c:v>1.2387096774193549E-4</c:v>
                </c:pt>
                <c:pt idx="6">
                  <c:v>9.5000000000000005E-5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Sheet1!$G$39:$G$45</c:f>
              <c:numCache>
                <c:formatCode>General</c:formatCode>
                <c:ptCount val="7"/>
                <c:pt idx="0">
                  <c:v>0.22850581311898951</c:v>
                </c:pt>
                <c:pt idx="1">
                  <c:v>0.28500071766901103</c:v>
                </c:pt>
                <c:pt idx="2">
                  <c:v>0.59503373044351948</c:v>
                </c:pt>
                <c:pt idx="3">
                  <c:v>1.7419262236256638</c:v>
                </c:pt>
                <c:pt idx="4">
                  <c:v>1.7419262236256638</c:v>
                </c:pt>
                <c:pt idx="5">
                  <c:v>2.3158317783838096</c:v>
                </c:pt>
                <c:pt idx="6">
                  <c:v>2.3165207406344193</c:v>
                </c:pt>
              </c:numCache>
            </c:numRef>
          </c:xVal>
          <c:yVal>
            <c:numRef>
              <c:f>Sheet1!$I$39:$I$45</c:f>
              <c:numCache>
                <c:formatCode>General</c:formatCode>
                <c:ptCount val="7"/>
                <c:pt idx="0">
                  <c:v>3.1000000000000003E-3</c:v>
                </c:pt>
                <c:pt idx="1">
                  <c:v>2.7000000000000001E-3</c:v>
                </c:pt>
                <c:pt idx="2">
                  <c:v>1.5E-3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6.0000000000000006E-4</c:v>
                </c:pt>
                <c:pt idx="6">
                  <c:v>6.0000000000000006E-4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32832"/>
        <c:axId val="333031656"/>
      </c:scatterChart>
      <c:valAx>
        <c:axId val="333032832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BPV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31656"/>
        <c:crosses val="autoZero"/>
        <c:crossBetween val="midCat"/>
      </c:valAx>
      <c:valAx>
        <c:axId val="333031656"/>
        <c:scaling>
          <c:orientation val="minMax"/>
          <c:max val="2.5000000000000005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32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48361529066288"/>
          <c:y val="0.22057964741722294"/>
          <c:w val="0.23411484455532167"/>
          <c:h val="0.20389472457591851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Sheet1!$A$5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Sheet1!$A$7:$A$13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4.4387755102040813</c:v>
                </c:pt>
                <c:pt idx="6">
                  <c:v>8</c:v>
                </c:pt>
              </c:numCache>
            </c:numRef>
          </c:xVal>
          <c:yVal>
            <c:numRef>
              <c:f>Sheet1!$C$7:$C$13</c:f>
              <c:numCache>
                <c:formatCode>General</c:formatCode>
                <c:ptCount val="7"/>
                <c:pt idx="0">
                  <c:v>2.2000000000000001E-3</c:v>
                </c:pt>
                <c:pt idx="1">
                  <c:v>1.0800000000000002E-3</c:v>
                </c:pt>
                <c:pt idx="2">
                  <c:v>5.1000000000000004E-4</c:v>
                </c:pt>
                <c:pt idx="3">
                  <c:v>2.5000000000000001E-4</c:v>
                </c:pt>
                <c:pt idx="4">
                  <c:v>1.3999999999999999E-4</c:v>
                </c:pt>
                <c:pt idx="5">
                  <c:v>1.2387096774193549E-4</c:v>
                </c:pt>
                <c:pt idx="6">
                  <c:v>9.5000000000000005E-5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Sheet1!$A$36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Sheet1!$J$39:$J$48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1.7</c:v>
                </c:pt>
                <c:pt idx="4">
                  <c:v>1.7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5.8</c:v>
                </c:pt>
                <c:pt idx="8">
                  <c:v>8.4</c:v>
                </c:pt>
              </c:numCache>
            </c:numRef>
          </c:xVal>
          <c:yVal>
            <c:numRef>
              <c:f>Sheet1!$K$39:$K$48</c:f>
              <c:numCache>
                <c:formatCode>General</c:formatCode>
                <c:ptCount val="10"/>
                <c:pt idx="0">
                  <c:v>3.0999999999999999E-3</c:v>
                </c:pt>
                <c:pt idx="1">
                  <c:v>2.7000000000000001E-3</c:v>
                </c:pt>
                <c:pt idx="2">
                  <c:v>1.5E-3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5.9999999999999995E-4</c:v>
                </c:pt>
                <c:pt idx="6">
                  <c:v>5.9999999999999995E-4</c:v>
                </c:pt>
                <c:pt idx="7">
                  <c:v>4.0000000000000002E-4</c:v>
                </c:pt>
                <c:pt idx="8">
                  <c:v>2.9999999999999997E-4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30480"/>
        <c:axId val="333035576"/>
      </c:scatterChart>
      <c:valAx>
        <c:axId val="33303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BPV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35576"/>
        <c:crosses val="autoZero"/>
        <c:crossBetween val="midCat"/>
      </c:valAx>
      <c:valAx>
        <c:axId val="333035576"/>
        <c:scaling>
          <c:orientation val="minMax"/>
          <c:max val="3.0000000000000009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30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48361529066288"/>
          <c:y val="0.22057964741722294"/>
          <c:w val="0.23411484455532167"/>
          <c:h val="0.20389472457591851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5"/>
          <c:order val="0"/>
          <c:tx>
            <c:strRef>
              <c:f>Sheet1!$A$17</c:f>
              <c:strCache>
                <c:ptCount val="1"/>
                <c:pt idx="0">
                  <c:v>SOT</c:v>
                </c:pt>
              </c:strCache>
            </c:strRef>
          </c:tx>
          <c:xVal>
            <c:numRef>
              <c:f>Sheet1!$I$23:$I$30</c:f>
              <c:numCache>
                <c:formatCode>General</c:formatCode>
                <c:ptCount val="8"/>
                <c:pt idx="0">
                  <c:v>0.2431749677048945</c:v>
                </c:pt>
                <c:pt idx="1">
                  <c:v>0.24819865078225922</c:v>
                </c:pt>
                <c:pt idx="2">
                  <c:v>0.25649490455002155</c:v>
                </c:pt>
                <c:pt idx="3">
                  <c:v>0.25701162623797902</c:v>
                </c:pt>
                <c:pt idx="4">
                  <c:v>0.28003444811253048</c:v>
                </c:pt>
                <c:pt idx="5">
                  <c:v>0.29435912157313049</c:v>
                </c:pt>
                <c:pt idx="6">
                  <c:v>0.52008037892923786</c:v>
                </c:pt>
                <c:pt idx="7">
                  <c:v>1.35082531936271</c:v>
                </c:pt>
              </c:numCache>
            </c:numRef>
          </c:xVal>
          <c:yVal>
            <c:numRef>
              <c:f>Sheet1!$G$23:$G$30</c:f>
              <c:numCache>
                <c:formatCode>General</c:formatCode>
                <c:ptCount val="8"/>
                <c:pt idx="0">
                  <c:v>1.5870000000000001E-3</c:v>
                </c:pt>
                <c:pt idx="1">
                  <c:v>1.5139999999999999E-3</c:v>
                </c:pt>
                <c:pt idx="2">
                  <c:v>1.4679999999999999E-3</c:v>
                </c:pt>
                <c:pt idx="3">
                  <c:v>1.462E-3</c:v>
                </c:pt>
                <c:pt idx="4">
                  <c:v>1.389E-3</c:v>
                </c:pt>
                <c:pt idx="5">
                  <c:v>1.343E-3</c:v>
                </c:pt>
                <c:pt idx="6">
                  <c:v>1.049E-3</c:v>
                </c:pt>
                <c:pt idx="7">
                  <c:v>5.3700000000000004E-4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Sheet1!$A$5</c:f>
              <c:strCache>
                <c:ptCount val="1"/>
                <c:pt idx="0">
                  <c:v>Khodakovsky et al.</c:v>
                </c:pt>
              </c:strCache>
            </c:strRef>
          </c:tx>
          <c:xVal>
            <c:numRef>
              <c:f>Sheet1!$A$7:$A$13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4.4387755102040813</c:v>
                </c:pt>
                <c:pt idx="6">
                  <c:v>8</c:v>
                </c:pt>
              </c:numCache>
            </c:numRef>
          </c:xVal>
          <c:yVal>
            <c:numRef>
              <c:f>Sheet1!$E$7:$E$13</c:f>
              <c:numCache>
                <c:formatCode>General</c:formatCode>
                <c:ptCount val="7"/>
                <c:pt idx="0">
                  <c:v>2.2000000000000001E-3</c:v>
                </c:pt>
                <c:pt idx="1">
                  <c:v>1.0800000000000002E-3</c:v>
                </c:pt>
                <c:pt idx="2">
                  <c:v>5.1000000000000004E-4</c:v>
                </c:pt>
                <c:pt idx="3">
                  <c:v>2.5000000000000001E-4</c:v>
                </c:pt>
                <c:pt idx="4">
                  <c:v>1.3999999999999999E-4</c:v>
                </c:pt>
                <c:pt idx="5">
                  <c:v>1.2387096774193549E-4</c:v>
                </c:pt>
                <c:pt idx="6">
                  <c:v>9.5000000000000005E-5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Sheet1!$A$36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Sheet1!$J$39:$J$45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1.7</c:v>
                </c:pt>
                <c:pt idx="4">
                  <c:v>1.7</c:v>
                </c:pt>
                <c:pt idx="5">
                  <c:v>2.2999999999999998</c:v>
                </c:pt>
                <c:pt idx="6">
                  <c:v>2.2999999999999998</c:v>
                </c:pt>
              </c:numCache>
            </c:numRef>
          </c:xVal>
          <c:yVal>
            <c:numRef>
              <c:f>Sheet1!$K$39:$K$45</c:f>
              <c:numCache>
                <c:formatCode>General</c:formatCode>
                <c:ptCount val="7"/>
                <c:pt idx="0">
                  <c:v>3.0999999999999999E-3</c:v>
                </c:pt>
                <c:pt idx="1">
                  <c:v>2.7000000000000001E-3</c:v>
                </c:pt>
                <c:pt idx="2">
                  <c:v>1.5E-3</c:v>
                </c:pt>
                <c:pt idx="3">
                  <c:v>8.0000000000000004E-4</c:v>
                </c:pt>
                <c:pt idx="4">
                  <c:v>8.0000000000000004E-4</c:v>
                </c:pt>
                <c:pt idx="5">
                  <c:v>5.9999999999999995E-4</c:v>
                </c:pt>
                <c:pt idx="6">
                  <c:v>5.9999999999999995E-4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28520"/>
        <c:axId val="333030088"/>
      </c:scatterChart>
      <c:valAx>
        <c:axId val="333028520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BPV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30088"/>
        <c:crosses val="autoZero"/>
        <c:crossBetween val="midCat"/>
      </c:valAx>
      <c:valAx>
        <c:axId val="333030088"/>
        <c:scaling>
          <c:orientation val="minMax"/>
          <c:max val="3.0000000000000009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028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48361529066288"/>
          <c:y val="0.22057964741722294"/>
          <c:w val="0.23411484455532167"/>
          <c:h val="0.20389472457591851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25" right="0.25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8585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6</xdr:row>
      <xdr:rowOff>176893</xdr:rowOff>
    </xdr:from>
    <xdr:to>
      <xdr:col>22</xdr:col>
      <xdr:colOff>542925</xdr:colOff>
      <xdr:row>25</xdr:row>
      <xdr:rowOff>176893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51</xdr:row>
      <xdr:rowOff>133350</xdr:rowOff>
    </xdr:from>
    <xdr:to>
      <xdr:col>18</xdr:col>
      <xdr:colOff>419100</xdr:colOff>
      <xdr:row>66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51</xdr:row>
      <xdr:rowOff>66675</xdr:rowOff>
    </xdr:from>
    <xdr:to>
      <xdr:col>8</xdr:col>
      <xdr:colOff>657225</xdr:colOff>
      <xdr:row>77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308883</xdr:colOff>
      <xdr:row>29</xdr:row>
      <xdr:rowOff>108857</xdr:rowOff>
    </xdr:from>
    <xdr:to>
      <xdr:col>20</xdr:col>
      <xdr:colOff>149679</xdr:colOff>
      <xdr:row>52</xdr:row>
      <xdr:rowOff>13606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544286</xdr:colOff>
      <xdr:row>10</xdr:row>
      <xdr:rowOff>163285</xdr:rowOff>
    </xdr:from>
    <xdr:to>
      <xdr:col>20</xdr:col>
      <xdr:colOff>217715</xdr:colOff>
      <xdr:row>29</xdr:row>
      <xdr:rowOff>163285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3" zoomScale="70" zoomScaleNormal="70" workbookViewId="0">
      <selection activeCell="C18" sqref="C18"/>
    </sheetView>
  </sheetViews>
  <sheetFormatPr defaultRowHeight="15" x14ac:dyDescent="0.25"/>
  <cols>
    <col min="1" max="1" width="12.5703125" customWidth="1"/>
    <col min="3" max="3" width="11.42578125" customWidth="1"/>
    <col min="4" max="4" width="11" bestFit="1" customWidth="1"/>
    <col min="6" max="6" width="12" bestFit="1" customWidth="1"/>
    <col min="7" max="7" width="13.5703125" customWidth="1"/>
    <col min="8" max="8" width="13.42578125" customWidth="1"/>
    <col min="9" max="10" width="12" bestFit="1" customWidth="1"/>
    <col min="13" max="13" width="9.140625" customWidth="1"/>
  </cols>
  <sheetData>
    <row r="1" spans="1:15" x14ac:dyDescent="0.25">
      <c r="A1" t="s">
        <v>0</v>
      </c>
    </row>
    <row r="2" spans="1:15" x14ac:dyDescent="0.25">
      <c r="A2" t="s">
        <v>1</v>
      </c>
      <c r="B2" s="2">
        <v>34835</v>
      </c>
    </row>
    <row r="3" spans="1:15" x14ac:dyDescent="0.25">
      <c r="K3" s="6"/>
      <c r="L3" s="6"/>
      <c r="M3" s="6"/>
      <c r="N3" s="6"/>
    </row>
    <row r="4" spans="1:15" x14ac:dyDescent="0.25">
      <c r="C4">
        <f>POWER(10, -4)</f>
        <v>1E-4</v>
      </c>
      <c r="E4" s="1"/>
      <c r="I4" s="3"/>
      <c r="J4" s="3"/>
      <c r="K4" s="6"/>
      <c r="L4" s="6"/>
      <c r="M4" s="6"/>
      <c r="N4" s="6"/>
      <c r="O4" s="3"/>
    </row>
    <row r="5" spans="1:15" x14ac:dyDescent="0.25">
      <c r="A5" s="3" t="s">
        <v>8</v>
      </c>
      <c r="B5" s="3"/>
      <c r="C5" s="3"/>
      <c r="F5" s="3" t="s">
        <v>4</v>
      </c>
      <c r="G5" s="3"/>
      <c r="I5" s="3"/>
      <c r="J5" s="3"/>
      <c r="K5" s="6"/>
      <c r="L5" s="6"/>
      <c r="M5" s="6"/>
      <c r="N5" s="6"/>
      <c r="O5" s="3"/>
    </row>
    <row r="6" spans="1:15" x14ac:dyDescent="0.25">
      <c r="A6" s="3" t="s">
        <v>5</v>
      </c>
      <c r="B6" s="3" t="s">
        <v>6</v>
      </c>
      <c r="C6" s="3" t="s">
        <v>7</v>
      </c>
      <c r="D6" t="s">
        <v>23</v>
      </c>
      <c r="F6" s="3" t="s">
        <v>6</v>
      </c>
      <c r="G6" s="3" t="s">
        <v>3</v>
      </c>
      <c r="H6" t="s">
        <v>2</v>
      </c>
      <c r="I6" s="3" t="s">
        <v>23</v>
      </c>
      <c r="J6" s="3"/>
      <c r="K6" s="6"/>
      <c r="L6" s="5"/>
      <c r="M6" s="6"/>
      <c r="N6" s="6"/>
      <c r="O6" s="3"/>
    </row>
    <row r="7" spans="1:15" x14ac:dyDescent="0.25">
      <c r="A7" s="3">
        <v>0.25</v>
      </c>
      <c r="B7" s="3">
        <v>22</v>
      </c>
      <c r="C7" s="7">
        <f t="shared" ref="C7:C13" si="0">B7*$C$4</f>
        <v>2.2000000000000001E-3</v>
      </c>
      <c r="D7" s="1">
        <f>C7*C7</f>
        <v>4.8400000000000002E-6</v>
      </c>
      <c r="E7">
        <f>SQRT(D7)</f>
        <v>2.2000000000000001E-3</v>
      </c>
      <c r="F7" s="3">
        <v>5.1934826883910388</v>
      </c>
      <c r="G7" s="3">
        <v>6.032258064516129</v>
      </c>
      <c r="H7" s="3">
        <f>F7/10000</f>
        <v>5.1934826883910385E-4</v>
      </c>
      <c r="I7" s="3">
        <f>H7*H7</f>
        <v>2.6972262434617411E-7</v>
      </c>
      <c r="J7" s="3"/>
      <c r="K7" s="6"/>
      <c r="L7" s="5"/>
      <c r="M7" s="6"/>
      <c r="N7" s="6"/>
      <c r="O7" s="3"/>
    </row>
    <row r="8" spans="1:15" x14ac:dyDescent="0.25">
      <c r="A8" s="3">
        <v>0.5</v>
      </c>
      <c r="B8" s="3">
        <v>10.8</v>
      </c>
      <c r="C8" s="7">
        <f t="shared" si="0"/>
        <v>1.0800000000000002E-3</v>
      </c>
      <c r="D8" s="1">
        <f t="shared" ref="D8:D13" si="1">C8*C8</f>
        <v>1.1664000000000006E-6</v>
      </c>
      <c r="E8" s="3">
        <f t="shared" ref="E8:E14" si="2">SQRT(D8)</f>
        <v>1.0800000000000002E-3</v>
      </c>
      <c r="F8" s="3">
        <v>2.6476578411405294</v>
      </c>
      <c r="G8" s="3">
        <v>7.0322580645161299</v>
      </c>
      <c r="H8" s="3">
        <f>F8/10000</f>
        <v>2.6476578411405296E-4</v>
      </c>
      <c r="I8" s="3">
        <f t="shared" ref="I8:I11" si="3">H8*H8</f>
        <v>7.0100920437529298E-8</v>
      </c>
      <c r="J8" s="3"/>
      <c r="K8" s="6"/>
      <c r="L8" s="5"/>
      <c r="M8" s="6"/>
      <c r="N8" s="6"/>
      <c r="O8" s="3"/>
    </row>
    <row r="9" spans="1:15" x14ac:dyDescent="0.25">
      <c r="A9" s="3">
        <v>1</v>
      </c>
      <c r="B9" s="3">
        <v>5.0999999999999996</v>
      </c>
      <c r="C9" s="7">
        <f t="shared" si="0"/>
        <v>5.1000000000000004E-4</v>
      </c>
      <c r="D9" s="1">
        <f t="shared" si="1"/>
        <v>2.6010000000000006E-7</v>
      </c>
      <c r="E9" s="3">
        <f t="shared" si="2"/>
        <v>5.1000000000000004E-4</v>
      </c>
      <c r="F9" s="3">
        <v>1.2830957230142568</v>
      </c>
      <c r="G9" s="3">
        <v>8.935483870967742</v>
      </c>
      <c r="H9" s="3">
        <f>F9/10000</f>
        <v>1.2830957230142569E-4</v>
      </c>
      <c r="I9" s="3">
        <f t="shared" si="3"/>
        <v>1.6463346344174786E-8</v>
      </c>
      <c r="J9" s="3"/>
      <c r="K9" s="6"/>
      <c r="L9" s="5"/>
      <c r="M9" s="6"/>
      <c r="N9" s="6"/>
      <c r="O9" s="3"/>
    </row>
    <row r="10" spans="1:15" x14ac:dyDescent="0.25">
      <c r="A10" s="3">
        <v>2</v>
      </c>
      <c r="B10" s="3">
        <v>2.5</v>
      </c>
      <c r="C10" s="7">
        <f t="shared" si="0"/>
        <v>2.5000000000000001E-4</v>
      </c>
      <c r="D10" s="1">
        <f t="shared" si="1"/>
        <v>6.2499999999999997E-8</v>
      </c>
      <c r="E10" s="3">
        <f t="shared" si="2"/>
        <v>2.5000000000000001E-4</v>
      </c>
      <c r="F10" s="3">
        <v>0.67209775967413443</v>
      </c>
      <c r="G10" s="3">
        <v>11.096774193548386</v>
      </c>
      <c r="H10" s="8">
        <f>F10/10000</f>
        <v>6.7209775967413439E-5</v>
      </c>
      <c r="I10" s="3">
        <f t="shared" si="3"/>
        <v>4.5171539855899052E-9</v>
      </c>
      <c r="J10" s="3"/>
      <c r="K10" s="6"/>
      <c r="L10" s="5"/>
      <c r="M10" s="6"/>
      <c r="N10" s="6"/>
      <c r="O10" s="3"/>
    </row>
    <row r="11" spans="1:15" x14ac:dyDescent="0.25">
      <c r="A11" s="3">
        <v>4</v>
      </c>
      <c r="B11" s="3">
        <v>1.4</v>
      </c>
      <c r="C11" s="7">
        <f t="shared" si="0"/>
        <v>1.3999999999999999E-4</v>
      </c>
      <c r="D11" s="1">
        <f t="shared" si="1"/>
        <v>1.9599999999999997E-8</v>
      </c>
      <c r="E11" s="3">
        <f t="shared" si="2"/>
        <v>1.3999999999999999E-4</v>
      </c>
      <c r="F11" s="3">
        <v>0.32586558044806513</v>
      </c>
      <c r="G11" s="3">
        <v>13.580645161290322</v>
      </c>
      <c r="H11" s="8">
        <f>F11/10000</f>
        <v>3.2586558044806514E-5</v>
      </c>
      <c r="I11" s="3">
        <f t="shared" si="3"/>
        <v>1.0618837652075441E-9</v>
      </c>
      <c r="J11" s="3"/>
      <c r="K11" s="6"/>
      <c r="L11" s="5"/>
      <c r="M11" s="6"/>
      <c r="N11" s="6"/>
      <c r="O11" s="3"/>
    </row>
    <row r="12" spans="1:15" x14ac:dyDescent="0.25">
      <c r="A12" s="3">
        <v>4.4387755102040813</v>
      </c>
      <c r="B12" s="3">
        <v>1.2387096774193549</v>
      </c>
      <c r="C12" s="7">
        <f t="shared" si="0"/>
        <v>1.2387096774193549E-4</v>
      </c>
      <c r="D12" s="1">
        <f t="shared" si="1"/>
        <v>1.5344016649323622E-8</v>
      </c>
      <c r="E12" s="3">
        <f t="shared" si="2"/>
        <v>1.2387096774193549E-4</v>
      </c>
      <c r="F12" s="3"/>
      <c r="H12" s="3"/>
      <c r="I12" s="3"/>
      <c r="J12" s="3"/>
      <c r="K12" s="6"/>
      <c r="L12" s="5"/>
      <c r="M12" s="6"/>
      <c r="N12" s="6"/>
      <c r="O12" s="3"/>
    </row>
    <row r="13" spans="1:15" x14ac:dyDescent="0.25">
      <c r="A13">
        <v>8</v>
      </c>
      <c r="B13">
        <v>0.95</v>
      </c>
      <c r="C13" s="7">
        <f t="shared" si="0"/>
        <v>9.5000000000000005E-5</v>
      </c>
      <c r="D13" s="1">
        <f t="shared" si="1"/>
        <v>9.0250000000000014E-9</v>
      </c>
      <c r="E13" s="3">
        <f t="shared" si="2"/>
        <v>9.5000000000000005E-5</v>
      </c>
      <c r="F13" s="3"/>
      <c r="K13" s="6"/>
      <c r="L13" s="6"/>
      <c r="M13" s="6"/>
      <c r="N13" s="6"/>
    </row>
    <row r="14" spans="1:15" x14ac:dyDescent="0.25">
      <c r="A14" s="3">
        <v>0.94827586206896552</v>
      </c>
      <c r="C14" s="7">
        <v>6.3157894736842106E-4</v>
      </c>
      <c r="E14" s="3">
        <f t="shared" si="2"/>
        <v>0</v>
      </c>
      <c r="F14" s="3"/>
      <c r="K14" s="6"/>
      <c r="L14" s="6"/>
      <c r="M14" s="6"/>
      <c r="N14" s="6"/>
    </row>
    <row r="16" spans="1:15" x14ac:dyDescent="0.25">
      <c r="H16" s="2"/>
    </row>
    <row r="17" spans="1:15" x14ac:dyDescent="0.25">
      <c r="A17" s="3" t="s">
        <v>27</v>
      </c>
      <c r="B17" s="3"/>
      <c r="C17" s="3"/>
      <c r="D17" s="3"/>
      <c r="G17" s="3"/>
      <c r="H17" s="3"/>
      <c r="I17" s="3"/>
      <c r="J17" s="6"/>
      <c r="K17" s="1"/>
    </row>
    <row r="18" spans="1:15" x14ac:dyDescent="0.25">
      <c r="A18" s="3" t="s">
        <v>17</v>
      </c>
      <c r="B18" s="3">
        <v>34835</v>
      </c>
      <c r="C18" s="1"/>
      <c r="D18" s="3"/>
      <c r="G18" s="3"/>
      <c r="H18" s="3"/>
      <c r="I18" s="3"/>
      <c r="J18" s="6"/>
      <c r="K18" s="1"/>
      <c r="L18" s="1"/>
    </row>
    <row r="19" spans="1:15" x14ac:dyDescent="0.25">
      <c r="A19" s="3" t="s">
        <v>9</v>
      </c>
      <c r="B19" s="3" t="s">
        <v>10</v>
      </c>
      <c r="C19" s="3" t="s">
        <v>11</v>
      </c>
      <c r="D19" s="3" t="s">
        <v>12</v>
      </c>
      <c r="E19" s="3" t="s">
        <v>13</v>
      </c>
      <c r="F19" s="3" t="s">
        <v>14</v>
      </c>
      <c r="G19" s="3" t="s">
        <v>15</v>
      </c>
      <c r="H19" s="3" t="s">
        <v>16</v>
      </c>
      <c r="I19" s="3" t="s">
        <v>5</v>
      </c>
      <c r="J19" s="6"/>
      <c r="K19" s="1"/>
    </row>
    <row r="20" spans="1:15" x14ac:dyDescent="0.25">
      <c r="A20" s="3">
        <v>1.31769</v>
      </c>
      <c r="B20" s="3">
        <v>32</v>
      </c>
      <c r="C20" s="3">
        <v>52</v>
      </c>
      <c r="D20" s="3">
        <v>9</v>
      </c>
      <c r="E20" s="3">
        <v>855</v>
      </c>
      <c r="F20" s="3">
        <v>1.5153E-2</v>
      </c>
      <c r="G20" s="3">
        <v>1.9036000000000001E-2</v>
      </c>
      <c r="H20" s="3">
        <v>3.6200000000000002E-4</v>
      </c>
      <c r="I20" s="3">
        <f>(E20*1)/$B$18</f>
        <v>2.4544280177981916E-2</v>
      </c>
      <c r="J20" s="6"/>
      <c r="K20" s="1"/>
    </row>
    <row r="21" spans="1:15" x14ac:dyDescent="0.25">
      <c r="A21" s="3">
        <v>12.1</v>
      </c>
      <c r="B21" s="3">
        <v>16</v>
      </c>
      <c r="C21" s="3">
        <v>22</v>
      </c>
      <c r="D21" s="3">
        <v>8</v>
      </c>
      <c r="E21" s="3">
        <v>3726</v>
      </c>
      <c r="F21" s="3">
        <v>5.1250000000000002E-3</v>
      </c>
      <c r="G21" s="3">
        <v>6.3070000000000001E-3</v>
      </c>
      <c r="H21" s="3">
        <v>4.0000000000000003E-5</v>
      </c>
      <c r="I21" s="3">
        <f t="shared" ref="I21:I34" si="4">(E21*1)/$B$18</f>
        <v>0.1069613894072054</v>
      </c>
      <c r="J21" s="6"/>
      <c r="K21" s="5"/>
    </row>
    <row r="22" spans="1:15" x14ac:dyDescent="0.25">
      <c r="A22" s="3">
        <v>1.1979</v>
      </c>
      <c r="B22" s="3">
        <v>16</v>
      </c>
      <c r="C22" s="3">
        <v>50</v>
      </c>
      <c r="D22" s="3">
        <v>10</v>
      </c>
      <c r="E22" s="3">
        <v>4009</v>
      </c>
      <c r="F22" s="3">
        <v>4.7390000000000002E-3</v>
      </c>
      <c r="G22" s="3">
        <v>5.8640000000000003E-3</v>
      </c>
      <c r="H22" s="3">
        <v>3.4E-5</v>
      </c>
      <c r="I22" s="3">
        <f t="shared" si="4"/>
        <v>0.1150854026123152</v>
      </c>
      <c r="J22" s="6"/>
    </row>
    <row r="23" spans="1:15" x14ac:dyDescent="0.25">
      <c r="A23" s="3">
        <v>12.1</v>
      </c>
      <c r="B23" s="3">
        <v>8</v>
      </c>
      <c r="C23" s="3">
        <v>22</v>
      </c>
      <c r="D23" s="3">
        <v>9</v>
      </c>
      <c r="E23" s="3">
        <v>8471</v>
      </c>
      <c r="F23" s="3">
        <v>1.145E-3</v>
      </c>
      <c r="G23" s="3">
        <v>1.5870000000000001E-3</v>
      </c>
      <c r="H23" s="3">
        <v>3.0000000000000001E-6</v>
      </c>
      <c r="I23" s="3">
        <f t="shared" si="4"/>
        <v>0.2431749677048945</v>
      </c>
    </row>
    <row r="24" spans="1:15" x14ac:dyDescent="0.25">
      <c r="A24" s="3">
        <v>11</v>
      </c>
      <c r="B24" s="3">
        <v>8</v>
      </c>
      <c r="C24" s="3">
        <v>20</v>
      </c>
      <c r="D24" s="3">
        <v>8</v>
      </c>
      <c r="E24" s="3">
        <v>8646</v>
      </c>
      <c r="F24" s="3">
        <v>1.0759999999999999E-3</v>
      </c>
      <c r="G24" s="3">
        <v>1.5139999999999999E-3</v>
      </c>
      <c r="H24" s="3">
        <v>1.9999999999999999E-6</v>
      </c>
      <c r="I24" s="3">
        <f t="shared" si="4"/>
        <v>0.24819865078225922</v>
      </c>
    </row>
    <row r="25" spans="1:15" x14ac:dyDescent="0.25">
      <c r="A25" s="3">
        <v>10</v>
      </c>
      <c r="B25" s="3">
        <v>8</v>
      </c>
      <c r="C25" s="3">
        <v>18</v>
      </c>
      <c r="D25" s="3">
        <v>9</v>
      </c>
      <c r="E25" s="3">
        <v>8935</v>
      </c>
      <c r="F25" s="3">
        <v>1.049E-3</v>
      </c>
      <c r="G25" s="3">
        <v>1.4679999999999999E-3</v>
      </c>
      <c r="H25" s="3">
        <v>1.9999999999999999E-6</v>
      </c>
      <c r="I25" s="3">
        <f t="shared" si="4"/>
        <v>0.25649490455002155</v>
      </c>
    </row>
    <row r="26" spans="1:15" x14ac:dyDescent="0.25">
      <c r="A26" s="3">
        <v>9.9</v>
      </c>
      <c r="B26" s="3">
        <v>8</v>
      </c>
      <c r="C26" s="3">
        <v>18</v>
      </c>
      <c r="D26" s="3">
        <v>9</v>
      </c>
      <c r="E26" s="3">
        <v>8953</v>
      </c>
      <c r="F26" s="3">
        <v>1.0449999999999999E-3</v>
      </c>
      <c r="G26" s="3">
        <v>1.462E-3</v>
      </c>
      <c r="H26" s="3">
        <v>1.9999999999999999E-6</v>
      </c>
      <c r="I26" s="3">
        <f t="shared" si="4"/>
        <v>0.25701162623797902</v>
      </c>
    </row>
    <row r="27" spans="1:15" x14ac:dyDescent="0.25">
      <c r="A27" s="3">
        <v>7.29</v>
      </c>
      <c r="B27" s="3">
        <v>8</v>
      </c>
      <c r="C27" s="3">
        <v>18</v>
      </c>
      <c r="D27" s="3">
        <v>10</v>
      </c>
      <c r="E27" s="3">
        <v>9755</v>
      </c>
      <c r="F27" s="3">
        <v>9.8799999999999995E-4</v>
      </c>
      <c r="G27" s="3">
        <v>1.389E-3</v>
      </c>
      <c r="H27" s="3">
        <v>1.9999999999999999E-6</v>
      </c>
      <c r="I27" s="3">
        <f t="shared" si="4"/>
        <v>0.28003444811253048</v>
      </c>
      <c r="J27" s="6"/>
    </row>
    <row r="28" spans="1:15" x14ac:dyDescent="0.25">
      <c r="A28" s="3">
        <v>5.9049009999999997</v>
      </c>
      <c r="B28" s="3">
        <v>8</v>
      </c>
      <c r="C28" s="3">
        <v>18</v>
      </c>
      <c r="D28" s="3">
        <v>10</v>
      </c>
      <c r="E28" s="3">
        <v>10254</v>
      </c>
      <c r="F28" s="3">
        <v>9.5600000000000004E-4</v>
      </c>
      <c r="G28" s="3">
        <v>1.343E-3</v>
      </c>
      <c r="H28" s="3">
        <v>1.9999999999999999E-6</v>
      </c>
      <c r="I28" s="3">
        <f t="shared" si="4"/>
        <v>0.29435912157313049</v>
      </c>
      <c r="J28" s="6"/>
    </row>
    <row r="29" spans="1:15" x14ac:dyDescent="0.25">
      <c r="A29" s="3">
        <v>5.9049009999999997</v>
      </c>
      <c r="B29" s="3">
        <v>8</v>
      </c>
      <c r="C29" s="3">
        <v>22</v>
      </c>
      <c r="D29" s="3">
        <v>14</v>
      </c>
      <c r="E29" s="3">
        <v>18117</v>
      </c>
      <c r="F29" s="3">
        <v>7.5900000000000002E-4</v>
      </c>
      <c r="G29" s="3">
        <v>1.049E-3</v>
      </c>
      <c r="H29" s="3">
        <v>9.9999999999999995E-7</v>
      </c>
      <c r="I29" s="3">
        <f t="shared" si="4"/>
        <v>0.52008037892923786</v>
      </c>
      <c r="O29" s="4"/>
    </row>
    <row r="30" spans="1:15" x14ac:dyDescent="0.25">
      <c r="A30" s="3">
        <v>5.3144109999999998</v>
      </c>
      <c r="B30" s="3">
        <v>4</v>
      </c>
      <c r="C30" s="3">
        <v>20</v>
      </c>
      <c r="D30" s="3">
        <v>18</v>
      </c>
      <c r="E30" s="3">
        <v>47056</v>
      </c>
      <c r="F30" s="3">
        <v>3.88E-4</v>
      </c>
      <c r="G30" s="3">
        <v>5.3700000000000004E-4</v>
      </c>
      <c r="H30" s="3">
        <v>0</v>
      </c>
      <c r="I30" s="3">
        <f t="shared" si="4"/>
        <v>1.35082531936271</v>
      </c>
    </row>
    <row r="31" spans="1:15" x14ac:dyDescent="0.25">
      <c r="A31" s="3">
        <v>3.1440999999999997E-2</v>
      </c>
      <c r="B31" s="3">
        <v>2</v>
      </c>
      <c r="C31" s="3">
        <v>6</v>
      </c>
      <c r="D31" s="3">
        <v>18</v>
      </c>
      <c r="E31" s="3">
        <v>171765</v>
      </c>
      <c r="F31" s="3">
        <v>1.7200000000000001E-4</v>
      </c>
      <c r="G31" s="3">
        <v>2.5500000000000002E-4</v>
      </c>
      <c r="H31" s="3">
        <v>0</v>
      </c>
      <c r="I31" s="3">
        <f t="shared" si="4"/>
        <v>4.9308167073345777</v>
      </c>
    </row>
    <row r="32" spans="1:15" x14ac:dyDescent="0.25">
      <c r="A32" s="3">
        <v>3.4584999999999998E-2</v>
      </c>
      <c r="B32" s="3">
        <v>2</v>
      </c>
      <c r="C32" s="3">
        <v>6</v>
      </c>
      <c r="D32" s="3">
        <v>18</v>
      </c>
      <c r="E32" s="3">
        <v>171765</v>
      </c>
      <c r="F32" s="3">
        <v>1.7200000000000001E-4</v>
      </c>
      <c r="G32" s="3">
        <v>2.5500000000000002E-4</v>
      </c>
      <c r="H32" s="3">
        <v>0</v>
      </c>
      <c r="I32" s="3">
        <f t="shared" si="4"/>
        <v>4.9308167073345777</v>
      </c>
    </row>
    <row r="33" spans="1:11" x14ac:dyDescent="0.25">
      <c r="A33" s="3">
        <v>3.4584999999999998E-2</v>
      </c>
      <c r="B33" s="3">
        <v>1</v>
      </c>
      <c r="C33" s="3">
        <v>6</v>
      </c>
      <c r="D33" s="3">
        <v>18</v>
      </c>
      <c r="E33" s="3">
        <v>208874</v>
      </c>
      <c r="F33" s="3">
        <v>1.18E-4</v>
      </c>
      <c r="G33" s="3">
        <v>2.03E-4</v>
      </c>
      <c r="H33" s="3">
        <v>0</v>
      </c>
      <c r="I33" s="3">
        <f t="shared" si="4"/>
        <v>5.996095880579877</v>
      </c>
    </row>
    <row r="34" spans="1:11" x14ac:dyDescent="0.25">
      <c r="A34" s="3">
        <v>3.4584999999999998E-2</v>
      </c>
      <c r="B34" s="3">
        <v>1</v>
      </c>
      <c r="C34" s="3">
        <v>6</v>
      </c>
      <c r="D34" s="3">
        <v>18</v>
      </c>
      <c r="E34" s="3">
        <v>216413</v>
      </c>
      <c r="F34" s="3">
        <v>1.17E-4</v>
      </c>
      <c r="G34" s="3">
        <v>2.02E-4</v>
      </c>
      <c r="H34" s="3">
        <v>0</v>
      </c>
      <c r="I34" s="3">
        <f t="shared" si="4"/>
        <v>6.2125161475527486</v>
      </c>
    </row>
    <row r="35" spans="1:11" x14ac:dyDescent="0.25">
      <c r="A35" s="3"/>
    </row>
    <row r="36" spans="1:11" x14ac:dyDescent="0.25">
      <c r="A36" s="3" t="s">
        <v>24</v>
      </c>
      <c r="B36" s="3"/>
    </row>
    <row r="37" spans="1:11" x14ac:dyDescent="0.25">
      <c r="A37" s="3" t="s">
        <v>17</v>
      </c>
      <c r="B37" s="3">
        <v>34835</v>
      </c>
      <c r="H37" s="3"/>
    </row>
    <row r="38" spans="1:11" x14ac:dyDescent="0.25">
      <c r="A38" t="s">
        <v>18</v>
      </c>
      <c r="B38" t="s">
        <v>19</v>
      </c>
      <c r="C38" t="s">
        <v>20</v>
      </c>
      <c r="D38" t="s">
        <v>21</v>
      </c>
      <c r="E38" t="s">
        <v>22</v>
      </c>
      <c r="F38" t="s">
        <v>23</v>
      </c>
      <c r="G38" t="s">
        <v>5</v>
      </c>
      <c r="H38" s="3" t="s">
        <v>25</v>
      </c>
      <c r="I38" s="3" t="s">
        <v>26</v>
      </c>
    </row>
    <row r="39" spans="1:11" x14ac:dyDescent="0.25">
      <c r="A39" s="3">
        <v>80</v>
      </c>
      <c r="B39" s="3">
        <v>9</v>
      </c>
      <c r="C39" s="3">
        <v>995</v>
      </c>
      <c r="D39" s="3">
        <v>2.2109999999999999E-3</v>
      </c>
      <c r="E39" s="3">
        <v>3.1570000000000001E-3</v>
      </c>
      <c r="F39" s="3">
        <v>1.0000000000000001E-5</v>
      </c>
      <c r="G39" s="3">
        <f t="shared" ref="G39:G47" si="5">(C39*8)/$B$37</f>
        <v>0.22850581311898951</v>
      </c>
      <c r="H39" s="3">
        <f t="shared" ref="H39:H47" si="6">FLOOR(E39*POWER(10,4),1)</f>
        <v>31</v>
      </c>
      <c r="I39">
        <f t="shared" ref="I39:I47" si="7">H39*POWER(10,-4)</f>
        <v>3.1000000000000003E-3</v>
      </c>
      <c r="J39">
        <v>0.2</v>
      </c>
      <c r="K39">
        <f>H39/10000</f>
        <v>3.0999999999999999E-3</v>
      </c>
    </row>
    <row r="40" spans="1:11" x14ac:dyDescent="0.25">
      <c r="A40" s="3">
        <v>60</v>
      </c>
      <c r="B40" s="3">
        <v>9</v>
      </c>
      <c r="C40" s="3">
        <v>1241</v>
      </c>
      <c r="D40" s="3">
        <v>1.8699999999999999E-3</v>
      </c>
      <c r="E40" s="3">
        <v>2.7539999999999999E-3</v>
      </c>
      <c r="F40" s="3">
        <v>7.9999999999999996E-6</v>
      </c>
      <c r="G40" s="3">
        <f t="shared" si="5"/>
        <v>0.28500071766901103</v>
      </c>
      <c r="H40" s="3">
        <f t="shared" si="6"/>
        <v>27</v>
      </c>
      <c r="I40" s="3">
        <f t="shared" si="7"/>
        <v>2.7000000000000001E-3</v>
      </c>
      <c r="J40">
        <v>0.2</v>
      </c>
      <c r="K40" s="3">
        <f t="shared" ref="K40:K48" si="8">H40/10000</f>
        <v>2.7000000000000001E-3</v>
      </c>
    </row>
    <row r="41" spans="1:11" x14ac:dyDescent="0.25">
      <c r="A41" s="3">
        <v>30</v>
      </c>
      <c r="B41" s="3">
        <v>10</v>
      </c>
      <c r="C41" s="3">
        <v>2591</v>
      </c>
      <c r="D41" s="3">
        <v>1.0709999999999999E-3</v>
      </c>
      <c r="E41" s="3">
        <v>1.5740000000000001E-3</v>
      </c>
      <c r="F41" s="3">
        <v>1.9999999999999999E-6</v>
      </c>
      <c r="G41" s="3">
        <f t="shared" si="5"/>
        <v>0.59503373044351948</v>
      </c>
      <c r="H41" s="3">
        <f t="shared" si="6"/>
        <v>15</v>
      </c>
      <c r="I41" s="3">
        <f t="shared" si="7"/>
        <v>1.5E-3</v>
      </c>
      <c r="J41">
        <v>0.5</v>
      </c>
      <c r="K41" s="3">
        <f t="shared" si="8"/>
        <v>1.5E-3</v>
      </c>
    </row>
    <row r="42" spans="1:11" x14ac:dyDescent="0.25">
      <c r="A42" s="3">
        <v>10</v>
      </c>
      <c r="B42" s="3">
        <v>10</v>
      </c>
      <c r="C42" s="3">
        <v>7585</v>
      </c>
      <c r="D42" s="3">
        <v>5.2099999999999998E-4</v>
      </c>
      <c r="E42" s="3">
        <v>8.1700000000000002E-4</v>
      </c>
      <c r="F42" s="3">
        <v>9.9999999999999995E-7</v>
      </c>
      <c r="G42" s="3">
        <f t="shared" si="5"/>
        <v>1.7419262236256638</v>
      </c>
      <c r="H42" s="3">
        <f t="shared" si="6"/>
        <v>8</v>
      </c>
      <c r="I42" s="3">
        <f t="shared" si="7"/>
        <v>8.0000000000000004E-4</v>
      </c>
      <c r="J42">
        <v>1.7</v>
      </c>
      <c r="K42" s="3">
        <f t="shared" si="8"/>
        <v>8.0000000000000004E-4</v>
      </c>
    </row>
    <row r="43" spans="1:11" x14ac:dyDescent="0.25">
      <c r="A43" s="3">
        <v>10</v>
      </c>
      <c r="B43" s="3">
        <v>7</v>
      </c>
      <c r="C43" s="3">
        <v>7585</v>
      </c>
      <c r="D43" s="3">
        <v>5.2099999999999998E-4</v>
      </c>
      <c r="E43" s="3">
        <v>8.1700000000000002E-4</v>
      </c>
      <c r="F43" s="3">
        <v>9.9999999999999995E-7</v>
      </c>
      <c r="G43" s="3">
        <f t="shared" si="5"/>
        <v>1.7419262236256638</v>
      </c>
      <c r="H43" s="3">
        <f t="shared" si="6"/>
        <v>8</v>
      </c>
      <c r="I43" s="3">
        <f t="shared" si="7"/>
        <v>8.0000000000000004E-4</v>
      </c>
      <c r="J43">
        <v>1.7</v>
      </c>
      <c r="K43" s="3">
        <f t="shared" si="8"/>
        <v>8.0000000000000004E-4</v>
      </c>
    </row>
    <row r="44" spans="1:11" x14ac:dyDescent="0.25">
      <c r="A44" s="3">
        <v>5</v>
      </c>
      <c r="B44" s="3">
        <v>10</v>
      </c>
      <c r="C44" s="3">
        <v>10084</v>
      </c>
      <c r="D44" s="3">
        <v>4.2099999999999999E-4</v>
      </c>
      <c r="E44" s="3">
        <v>6.3900000000000003E-4</v>
      </c>
      <c r="F44" s="3">
        <v>0</v>
      </c>
      <c r="G44" s="3">
        <f t="shared" si="5"/>
        <v>2.3158317783838096</v>
      </c>
      <c r="H44" s="3">
        <f t="shared" si="6"/>
        <v>6</v>
      </c>
      <c r="I44" s="3">
        <f t="shared" si="7"/>
        <v>6.0000000000000006E-4</v>
      </c>
      <c r="J44">
        <v>2.2999999999999998</v>
      </c>
      <c r="K44" s="3">
        <f t="shared" si="8"/>
        <v>5.9999999999999995E-4</v>
      </c>
    </row>
    <row r="45" spans="1:11" x14ac:dyDescent="0.25">
      <c r="A45" s="3">
        <v>5</v>
      </c>
      <c r="B45" s="3">
        <v>7</v>
      </c>
      <c r="C45" s="3">
        <v>10087</v>
      </c>
      <c r="D45" s="3">
        <v>4.2099999999999999E-4</v>
      </c>
      <c r="E45" s="3">
        <v>6.3900000000000003E-4</v>
      </c>
      <c r="F45" s="3">
        <v>0</v>
      </c>
      <c r="G45" s="3">
        <f t="shared" si="5"/>
        <v>2.3165207406344193</v>
      </c>
      <c r="H45" s="3">
        <f t="shared" si="6"/>
        <v>6</v>
      </c>
      <c r="I45" s="3">
        <f t="shared" si="7"/>
        <v>6.0000000000000006E-4</v>
      </c>
      <c r="J45">
        <v>2.2999999999999998</v>
      </c>
      <c r="K45" s="3">
        <f t="shared" si="8"/>
        <v>5.9999999999999995E-4</v>
      </c>
    </row>
    <row r="46" spans="1:11" x14ac:dyDescent="0.25">
      <c r="A46" s="3">
        <v>2.5</v>
      </c>
      <c r="B46" s="3">
        <v>10</v>
      </c>
      <c r="C46" s="3">
        <v>25410</v>
      </c>
      <c r="D46" s="3">
        <v>2.7700000000000001E-4</v>
      </c>
      <c r="E46" s="3">
        <v>4.6000000000000001E-4</v>
      </c>
      <c r="F46" s="3">
        <v>0</v>
      </c>
      <c r="G46" s="3">
        <f t="shared" si="5"/>
        <v>5.8355102626668582</v>
      </c>
      <c r="H46" s="3">
        <f t="shared" si="6"/>
        <v>4</v>
      </c>
      <c r="I46" s="3">
        <f t="shared" si="7"/>
        <v>4.0000000000000002E-4</v>
      </c>
      <c r="J46">
        <v>5.8</v>
      </c>
      <c r="K46" s="3">
        <f t="shared" si="8"/>
        <v>4.0000000000000002E-4</v>
      </c>
    </row>
    <row r="47" spans="1:11" x14ac:dyDescent="0.25">
      <c r="A47" s="3">
        <v>1</v>
      </c>
      <c r="B47" s="3">
        <v>10</v>
      </c>
      <c r="C47" s="3">
        <v>36693</v>
      </c>
      <c r="D47" s="3">
        <v>2.0000000000000001E-4</v>
      </c>
      <c r="E47" s="3">
        <v>3.7100000000000002E-4</v>
      </c>
      <c r="F47" s="3">
        <v>0</v>
      </c>
      <c r="G47" s="3">
        <f t="shared" si="5"/>
        <v>8.4266972872111374</v>
      </c>
      <c r="H47" s="3">
        <f t="shared" si="6"/>
        <v>3</v>
      </c>
      <c r="I47" s="3">
        <f t="shared" si="7"/>
        <v>3.0000000000000003E-4</v>
      </c>
      <c r="J47">
        <v>8.4</v>
      </c>
      <c r="K47" s="3">
        <f t="shared" si="8"/>
        <v>2.9999999999999997E-4</v>
      </c>
    </row>
    <row r="48" spans="1:11" x14ac:dyDescent="0.25">
      <c r="G48" s="3"/>
      <c r="H48" s="3">
        <f t="shared" ref="H48" si="9">FLOOR(E48*POWER(10,4),1)</f>
        <v>0</v>
      </c>
      <c r="I48" s="3">
        <f t="shared" ref="I48" si="10">H48*POWER(10,-4)</f>
        <v>0</v>
      </c>
      <c r="K48" s="3">
        <f t="shared" si="8"/>
        <v>0</v>
      </c>
    </row>
  </sheetData>
  <sortState ref="A39:I47">
    <sortCondition descending="1" ref="E39:E4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Chart1</vt:lpstr>
      <vt:lpstr>Chart2</vt:lpstr>
      <vt:lpstr>ChartX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Lukes</dc:creator>
  <cp:lastModifiedBy>luke lincoln</cp:lastModifiedBy>
  <cp:lastPrinted>2017-10-01T14:38:21Z</cp:lastPrinted>
  <dcterms:created xsi:type="dcterms:W3CDTF">2014-06-13T02:57:38Z</dcterms:created>
  <dcterms:modified xsi:type="dcterms:W3CDTF">2017-10-01T14:38:23Z</dcterms:modified>
</cp:coreProperties>
</file>