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060" windowHeight="11640"/>
  </bookViews>
  <sheets>
    <sheet name="AlgorithmComplexityComparison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C3" i="1" l="1"/>
  <c r="D16" i="1" s="1"/>
  <c r="C4" i="1"/>
  <c r="D17" i="1" s="1"/>
  <c r="E3" i="1"/>
  <c r="E16" i="1" s="1"/>
  <c r="N26" i="1"/>
  <c r="D15" i="1"/>
  <c r="J16" i="1"/>
  <c r="J17" i="1"/>
  <c r="J18" i="1"/>
  <c r="J19" i="1"/>
  <c r="J20" i="1"/>
  <c r="J21" i="1"/>
  <c r="J22" i="1"/>
  <c r="J23" i="1"/>
  <c r="J24" i="1"/>
  <c r="I16" i="1"/>
  <c r="I17" i="1"/>
  <c r="I18" i="1"/>
  <c r="I19" i="1"/>
  <c r="I20" i="1"/>
  <c r="I21" i="1"/>
  <c r="I22" i="1"/>
  <c r="I23" i="1"/>
  <c r="I24" i="1"/>
  <c r="G16" i="1"/>
  <c r="G22" i="1"/>
  <c r="K3" i="1"/>
  <c r="K16" i="1" s="1"/>
  <c r="J3" i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H3" i="1"/>
  <c r="H16" i="1" s="1"/>
  <c r="H4" i="1"/>
  <c r="H17" i="1" s="1"/>
  <c r="G3" i="1"/>
  <c r="G4" i="1"/>
  <c r="K4" i="1" s="1"/>
  <c r="K17" i="1" s="1"/>
  <c r="G5" i="1"/>
  <c r="G18" i="1" s="1"/>
  <c r="G6" i="1"/>
  <c r="K6" i="1" s="1"/>
  <c r="K19" i="1" s="1"/>
  <c r="G7" i="1"/>
  <c r="G20" i="1" s="1"/>
  <c r="G8" i="1"/>
  <c r="G21" i="1" s="1"/>
  <c r="G9" i="1"/>
  <c r="K9" i="1" s="1"/>
  <c r="K22" i="1" s="1"/>
  <c r="G10" i="1"/>
  <c r="G23" i="1" s="1"/>
  <c r="G11" i="1"/>
  <c r="K11" i="1" s="1"/>
  <c r="K24" i="1" s="1"/>
  <c r="E4" i="1"/>
  <c r="E17" i="1" s="1"/>
  <c r="J2" i="1"/>
  <c r="I2" i="1"/>
  <c r="I15" i="1" s="1"/>
  <c r="H2" i="1"/>
  <c r="H15" i="1" s="1"/>
  <c r="G2" i="1"/>
  <c r="G15" i="1" s="1"/>
  <c r="J15" i="1"/>
  <c r="F2" i="1"/>
  <c r="F15" i="1" s="1"/>
  <c r="E2" i="1"/>
  <c r="E15" i="1" s="1"/>
  <c r="F4" i="1" l="1"/>
  <c r="F17" i="1" s="1"/>
  <c r="F3" i="1"/>
  <c r="F16" i="1" s="1"/>
  <c r="C5" i="1"/>
  <c r="C6" i="1" s="1"/>
  <c r="C7" i="1" s="1"/>
  <c r="C8" i="1" s="1"/>
  <c r="C9" i="1" s="1"/>
  <c r="C10" i="1" s="1"/>
  <c r="C11" i="1" s="1"/>
  <c r="G24" i="1"/>
  <c r="K8" i="1"/>
  <c r="K21" i="1" s="1"/>
  <c r="K7" i="1"/>
  <c r="K20" i="1" s="1"/>
  <c r="G17" i="1"/>
  <c r="K10" i="1"/>
  <c r="K23" i="1" s="1"/>
  <c r="K5" i="1"/>
  <c r="K18" i="1" s="1"/>
  <c r="G19" i="1"/>
  <c r="K2" i="1"/>
  <c r="K15" i="1" s="1"/>
  <c r="D18" i="1" l="1"/>
  <c r="H5" i="1"/>
  <c r="H18" i="1" s="1"/>
  <c r="F5" i="1"/>
  <c r="F18" i="1" s="1"/>
  <c r="E5" i="1"/>
  <c r="E18" i="1" s="1"/>
  <c r="D19" i="1"/>
  <c r="H6" i="1"/>
  <c r="H19" i="1" s="1"/>
  <c r="F6" i="1"/>
  <c r="F19" i="1" s="1"/>
  <c r="E6" i="1"/>
  <c r="E19" i="1" s="1"/>
  <c r="H7" i="1" l="1"/>
  <c r="H20" i="1" s="1"/>
  <c r="E7" i="1"/>
  <c r="E20" i="1" s="1"/>
  <c r="D20" i="1"/>
  <c r="F7" i="1"/>
  <c r="F20" i="1" s="1"/>
  <c r="H8" i="1" l="1"/>
  <c r="H21" i="1" s="1"/>
  <c r="D21" i="1"/>
  <c r="F8" i="1"/>
  <c r="F21" i="1" s="1"/>
  <c r="E8" i="1"/>
  <c r="E21" i="1" s="1"/>
  <c r="D22" i="1" l="1"/>
  <c r="F9" i="1"/>
  <c r="F22" i="1" s="1"/>
  <c r="H9" i="1"/>
  <c r="H22" i="1" s="1"/>
  <c r="E9" i="1"/>
  <c r="E22" i="1" s="1"/>
  <c r="D23" i="1" l="1"/>
  <c r="F10" i="1"/>
  <c r="F23" i="1" s="1"/>
  <c r="E10" i="1"/>
  <c r="E23" i="1" s="1"/>
  <c r="H10" i="1"/>
  <c r="H23" i="1" s="1"/>
  <c r="D24" i="1" l="1"/>
  <c r="F11" i="1"/>
  <c r="F24" i="1" s="1"/>
  <c r="E11" i="1"/>
  <c r="E24" i="1" s="1"/>
  <c r="H11" i="1"/>
  <c r="H24" i="1" s="1"/>
</calcChain>
</file>

<file path=xl/sharedStrings.xml><?xml version="1.0" encoding="utf-8"?>
<sst xmlns="http://schemas.openxmlformats.org/spreadsheetml/2006/main" count="19" uniqueCount="11">
  <si>
    <t>W</t>
  </si>
  <si>
    <t>N</t>
  </si>
  <si>
    <t>f</t>
  </si>
  <si>
    <t>FM2D</t>
  </si>
  <si>
    <t>FM3D</t>
  </si>
  <si>
    <t>PCA</t>
  </si>
  <si>
    <t>ICP</t>
  </si>
  <si>
    <t>FVR</t>
  </si>
  <si>
    <t>FFVR</t>
  </si>
  <si>
    <t>FVR-3D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</si>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</sst>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Algorithm</a:t>
            </a:r>
            <a:r>
              <a:rPr lang="en-AU" baseline="0"/>
              <a:t> Complexity Comparison</a:t>
            </a:r>
            <a:endParaRPr lang="en-A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FM2D</c:v>
                </c:pt>
              </c:strCache>
            </c:strRef>
          </c:tx>
          <c:spPr>
            <a:ln w="22225"/>
          </c:spPr>
          <c:marker>
            <c:symbol val="diamond"/>
            <c:size val="11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Sheet1!$E$15:$E$24</c:f>
              <c:numCache>
                <c:formatCode>General</c:formatCode>
                <c:ptCount val="10"/>
                <c:pt idx="0">
                  <c:v>2.0989685284864001</c:v>
                </c:pt>
                <c:pt idx="1">
                  <c:v>2.1283741646848</c:v>
                </c:pt>
                <c:pt idx="2">
                  <c:v>2.1577798008832003</c:v>
                </c:pt>
                <c:pt idx="3">
                  <c:v>2.1871854370816002</c:v>
                </c:pt>
                <c:pt idx="4">
                  <c:v>2.21659107328</c:v>
                </c:pt>
                <c:pt idx="5">
                  <c:v>2.2459967094783999</c:v>
                </c:pt>
                <c:pt idx="6">
                  <c:v>2.2754023456768002</c:v>
                </c:pt>
                <c:pt idx="7">
                  <c:v>2.3048079818751996</c:v>
                </c:pt>
                <c:pt idx="8">
                  <c:v>2.3342136180736004</c:v>
                </c:pt>
                <c:pt idx="9">
                  <c:v>2.3636192542720003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Sheet1!$G$14</c:f>
              <c:strCache>
                <c:ptCount val="1"/>
                <c:pt idx="0">
                  <c:v>PCA</c:v>
                </c:pt>
              </c:strCache>
            </c:strRef>
          </c:tx>
          <c:spPr>
            <a:ln w="19050"/>
          </c:spPr>
          <c:marker>
            <c:symbol val="triangle"/>
            <c:size val="9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Sheet1!$G$15:$G$24</c:f>
              <c:numCache>
                <c:formatCode>General</c:formatCode>
                <c:ptCount val="10"/>
                <c:pt idx="0">
                  <c:v>9.4372109999999992E-3</c:v>
                </c:pt>
                <c:pt idx="1">
                  <c:v>9.4372109999999992E-3</c:v>
                </c:pt>
                <c:pt idx="2">
                  <c:v>9.4372109999999992E-3</c:v>
                </c:pt>
                <c:pt idx="3">
                  <c:v>9.4372109999999992E-3</c:v>
                </c:pt>
                <c:pt idx="4">
                  <c:v>9.4372109999999992E-3</c:v>
                </c:pt>
                <c:pt idx="5">
                  <c:v>9.4372109999999992E-3</c:v>
                </c:pt>
                <c:pt idx="6">
                  <c:v>9.4372109999999992E-3</c:v>
                </c:pt>
                <c:pt idx="7">
                  <c:v>9.4372109999999992E-3</c:v>
                </c:pt>
                <c:pt idx="8">
                  <c:v>9.4372109999999992E-3</c:v>
                </c:pt>
                <c:pt idx="9">
                  <c:v>9.4372109999999992E-3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Sheet1!$I$14</c:f>
              <c:strCache>
                <c:ptCount val="1"/>
                <c:pt idx="0">
                  <c:v>FVR</c:v>
                </c:pt>
              </c:strCache>
            </c:strRef>
          </c:tx>
          <c:spPr>
            <a:ln w="22225"/>
          </c:spPr>
          <c:marker>
            <c:symbol val="square"/>
            <c:size val="12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Sheet1!$I$15:$I$24</c:f>
              <c:numCache>
                <c:formatCode>General</c:formatCode>
                <c:ptCount val="10"/>
                <c:pt idx="0">
                  <c:v>1.0367946758688658</c:v>
                </c:pt>
                <c:pt idx="1">
                  <c:v>1.0367946758688658</c:v>
                </c:pt>
                <c:pt idx="2">
                  <c:v>1.0367946758688658</c:v>
                </c:pt>
                <c:pt idx="3">
                  <c:v>1.0367946758688658</c:v>
                </c:pt>
                <c:pt idx="4">
                  <c:v>1.0367946758688658</c:v>
                </c:pt>
                <c:pt idx="5">
                  <c:v>1.0367946758688658</c:v>
                </c:pt>
                <c:pt idx="6">
                  <c:v>1.0367946758688658</c:v>
                </c:pt>
                <c:pt idx="7">
                  <c:v>1.0367946758688658</c:v>
                </c:pt>
                <c:pt idx="8">
                  <c:v>1.0367946758688658</c:v>
                </c:pt>
                <c:pt idx="9">
                  <c:v>1.0367946758688658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Sheet1!$J$14</c:f>
              <c:strCache>
                <c:ptCount val="1"/>
                <c:pt idx="0">
                  <c:v>FFVR</c:v>
                </c:pt>
              </c:strCache>
            </c:strRef>
          </c:tx>
          <c:spPr>
            <a:ln w="19050"/>
          </c:spPr>
          <c:marker>
            <c:symbol val="circle"/>
            <c:size val="10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Sheet1!$J$15:$J$24</c:f>
              <c:numCache>
                <c:formatCode>General</c:formatCode>
                <c:ptCount val="10"/>
                <c:pt idx="0">
                  <c:v>0.24565563292581663</c:v>
                </c:pt>
                <c:pt idx="1">
                  <c:v>0.24565563292581663</c:v>
                </c:pt>
                <c:pt idx="2">
                  <c:v>0.24565563292581663</c:v>
                </c:pt>
                <c:pt idx="3">
                  <c:v>0.24565563292581663</c:v>
                </c:pt>
                <c:pt idx="4">
                  <c:v>0.24565563292581663</c:v>
                </c:pt>
                <c:pt idx="5">
                  <c:v>0.24565563292581663</c:v>
                </c:pt>
                <c:pt idx="6">
                  <c:v>0.24565563292581663</c:v>
                </c:pt>
                <c:pt idx="7">
                  <c:v>0.24565563292581663</c:v>
                </c:pt>
                <c:pt idx="8">
                  <c:v>0.24565563292581663</c:v>
                </c:pt>
                <c:pt idx="9">
                  <c:v>0.24565563292581663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Sheet1!$K$14</c:f>
              <c:strCache>
                <c:ptCount val="1"/>
                <c:pt idx="0">
                  <c:v>FVR-3D</c:v>
                </c:pt>
              </c:strCache>
            </c:strRef>
          </c:tx>
          <c:spPr>
            <a:ln w="15875"/>
          </c:spPr>
          <c:marker>
            <c:symbol val="plus"/>
            <c:size val="10"/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Sheet1!$K$15:$K$24</c:f>
              <c:numCache>
                <c:formatCode>General</c:formatCode>
                <c:ptCount val="10"/>
                <c:pt idx="0">
                  <c:v>1.0462318868688658</c:v>
                </c:pt>
                <c:pt idx="1">
                  <c:v>1.0462318868688658</c:v>
                </c:pt>
                <c:pt idx="2">
                  <c:v>1.0462318868688658</c:v>
                </c:pt>
                <c:pt idx="3">
                  <c:v>1.0462318868688658</c:v>
                </c:pt>
                <c:pt idx="4">
                  <c:v>1.0462318868688658</c:v>
                </c:pt>
                <c:pt idx="5">
                  <c:v>1.0462318868688658</c:v>
                </c:pt>
                <c:pt idx="6">
                  <c:v>1.0462318868688658</c:v>
                </c:pt>
                <c:pt idx="7">
                  <c:v>1.0462318868688658</c:v>
                </c:pt>
                <c:pt idx="8">
                  <c:v>1.0462318868688658</c:v>
                </c:pt>
                <c:pt idx="9">
                  <c:v>1.0462318868688658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6944"/>
        <c:axId val="92628864"/>
      </c:scatterChart>
      <c:valAx>
        <c:axId val="9262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%</a:t>
                </a:r>
                <a:r>
                  <a:rPr lang="en-AU" baseline="0"/>
                  <a:t> of pixels used as features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628864"/>
        <c:crosses val="autoZero"/>
        <c:crossBetween val="midCat"/>
      </c:valAx>
      <c:valAx>
        <c:axId val="9262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 baseline="0"/>
                  <a:t>No. of operations  (x 10</a:t>
                </a:r>
                <a:r>
                  <a:rPr lang="en-AU" baseline="30000"/>
                  <a:t>-9</a:t>
                </a:r>
                <a:r>
                  <a:rPr lang="en-AU" baseline="0"/>
                  <a:t> 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626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Algorithm</a:t>
            </a:r>
            <a:r>
              <a:rPr lang="en-AU" baseline="0"/>
              <a:t> Complexity Comparison</a:t>
            </a:r>
            <a:endParaRPr lang="en-A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FM2D</c:v>
                </c:pt>
              </c:strCache>
            </c:strRef>
          </c:tx>
          <c:spPr>
            <a:ln w="22225"/>
          </c:spPr>
          <c:marker>
            <c:symbol val="diamond"/>
            <c:size val="11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Sheet1!$E$15:$E$24</c:f>
              <c:numCache>
                <c:formatCode>General</c:formatCode>
                <c:ptCount val="10"/>
                <c:pt idx="0">
                  <c:v>2.0989685284864001</c:v>
                </c:pt>
                <c:pt idx="1">
                  <c:v>2.1283741646848</c:v>
                </c:pt>
                <c:pt idx="2">
                  <c:v>2.1577798008832003</c:v>
                </c:pt>
                <c:pt idx="3">
                  <c:v>2.1871854370816002</c:v>
                </c:pt>
                <c:pt idx="4">
                  <c:v>2.21659107328</c:v>
                </c:pt>
                <c:pt idx="5">
                  <c:v>2.2459967094783999</c:v>
                </c:pt>
                <c:pt idx="6">
                  <c:v>2.2754023456768002</c:v>
                </c:pt>
                <c:pt idx="7">
                  <c:v>2.3048079818751996</c:v>
                </c:pt>
                <c:pt idx="8">
                  <c:v>2.3342136180736004</c:v>
                </c:pt>
                <c:pt idx="9">
                  <c:v>2.3636192542720003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Sheet1!$G$14</c:f>
              <c:strCache>
                <c:ptCount val="1"/>
                <c:pt idx="0">
                  <c:v>PCA</c:v>
                </c:pt>
              </c:strCache>
            </c:strRef>
          </c:tx>
          <c:spPr>
            <a:ln w="19050"/>
          </c:spPr>
          <c:marker>
            <c:symbol val="triangle"/>
            <c:size val="9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Sheet1!$G$15:$G$24</c:f>
              <c:numCache>
                <c:formatCode>General</c:formatCode>
                <c:ptCount val="10"/>
                <c:pt idx="0">
                  <c:v>9.4372109999999992E-3</c:v>
                </c:pt>
                <c:pt idx="1">
                  <c:v>9.4372109999999992E-3</c:v>
                </c:pt>
                <c:pt idx="2">
                  <c:v>9.4372109999999992E-3</c:v>
                </c:pt>
                <c:pt idx="3">
                  <c:v>9.4372109999999992E-3</c:v>
                </c:pt>
                <c:pt idx="4">
                  <c:v>9.4372109999999992E-3</c:v>
                </c:pt>
                <c:pt idx="5">
                  <c:v>9.4372109999999992E-3</c:v>
                </c:pt>
                <c:pt idx="6">
                  <c:v>9.4372109999999992E-3</c:v>
                </c:pt>
                <c:pt idx="7">
                  <c:v>9.4372109999999992E-3</c:v>
                </c:pt>
                <c:pt idx="8">
                  <c:v>9.4372109999999992E-3</c:v>
                </c:pt>
                <c:pt idx="9">
                  <c:v>9.4372109999999992E-3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Sheet1!$I$14</c:f>
              <c:strCache>
                <c:ptCount val="1"/>
                <c:pt idx="0">
                  <c:v>FVR</c:v>
                </c:pt>
              </c:strCache>
            </c:strRef>
          </c:tx>
          <c:spPr>
            <a:ln w="22225"/>
          </c:spPr>
          <c:marker>
            <c:symbol val="square"/>
            <c:size val="12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Sheet1!$I$15:$I$24</c:f>
              <c:numCache>
                <c:formatCode>General</c:formatCode>
                <c:ptCount val="10"/>
                <c:pt idx="0">
                  <c:v>1.0367946758688658</c:v>
                </c:pt>
                <c:pt idx="1">
                  <c:v>1.0367946758688658</c:v>
                </c:pt>
                <c:pt idx="2">
                  <c:v>1.0367946758688658</c:v>
                </c:pt>
                <c:pt idx="3">
                  <c:v>1.0367946758688658</c:v>
                </c:pt>
                <c:pt idx="4">
                  <c:v>1.0367946758688658</c:v>
                </c:pt>
                <c:pt idx="5">
                  <c:v>1.0367946758688658</c:v>
                </c:pt>
                <c:pt idx="6">
                  <c:v>1.0367946758688658</c:v>
                </c:pt>
                <c:pt idx="7">
                  <c:v>1.0367946758688658</c:v>
                </c:pt>
                <c:pt idx="8">
                  <c:v>1.0367946758688658</c:v>
                </c:pt>
                <c:pt idx="9">
                  <c:v>1.0367946758688658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Sheet1!$J$14</c:f>
              <c:strCache>
                <c:ptCount val="1"/>
                <c:pt idx="0">
                  <c:v>FFVR</c:v>
                </c:pt>
              </c:strCache>
            </c:strRef>
          </c:tx>
          <c:spPr>
            <a:ln w="19050"/>
          </c:spPr>
          <c:marker>
            <c:symbol val="circle"/>
            <c:size val="10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Sheet1!$J$15:$J$24</c:f>
              <c:numCache>
                <c:formatCode>General</c:formatCode>
                <c:ptCount val="10"/>
                <c:pt idx="0">
                  <c:v>0.24565563292581663</c:v>
                </c:pt>
                <c:pt idx="1">
                  <c:v>0.24565563292581663</c:v>
                </c:pt>
                <c:pt idx="2">
                  <c:v>0.24565563292581663</c:v>
                </c:pt>
                <c:pt idx="3">
                  <c:v>0.24565563292581663</c:v>
                </c:pt>
                <c:pt idx="4">
                  <c:v>0.24565563292581663</c:v>
                </c:pt>
                <c:pt idx="5">
                  <c:v>0.24565563292581663</c:v>
                </c:pt>
                <c:pt idx="6">
                  <c:v>0.24565563292581663</c:v>
                </c:pt>
                <c:pt idx="7">
                  <c:v>0.24565563292581663</c:v>
                </c:pt>
                <c:pt idx="8">
                  <c:v>0.24565563292581663</c:v>
                </c:pt>
                <c:pt idx="9">
                  <c:v>0.24565563292581663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Sheet1!$K$14</c:f>
              <c:strCache>
                <c:ptCount val="1"/>
                <c:pt idx="0">
                  <c:v>FVR-3D</c:v>
                </c:pt>
              </c:strCache>
            </c:strRef>
          </c:tx>
          <c:spPr>
            <a:ln w="15875"/>
          </c:spPr>
          <c:marker>
            <c:symbol val="plus"/>
            <c:size val="10"/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Sheet1!$K$15:$K$24</c:f>
              <c:numCache>
                <c:formatCode>General</c:formatCode>
                <c:ptCount val="10"/>
                <c:pt idx="0">
                  <c:v>1.0462318868688658</c:v>
                </c:pt>
                <c:pt idx="1">
                  <c:v>1.0462318868688658</c:v>
                </c:pt>
                <c:pt idx="2">
                  <c:v>1.0462318868688658</c:v>
                </c:pt>
                <c:pt idx="3">
                  <c:v>1.0462318868688658</c:v>
                </c:pt>
                <c:pt idx="4">
                  <c:v>1.0462318868688658</c:v>
                </c:pt>
                <c:pt idx="5">
                  <c:v>1.0462318868688658</c:v>
                </c:pt>
                <c:pt idx="6">
                  <c:v>1.0462318868688658</c:v>
                </c:pt>
                <c:pt idx="7">
                  <c:v>1.0462318868688658</c:v>
                </c:pt>
                <c:pt idx="8">
                  <c:v>1.0462318868688658</c:v>
                </c:pt>
                <c:pt idx="9">
                  <c:v>1.0462318868688658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46528"/>
        <c:axId val="84228352"/>
      </c:scatterChart>
      <c:valAx>
        <c:axId val="8424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%</a:t>
                </a:r>
                <a:r>
                  <a:rPr lang="en-AU" baseline="0"/>
                  <a:t> of pixels used as features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228352"/>
        <c:crosses val="autoZero"/>
        <c:crossBetween val="midCat"/>
      </c:valAx>
      <c:valAx>
        <c:axId val="84228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Approx</a:t>
                </a:r>
                <a:r>
                  <a:rPr lang="en-AU" baseline="0"/>
                  <a:t>. No. of operations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24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659" cy="60541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120096</xdr:colOff>
      <xdr:row>5</xdr:row>
      <xdr:rowOff>135834</xdr:rowOff>
    </xdr:from>
    <xdr:to>
      <xdr:col>14</xdr:col>
      <xdr:colOff>588064</xdr:colOff>
      <xdr:row>27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115" zoomScaleNormal="115" workbookViewId="0">
      <selection activeCell="F15" sqref="F15"/>
    </sheetView>
  </sheetViews>
  <sheetFormatPr defaultRowHeight="15" x14ac:dyDescent="0.25"/>
  <cols>
    <col min="4" max="4" width="13" customWidth="1"/>
    <col min="5" max="5" width="11" bestFit="1" customWidth="1"/>
    <col min="6" max="6" width="12" bestFit="1" customWidth="1"/>
    <col min="8" max="8" width="10" bestFit="1" customWidth="1"/>
    <col min="12" max="12" width="15.42578125" customWidth="1"/>
    <col min="13" max="13" width="15.140625" customWidth="1"/>
    <col min="14" max="14" width="18.85546875" customWidth="1"/>
    <col min="15" max="15" width="16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1024</v>
      </c>
      <c r="B2">
        <v>256</v>
      </c>
      <c r="C2">
        <v>1E-4</v>
      </c>
      <c r="D2">
        <v>500</v>
      </c>
      <c r="E2">
        <f>POWER(A2,2) + A2 + POWER(A2,2)*(1972.688 + 213434*C2) + 134*D2*POWER(A2,2)*C2</f>
        <v>2098968528.4864001</v>
      </c>
      <c r="F2">
        <f>POWER(B2,3)*(1698 + 41040*C2) + 134*D2*POWER(B2,3)*C2</f>
        <v>28668973809.664001</v>
      </c>
      <c r="G2">
        <f>9 * POWER(A2,2) + 27</f>
        <v>9437211</v>
      </c>
      <c r="H2">
        <f>1008*POWER(A2,8)*POWER(C2,3) + 6048*POWER(A2,4)*POWER(C2,2)</f>
        <v>1218597292670009.5</v>
      </c>
      <c r="I2">
        <f>8*POWER(B2,3)*LOG(POWER(B2,3)) + 4*POWER(B2,3) + 322</f>
        <v>1036794675.8688657</v>
      </c>
      <c r="J2">
        <f>2*POWER(B2,3)*LOG(POWER(B2,3)) + 9*POWER(B2,2)*LOG(POWER(B2,2)) + 6 * POWER(B2,2) + 169</f>
        <v>245655632.92581663</v>
      </c>
      <c r="K2">
        <f>I2+G2</f>
        <v>1046231886.8688657</v>
      </c>
    </row>
    <row r="3" spans="1:11" x14ac:dyDescent="0.25">
      <c r="A3">
        <v>1024</v>
      </c>
      <c r="B3">
        <v>256</v>
      </c>
      <c r="C3">
        <f>C2+0.0001</f>
        <v>2.0000000000000001E-4</v>
      </c>
      <c r="D3">
        <v>500</v>
      </c>
      <c r="E3">
        <f t="shared" ref="E3:E11" si="0">POWER(A3,2) + A3 + POWER(A3,2)*(1972.688 + 213434*C3) + 134*D3*POWER(A3,2)*C3</f>
        <v>2128374164.6848001</v>
      </c>
      <c r="F3">
        <f t="shared" ref="F3:F11" si="1">POWER(B3,3)*(1698 + 41040*C3) + 134*D3*POWER(B3,3)*C3</f>
        <v>28850234851.328003</v>
      </c>
      <c r="G3">
        <f t="shared" ref="G3:G11" si="2">9 * POWER(A3,2) + 27</f>
        <v>9437211</v>
      </c>
      <c r="H3">
        <f t="shared" ref="H3:H11" si="3">1008*POWER(A3,8)*POWER(C3,3) + 6048*POWER(A3,4)*POWER(C3,2)</f>
        <v>9748778075366222</v>
      </c>
      <c r="I3">
        <f t="shared" ref="I3:I11" si="4">8*POWER(B3,3)*LOG(POWER(B3,3)) + 4*POWER(B3,3) + 322</f>
        <v>1036794675.8688657</v>
      </c>
      <c r="J3">
        <f t="shared" ref="J3:J11" si="5">2*POWER(B3,3)*LOG(POWER(B3,3)) + 9*POWER(B3,2)*LOG(POWER(B3,2)) + 6 * POWER(B3,2) + 169</f>
        <v>245655632.92581663</v>
      </c>
      <c r="K3">
        <f t="shared" ref="K3:K11" si="6">I3+G3</f>
        <v>1046231886.8688657</v>
      </c>
    </row>
    <row r="4" spans="1:11" x14ac:dyDescent="0.25">
      <c r="A4">
        <v>1024</v>
      </c>
      <c r="B4">
        <v>256</v>
      </c>
      <c r="C4">
        <f t="shared" ref="C4:C11" si="7">C3+0.0001</f>
        <v>3.0000000000000003E-4</v>
      </c>
      <c r="D4">
        <v>500</v>
      </c>
      <c r="E4">
        <f t="shared" si="0"/>
        <v>2157779800.8832002</v>
      </c>
      <c r="F4">
        <f t="shared" si="1"/>
        <v>29031495892.991997</v>
      </c>
      <c r="G4">
        <f t="shared" si="2"/>
        <v>9437211</v>
      </c>
      <c r="H4">
        <f t="shared" si="3"/>
        <v>3.2902125705117924E+16</v>
      </c>
      <c r="I4">
        <f t="shared" si="4"/>
        <v>1036794675.8688657</v>
      </c>
      <c r="J4">
        <f t="shared" si="5"/>
        <v>245655632.92581663</v>
      </c>
      <c r="K4">
        <f t="shared" si="6"/>
        <v>1046231886.8688657</v>
      </c>
    </row>
    <row r="5" spans="1:11" x14ac:dyDescent="0.25">
      <c r="A5">
        <v>1024</v>
      </c>
      <c r="B5">
        <v>256</v>
      </c>
      <c r="C5">
        <f t="shared" si="7"/>
        <v>4.0000000000000002E-4</v>
      </c>
      <c r="D5">
        <v>500</v>
      </c>
      <c r="E5">
        <f t="shared" si="0"/>
        <v>2187185437.0816002</v>
      </c>
      <c r="F5">
        <f t="shared" si="1"/>
        <v>29212756934.655998</v>
      </c>
      <c r="G5">
        <f t="shared" si="2"/>
        <v>9437211</v>
      </c>
      <c r="H5">
        <f t="shared" si="3"/>
        <v>7.7990223538954368E+16</v>
      </c>
      <c r="I5">
        <f t="shared" si="4"/>
        <v>1036794675.8688657</v>
      </c>
      <c r="J5">
        <f t="shared" si="5"/>
        <v>245655632.92581663</v>
      </c>
      <c r="K5">
        <f t="shared" si="6"/>
        <v>1046231886.8688657</v>
      </c>
    </row>
    <row r="6" spans="1:11" x14ac:dyDescent="0.25">
      <c r="A6">
        <v>1024</v>
      </c>
      <c r="B6">
        <v>256</v>
      </c>
      <c r="C6">
        <f t="shared" si="7"/>
        <v>5.0000000000000001E-4</v>
      </c>
      <c r="D6">
        <v>500</v>
      </c>
      <c r="E6">
        <f t="shared" si="0"/>
        <v>2216591073.2800002</v>
      </c>
      <c r="F6">
        <f t="shared" si="1"/>
        <v>29394017976.32</v>
      </c>
      <c r="G6">
        <f t="shared" si="2"/>
        <v>9437211</v>
      </c>
      <c r="H6">
        <f t="shared" si="3"/>
        <v>1.5232465493390486E+17</v>
      </c>
      <c r="I6">
        <f t="shared" si="4"/>
        <v>1036794675.8688657</v>
      </c>
      <c r="J6">
        <f t="shared" si="5"/>
        <v>245655632.92581663</v>
      </c>
      <c r="K6">
        <f t="shared" si="6"/>
        <v>1046231886.8688657</v>
      </c>
    </row>
    <row r="7" spans="1:11" x14ac:dyDescent="0.25">
      <c r="A7">
        <v>1024</v>
      </c>
      <c r="B7">
        <v>256</v>
      </c>
      <c r="C7">
        <f t="shared" si="7"/>
        <v>6.0000000000000006E-4</v>
      </c>
      <c r="D7">
        <v>500</v>
      </c>
      <c r="E7">
        <f t="shared" si="0"/>
        <v>2245996709.4783998</v>
      </c>
      <c r="F7">
        <f t="shared" si="1"/>
        <v>29575279017.984001</v>
      </c>
      <c r="G7">
        <f t="shared" si="2"/>
        <v>9437211</v>
      </c>
      <c r="H7">
        <f t="shared" si="3"/>
        <v>2.6321700324699872E+17</v>
      </c>
      <c r="I7">
        <f t="shared" si="4"/>
        <v>1036794675.8688657</v>
      </c>
      <c r="J7">
        <f t="shared" si="5"/>
        <v>245655632.92581663</v>
      </c>
      <c r="K7">
        <f t="shared" si="6"/>
        <v>1046231886.8688657</v>
      </c>
    </row>
    <row r="8" spans="1:11" x14ac:dyDescent="0.25">
      <c r="A8">
        <v>1024</v>
      </c>
      <c r="B8">
        <v>256</v>
      </c>
      <c r="C8">
        <f t="shared" si="7"/>
        <v>7.000000000000001E-4</v>
      </c>
      <c r="D8">
        <v>500</v>
      </c>
      <c r="E8">
        <f t="shared" si="0"/>
        <v>2275402345.6768003</v>
      </c>
      <c r="F8">
        <f t="shared" si="1"/>
        <v>29756540059.648003</v>
      </c>
      <c r="G8">
        <f t="shared" si="2"/>
        <v>9437211</v>
      </c>
      <c r="H8">
        <f t="shared" si="3"/>
        <v>4.1797885183526528E+17</v>
      </c>
      <c r="I8">
        <f t="shared" si="4"/>
        <v>1036794675.8688657</v>
      </c>
      <c r="J8">
        <f t="shared" si="5"/>
        <v>245655632.92581663</v>
      </c>
      <c r="K8">
        <f t="shared" si="6"/>
        <v>1046231886.8688657</v>
      </c>
    </row>
    <row r="9" spans="1:11" x14ac:dyDescent="0.25">
      <c r="A9">
        <v>1024</v>
      </c>
      <c r="B9">
        <v>256</v>
      </c>
      <c r="C9">
        <f t="shared" si="7"/>
        <v>8.0000000000000015E-4</v>
      </c>
      <c r="D9">
        <v>500</v>
      </c>
      <c r="E9">
        <f t="shared" si="0"/>
        <v>2304807981.8751998</v>
      </c>
      <c r="F9">
        <f t="shared" si="1"/>
        <v>29937801101.312</v>
      </c>
      <c r="G9">
        <f t="shared" si="2"/>
        <v>9437211</v>
      </c>
      <c r="H9">
        <f t="shared" si="3"/>
        <v>6.2392178405573376E+17</v>
      </c>
      <c r="I9">
        <f t="shared" si="4"/>
        <v>1036794675.8688657</v>
      </c>
      <c r="J9">
        <f t="shared" si="5"/>
        <v>245655632.92581663</v>
      </c>
      <c r="K9">
        <f t="shared" si="6"/>
        <v>1046231886.8688657</v>
      </c>
    </row>
    <row r="10" spans="1:11" x14ac:dyDescent="0.25">
      <c r="A10">
        <v>1024</v>
      </c>
      <c r="B10">
        <v>256</v>
      </c>
      <c r="C10">
        <f t="shared" si="7"/>
        <v>9.0000000000000019E-4</v>
      </c>
      <c r="D10">
        <v>500</v>
      </c>
      <c r="E10">
        <f t="shared" si="0"/>
        <v>2334213618.0736003</v>
      </c>
      <c r="F10">
        <f t="shared" si="1"/>
        <v>30119062142.975998</v>
      </c>
      <c r="G10">
        <f t="shared" si="2"/>
        <v>9437211</v>
      </c>
      <c r="H10">
        <f t="shared" si="3"/>
        <v>8.8835738326543334E+17</v>
      </c>
      <c r="I10">
        <f t="shared" si="4"/>
        <v>1036794675.8688657</v>
      </c>
      <c r="J10">
        <f t="shared" si="5"/>
        <v>245655632.92581663</v>
      </c>
      <c r="K10">
        <f t="shared" si="6"/>
        <v>1046231886.8688657</v>
      </c>
    </row>
    <row r="11" spans="1:11" x14ac:dyDescent="0.25">
      <c r="A11">
        <v>1024</v>
      </c>
      <c r="B11">
        <v>256</v>
      </c>
      <c r="C11">
        <f t="shared" si="7"/>
        <v>1.0000000000000002E-3</v>
      </c>
      <c r="D11">
        <v>500</v>
      </c>
      <c r="E11">
        <f t="shared" si="0"/>
        <v>2363619254.2720003</v>
      </c>
      <c r="F11">
        <f t="shared" si="1"/>
        <v>30300323184.639999</v>
      </c>
      <c r="G11">
        <f t="shared" si="2"/>
        <v>9437211</v>
      </c>
      <c r="H11">
        <f t="shared" si="3"/>
        <v>1.2185972328213934E+18</v>
      </c>
      <c r="I11">
        <f t="shared" si="4"/>
        <v>1036794675.8688657</v>
      </c>
      <c r="J11">
        <f t="shared" si="5"/>
        <v>245655632.92581663</v>
      </c>
      <c r="K11">
        <f t="shared" si="6"/>
        <v>1046231886.8688657</v>
      </c>
    </row>
    <row r="14" spans="1:11" x14ac:dyDescent="0.25"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</row>
    <row r="15" spans="1:11" x14ac:dyDescent="0.25">
      <c r="D15">
        <f>C2</f>
        <v>1E-4</v>
      </c>
      <c r="E15">
        <f>E2/1000000000</f>
        <v>2.0989685284864001</v>
      </c>
      <c r="F15">
        <f>F2/1000000000</f>
        <v>28.668973809664003</v>
      </c>
      <c r="G15">
        <f>G2/1000000000</f>
        <v>9.4372109999999992E-3</v>
      </c>
      <c r="H15">
        <f>H2/1000000000</f>
        <v>1218597.2926700094</v>
      </c>
      <c r="I15">
        <f>I2/1000000000</f>
        <v>1.0367946758688658</v>
      </c>
      <c r="J15">
        <f>J2/1000000000</f>
        <v>0.24565563292581663</v>
      </c>
      <c r="K15">
        <f>K2/1000000000</f>
        <v>1.0462318868688658</v>
      </c>
    </row>
    <row r="16" spans="1:11" x14ac:dyDescent="0.25">
      <c r="D16">
        <f t="shared" ref="D16:D24" si="8">C3</f>
        <v>2.0000000000000001E-4</v>
      </c>
      <c r="E16">
        <f>E3/1000000000</f>
        <v>2.1283741646848</v>
      </c>
      <c r="F16">
        <f>F3/1000000000</f>
        <v>28.850234851328004</v>
      </c>
      <c r="G16">
        <f>G3/1000000000</f>
        <v>9.4372109999999992E-3</v>
      </c>
      <c r="H16">
        <f>H3/1000000000</f>
        <v>9748778.0753662214</v>
      </c>
      <c r="I16">
        <f>I3/1000000000</f>
        <v>1.0367946758688658</v>
      </c>
      <c r="J16">
        <f>J3/1000000000</f>
        <v>0.24565563292581663</v>
      </c>
      <c r="K16">
        <f>K3/1000000000</f>
        <v>1.0462318868688658</v>
      </c>
    </row>
    <row r="17" spans="4:14" x14ac:dyDescent="0.25">
      <c r="D17">
        <f t="shared" si="8"/>
        <v>3.0000000000000003E-4</v>
      </c>
      <c r="E17">
        <f>E4/1000000000</f>
        <v>2.1577798008832003</v>
      </c>
      <c r="F17">
        <f>F4/1000000000</f>
        <v>29.031495892991998</v>
      </c>
      <c r="G17">
        <f>G4/1000000000</f>
        <v>9.4372109999999992E-3</v>
      </c>
      <c r="H17">
        <f>H4/1000000000</f>
        <v>32902125.705117922</v>
      </c>
      <c r="I17">
        <f>I4/1000000000</f>
        <v>1.0367946758688658</v>
      </c>
      <c r="J17">
        <f>J4/1000000000</f>
        <v>0.24565563292581663</v>
      </c>
      <c r="K17">
        <f>K4/1000000000</f>
        <v>1.0462318868688658</v>
      </c>
    </row>
    <row r="18" spans="4:14" x14ac:dyDescent="0.25">
      <c r="D18">
        <f t="shared" si="8"/>
        <v>4.0000000000000002E-4</v>
      </c>
      <c r="E18">
        <f>E5/1000000000</f>
        <v>2.1871854370816002</v>
      </c>
      <c r="F18">
        <f>F5/1000000000</f>
        <v>29.212756934655999</v>
      </c>
      <c r="G18">
        <f>G5/1000000000</f>
        <v>9.4372109999999992E-3</v>
      </c>
      <c r="H18">
        <f>H5/1000000000</f>
        <v>77990223.538954362</v>
      </c>
      <c r="I18">
        <f>I5/1000000000</f>
        <v>1.0367946758688658</v>
      </c>
      <c r="J18">
        <f>J5/1000000000</f>
        <v>0.24565563292581663</v>
      </c>
      <c r="K18">
        <f>K5/1000000000</f>
        <v>1.0462318868688658</v>
      </c>
    </row>
    <row r="19" spans="4:14" x14ac:dyDescent="0.25">
      <c r="D19">
        <f t="shared" si="8"/>
        <v>5.0000000000000001E-4</v>
      </c>
      <c r="E19">
        <f>E6/1000000000</f>
        <v>2.21659107328</v>
      </c>
      <c r="F19">
        <f>F6/1000000000</f>
        <v>29.394017976320001</v>
      </c>
      <c r="G19">
        <f>G6/1000000000</f>
        <v>9.4372109999999992E-3</v>
      </c>
      <c r="H19">
        <f>H6/1000000000</f>
        <v>152324654.93390486</v>
      </c>
      <c r="I19">
        <f>I6/1000000000</f>
        <v>1.0367946758688658</v>
      </c>
      <c r="J19">
        <f>J6/1000000000</f>
        <v>0.24565563292581663</v>
      </c>
      <c r="K19">
        <f>K6/1000000000</f>
        <v>1.0462318868688658</v>
      </c>
    </row>
    <row r="20" spans="4:14" x14ac:dyDescent="0.25">
      <c r="D20">
        <f t="shared" si="8"/>
        <v>6.0000000000000006E-4</v>
      </c>
      <c r="E20">
        <f>E7/1000000000</f>
        <v>2.2459967094783999</v>
      </c>
      <c r="F20">
        <f>F7/1000000000</f>
        <v>29.575279017984002</v>
      </c>
      <c r="G20">
        <f>G7/1000000000</f>
        <v>9.4372109999999992E-3</v>
      </c>
      <c r="H20">
        <f>H7/1000000000</f>
        <v>263217003.24699873</v>
      </c>
      <c r="I20">
        <f>I7/1000000000</f>
        <v>1.0367946758688658</v>
      </c>
      <c r="J20">
        <f>J7/1000000000</f>
        <v>0.24565563292581663</v>
      </c>
      <c r="K20">
        <f>K7/1000000000</f>
        <v>1.0462318868688658</v>
      </c>
    </row>
    <row r="21" spans="4:14" x14ac:dyDescent="0.25">
      <c r="D21">
        <f t="shared" si="8"/>
        <v>7.000000000000001E-4</v>
      </c>
      <c r="E21">
        <f>E8/1000000000</f>
        <v>2.2754023456768002</v>
      </c>
      <c r="F21">
        <f>F8/1000000000</f>
        <v>29.756540059648003</v>
      </c>
      <c r="G21">
        <f>G8/1000000000</f>
        <v>9.4372109999999992E-3</v>
      </c>
      <c r="H21">
        <f>H8/1000000000</f>
        <v>417978851.83526528</v>
      </c>
      <c r="I21">
        <f>I8/1000000000</f>
        <v>1.0367946758688658</v>
      </c>
      <c r="J21">
        <f>J8/1000000000</f>
        <v>0.24565563292581663</v>
      </c>
      <c r="K21">
        <f>K8/1000000000</f>
        <v>1.0462318868688658</v>
      </c>
    </row>
    <row r="22" spans="4:14" x14ac:dyDescent="0.25">
      <c r="D22">
        <f t="shared" si="8"/>
        <v>8.0000000000000015E-4</v>
      </c>
      <c r="E22">
        <f>E9/1000000000</f>
        <v>2.3048079818751996</v>
      </c>
      <c r="F22">
        <f>F9/1000000000</f>
        <v>29.937801101312001</v>
      </c>
      <c r="G22">
        <f>G9/1000000000</f>
        <v>9.4372109999999992E-3</v>
      </c>
      <c r="H22">
        <f>H9/1000000000</f>
        <v>623921784.0557338</v>
      </c>
      <c r="I22">
        <f>I9/1000000000</f>
        <v>1.0367946758688658</v>
      </c>
      <c r="J22">
        <f>J9/1000000000</f>
        <v>0.24565563292581663</v>
      </c>
      <c r="K22">
        <f>K9/1000000000</f>
        <v>1.0462318868688658</v>
      </c>
    </row>
    <row r="23" spans="4:14" x14ac:dyDescent="0.25">
      <c r="D23">
        <f t="shared" si="8"/>
        <v>9.0000000000000019E-4</v>
      </c>
      <c r="E23">
        <f>E10/1000000000</f>
        <v>2.3342136180736004</v>
      </c>
      <c r="F23">
        <f>F10/1000000000</f>
        <v>30.119062142975999</v>
      </c>
      <c r="G23">
        <f>G10/1000000000</f>
        <v>9.4372109999999992E-3</v>
      </c>
      <c r="H23">
        <f>H10/1000000000</f>
        <v>888357383.26543331</v>
      </c>
      <c r="I23">
        <f>I10/1000000000</f>
        <v>1.0367946758688658</v>
      </c>
      <c r="J23">
        <f>J10/1000000000</f>
        <v>0.24565563292581663</v>
      </c>
      <c r="K23">
        <f>K10/1000000000</f>
        <v>1.0462318868688658</v>
      </c>
    </row>
    <row r="24" spans="4:14" x14ac:dyDescent="0.25">
      <c r="D24">
        <f t="shared" si="8"/>
        <v>1.0000000000000002E-3</v>
      </c>
      <c r="E24">
        <f>E11/1000000000</f>
        <v>2.3636192542720003</v>
      </c>
      <c r="F24">
        <f>F11/1000000000</f>
        <v>30.30032318464</v>
      </c>
      <c r="G24">
        <f>G11/1000000000</f>
        <v>9.4372109999999992E-3</v>
      </c>
      <c r="H24">
        <f>H11/1000000000</f>
        <v>1218597232.8213935</v>
      </c>
      <c r="I24">
        <f>I11/1000000000</f>
        <v>1.0367946758688658</v>
      </c>
      <c r="J24">
        <f>J11/1000000000</f>
        <v>0.24565563292581663</v>
      </c>
      <c r="K24">
        <f>K11/1000000000</f>
        <v>1.0462318868688658</v>
      </c>
    </row>
    <row r="26" spans="4:14" x14ac:dyDescent="0.25">
      <c r="N26">
        <f>242/(640*480)</f>
        <v>7.8776041666666664E-4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AlgorithmComplexityComparison</vt:lpstr>
    </vt:vector>
  </TitlesOfParts>
  <Company>Griffith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soeadmin</cp:lastModifiedBy>
  <dcterms:created xsi:type="dcterms:W3CDTF">2017-08-21T23:12:06Z</dcterms:created>
  <dcterms:modified xsi:type="dcterms:W3CDTF">2017-08-21T23:53:23Z</dcterms:modified>
</cp:coreProperties>
</file>