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\Documents\GitHub\phdThesis\results\"/>
    </mc:Choice>
  </mc:AlternateContent>
  <bookViews>
    <workbookView xWindow="120" yWindow="45" windowWidth="28620" windowHeight="1291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O46" i="1" l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Q31" i="1"/>
  <c r="Q46" i="1" s="1"/>
  <c r="N31" i="1"/>
  <c r="O31" i="1"/>
  <c r="P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31" i="1"/>
  <c r="N46" i="1"/>
  <c r="P46" i="1"/>
  <c r="D46" i="1"/>
  <c r="E46" i="1"/>
  <c r="F46" i="1"/>
  <c r="G46" i="1"/>
  <c r="H46" i="1"/>
  <c r="I46" i="1"/>
  <c r="J46" i="1"/>
  <c r="C46" i="1"/>
  <c r="M46" i="1" l="1"/>
  <c r="R46" i="1" s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32" i="1"/>
  <c r="B32" i="1" l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31" i="1"/>
  <c r="C32" i="1" l="1"/>
  <c r="D32" i="1"/>
  <c r="E32" i="1"/>
  <c r="F32" i="1"/>
  <c r="G32" i="1"/>
  <c r="H32" i="1"/>
  <c r="I32" i="1"/>
  <c r="C33" i="1"/>
  <c r="D33" i="1"/>
  <c r="E33" i="1"/>
  <c r="F33" i="1"/>
  <c r="G33" i="1"/>
  <c r="H33" i="1"/>
  <c r="I33" i="1"/>
  <c r="C34" i="1"/>
  <c r="D34" i="1"/>
  <c r="E34" i="1"/>
  <c r="F34" i="1"/>
  <c r="G34" i="1"/>
  <c r="H34" i="1"/>
  <c r="I34" i="1"/>
  <c r="C35" i="1"/>
  <c r="D35" i="1"/>
  <c r="E35" i="1"/>
  <c r="F35" i="1"/>
  <c r="G35" i="1"/>
  <c r="H35" i="1"/>
  <c r="I35" i="1"/>
  <c r="C36" i="1"/>
  <c r="D36" i="1"/>
  <c r="E36" i="1"/>
  <c r="F36" i="1"/>
  <c r="G36" i="1"/>
  <c r="H36" i="1"/>
  <c r="I36" i="1"/>
  <c r="C37" i="1"/>
  <c r="D37" i="1"/>
  <c r="E37" i="1"/>
  <c r="F37" i="1"/>
  <c r="G37" i="1"/>
  <c r="H37" i="1"/>
  <c r="I37" i="1"/>
  <c r="C38" i="1"/>
  <c r="D38" i="1"/>
  <c r="E38" i="1"/>
  <c r="F38" i="1"/>
  <c r="G38" i="1"/>
  <c r="H38" i="1"/>
  <c r="I38" i="1"/>
  <c r="C39" i="1"/>
  <c r="D39" i="1"/>
  <c r="E39" i="1"/>
  <c r="F39" i="1"/>
  <c r="G39" i="1"/>
  <c r="H39" i="1"/>
  <c r="I39" i="1"/>
  <c r="C40" i="1"/>
  <c r="D40" i="1"/>
  <c r="E40" i="1"/>
  <c r="F40" i="1"/>
  <c r="G40" i="1"/>
  <c r="H40" i="1"/>
  <c r="I40" i="1"/>
  <c r="C41" i="1"/>
  <c r="D41" i="1"/>
  <c r="E41" i="1"/>
  <c r="F41" i="1"/>
  <c r="G41" i="1"/>
  <c r="H41" i="1"/>
  <c r="I41" i="1"/>
  <c r="C42" i="1"/>
  <c r="D42" i="1"/>
  <c r="E42" i="1"/>
  <c r="F42" i="1"/>
  <c r="G42" i="1"/>
  <c r="H42" i="1"/>
  <c r="I42" i="1"/>
  <c r="C43" i="1"/>
  <c r="D43" i="1"/>
  <c r="E43" i="1"/>
  <c r="F43" i="1"/>
  <c r="G43" i="1"/>
  <c r="H43" i="1"/>
  <c r="I43" i="1"/>
  <c r="C44" i="1"/>
  <c r="D44" i="1"/>
  <c r="E44" i="1"/>
  <c r="F44" i="1"/>
  <c r="G44" i="1"/>
  <c r="H44" i="1"/>
  <c r="I44" i="1"/>
  <c r="C45" i="1"/>
  <c r="D45" i="1"/>
  <c r="E45" i="1"/>
  <c r="F45" i="1"/>
  <c r="G45" i="1"/>
  <c r="H45" i="1"/>
  <c r="I45" i="1"/>
  <c r="D31" i="1"/>
  <c r="E31" i="1"/>
  <c r="F31" i="1"/>
  <c r="G31" i="1"/>
  <c r="H31" i="1"/>
  <c r="I31" i="1"/>
  <c r="C31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J45" i="1" l="1"/>
  <c r="J32" i="1"/>
  <c r="J42" i="1"/>
  <c r="J38" i="1"/>
  <c r="J39" i="1"/>
  <c r="J35" i="1"/>
  <c r="J40" i="1"/>
  <c r="J36" i="1"/>
  <c r="J33" i="1"/>
  <c r="J43" i="1"/>
  <c r="J31" i="1"/>
  <c r="J44" i="1"/>
  <c r="J41" i="1"/>
  <c r="J37" i="1"/>
  <c r="J34" i="1"/>
</calcChain>
</file>

<file path=xl/sharedStrings.xml><?xml version="1.0" encoding="utf-8"?>
<sst xmlns="http://schemas.openxmlformats.org/spreadsheetml/2006/main" count="26" uniqueCount="17">
  <si>
    <t>Apartment.Texture.rotate</t>
  </si>
  <si>
    <t>fm</t>
  </si>
  <si>
    <t>fm3d</t>
  </si>
  <si>
    <t>icp</t>
  </si>
  <si>
    <t>pc</t>
  </si>
  <si>
    <t>pca</t>
  </si>
  <si>
    <t xml:space="preserve">pc2 </t>
  </si>
  <si>
    <t>pc3</t>
  </si>
  <si>
    <t>none</t>
  </si>
  <si>
    <t>frames</t>
  </si>
  <si>
    <t>FVR</t>
  </si>
  <si>
    <t>FM</t>
  </si>
  <si>
    <t>FM-3D</t>
  </si>
  <si>
    <t>ICP</t>
  </si>
  <si>
    <t>PCA</t>
  </si>
  <si>
    <t>min-er</t>
  </si>
  <si>
    <t>FM-2D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</si>
</sst>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FM</c:v>
                </c:pt>
              </c:strCache>
            </c:strRef>
          </c:tx>
          <c:invertIfNegative val="0"/>
          <c:val>
            <c:numRef>
              <c:f>Sheet1!$C$31:$C$45</c:f>
              <c:numCache>
                <c:formatCode>General</c:formatCode>
                <c:ptCount val="15"/>
                <c:pt idx="0">
                  <c:v>0.97295943479643354</c:v>
                </c:pt>
                <c:pt idx="1">
                  <c:v>0.709010901090109</c:v>
                </c:pt>
                <c:pt idx="2">
                  <c:v>0.71339661609341487</c:v>
                </c:pt>
                <c:pt idx="3">
                  <c:v>0.73576359242268563</c:v>
                </c:pt>
                <c:pt idx="4">
                  <c:v>0.73348198711667212</c:v>
                </c:pt>
                <c:pt idx="5">
                  <c:v>0.6404792235365484</c:v>
                </c:pt>
                <c:pt idx="6">
                  <c:v>0.55155390093881518</c:v>
                </c:pt>
                <c:pt idx="7">
                  <c:v>0.76585128910893618</c:v>
                </c:pt>
                <c:pt idx="8">
                  <c:v>0.38113831669267451</c:v>
                </c:pt>
                <c:pt idx="9">
                  <c:v>0.31078696350012891</c:v>
                </c:pt>
                <c:pt idx="10">
                  <c:v>1.0639534883720929</c:v>
                </c:pt>
                <c:pt idx="11">
                  <c:v>1.3895863663612229</c:v>
                </c:pt>
                <c:pt idx="12">
                  <c:v>0.80911309120434383</c:v>
                </c:pt>
                <c:pt idx="13">
                  <c:v>1.0746517569835687</c:v>
                </c:pt>
                <c:pt idx="14">
                  <c:v>0.74665274471781795</c:v>
                </c:pt>
              </c:numCache>
            </c:numRef>
          </c:val>
        </c:ser>
        <c:ser>
          <c:idx val="1"/>
          <c:order val="1"/>
          <c:tx>
            <c:strRef>
              <c:f>Sheet1!$D$30</c:f>
              <c:strCache>
                <c:ptCount val="1"/>
                <c:pt idx="0">
                  <c:v>FM-3D</c:v>
                </c:pt>
              </c:strCache>
            </c:strRef>
          </c:tx>
          <c:invertIfNegative val="0"/>
          <c:val>
            <c:numRef>
              <c:f>Sheet1!$D$31:$D$45</c:f>
              <c:numCache>
                <c:formatCode>General</c:formatCode>
                <c:ptCount val="15"/>
                <c:pt idx="0">
                  <c:v>2.2969496604684188</c:v>
                </c:pt>
                <c:pt idx="1">
                  <c:v>2.1496374637463744</c:v>
                </c:pt>
                <c:pt idx="2">
                  <c:v>1.2390579076971959</c:v>
                </c:pt>
                <c:pt idx="3">
                  <c:v>0.58676213079405515</c:v>
                </c:pt>
                <c:pt idx="4">
                  <c:v>0.72596930488246569</c:v>
                </c:pt>
                <c:pt idx="5">
                  <c:v>1.3609847335961984</c:v>
                </c:pt>
                <c:pt idx="6">
                  <c:v>1.3270071220459696</c:v>
                </c:pt>
                <c:pt idx="7">
                  <c:v>0.70883948239645167</c:v>
                </c:pt>
                <c:pt idx="8">
                  <c:v>1.1151748029853212</c:v>
                </c:pt>
                <c:pt idx="9">
                  <c:v>0.32553909868853276</c:v>
                </c:pt>
                <c:pt idx="10">
                  <c:v>0.80221041682145777</c:v>
                </c:pt>
                <c:pt idx="11">
                  <c:v>1.923353601096172</c:v>
                </c:pt>
                <c:pt idx="12">
                  <c:v>1.0125924977918019</c:v>
                </c:pt>
                <c:pt idx="13">
                  <c:v>16.489026202413918</c:v>
                </c:pt>
                <c:pt idx="14">
                  <c:v>8.3845777300640556</c:v>
                </c:pt>
              </c:numCache>
            </c:numRef>
          </c:val>
        </c:ser>
        <c:ser>
          <c:idx val="2"/>
          <c:order val="2"/>
          <c:tx>
            <c:strRef>
              <c:f>Sheet1!$E$30</c:f>
              <c:strCache>
                <c:ptCount val="1"/>
                <c:pt idx="0">
                  <c:v>ICP</c:v>
                </c:pt>
              </c:strCache>
            </c:strRef>
          </c:tx>
          <c:invertIfNegative val="0"/>
          <c:val>
            <c:numRef>
              <c:f>Sheet1!$E$31:$E$45</c:f>
              <c:numCache>
                <c:formatCode>General</c:formatCode>
                <c:ptCount val="15"/>
                <c:pt idx="0">
                  <c:v>0.96822472242912083</c:v>
                </c:pt>
                <c:pt idx="1">
                  <c:v>0.66341134113411337</c:v>
                </c:pt>
                <c:pt idx="2">
                  <c:v>0.35711970768130907</c:v>
                </c:pt>
                <c:pt idx="3">
                  <c:v>0.63093442931361343</c:v>
                </c:pt>
                <c:pt idx="4">
                  <c:v>0.60290663698035063</c:v>
                </c:pt>
                <c:pt idx="5">
                  <c:v>0.91978667475482756</c:v>
                </c:pt>
                <c:pt idx="6">
                  <c:v>0.46698162835869217</c:v>
                </c:pt>
                <c:pt idx="7">
                  <c:v>0.65152302756319858</c:v>
                </c:pt>
                <c:pt idx="8">
                  <c:v>0.28934794987372803</c:v>
                </c:pt>
                <c:pt idx="9">
                  <c:v>0.27093898392475491</c:v>
                </c:pt>
                <c:pt idx="10">
                  <c:v>0.54158741362656959</c:v>
                </c:pt>
                <c:pt idx="11">
                  <c:v>0.84127258713710706</c:v>
                </c:pt>
                <c:pt idx="12">
                  <c:v>0.8383431277313993</c:v>
                </c:pt>
                <c:pt idx="13">
                  <c:v>0.75344348620238333</c:v>
                </c:pt>
                <c:pt idx="14">
                  <c:v>0.75672654925449634</c:v>
                </c:pt>
              </c:numCache>
            </c:numRef>
          </c:val>
        </c:ser>
        <c:ser>
          <c:idx val="3"/>
          <c:order val="3"/>
          <c:tx>
            <c:strRef>
              <c:f>Sheet1!$F$30</c:f>
              <c:strCache>
                <c:ptCount val="1"/>
                <c:pt idx="0">
                  <c:v>PCA</c:v>
                </c:pt>
              </c:strCache>
            </c:strRef>
          </c:tx>
          <c:invertIfNegative val="0"/>
          <c:val>
            <c:numRef>
              <c:f>Sheet1!$F$31:$F$45</c:f>
              <c:numCache>
                <c:formatCode>General</c:formatCode>
                <c:ptCount val="15"/>
                <c:pt idx="0">
                  <c:v>1.0018947560991547</c:v>
                </c:pt>
                <c:pt idx="1">
                  <c:v>1.0240074007400741</c:v>
                </c:pt>
                <c:pt idx="2">
                  <c:v>0.90843593613472073</c:v>
                </c:pt>
                <c:pt idx="3">
                  <c:v>1.1023284757094689</c:v>
                </c:pt>
                <c:pt idx="4">
                  <c:v>1.1407455798275259</c:v>
                </c:pt>
                <c:pt idx="5">
                  <c:v>0.95907390557072092</c:v>
                </c:pt>
                <c:pt idx="6">
                  <c:v>1.0193630624797669</c:v>
                </c:pt>
                <c:pt idx="7">
                  <c:v>0.89400375803695831</c:v>
                </c:pt>
                <c:pt idx="8">
                  <c:v>1.0032469931626236</c:v>
                </c:pt>
                <c:pt idx="9">
                  <c:v>1.0099503521917386</c:v>
                </c:pt>
                <c:pt idx="10">
                  <c:v>1.0117579314956535</c:v>
                </c:pt>
                <c:pt idx="11">
                  <c:v>0.94266506808255546</c:v>
                </c:pt>
                <c:pt idx="12">
                  <c:v>1.0131316967142434</c:v>
                </c:pt>
                <c:pt idx="13">
                  <c:v>0.98314719137673789</c:v>
                </c:pt>
                <c:pt idx="14">
                  <c:v>0.97978306130209436</c:v>
                </c:pt>
              </c:numCache>
            </c:numRef>
          </c:val>
        </c:ser>
        <c:ser>
          <c:idx val="6"/>
          <c:order val="4"/>
          <c:tx>
            <c:strRef>
              <c:f>Sheet1!$I$30</c:f>
              <c:strCache>
                <c:ptCount val="1"/>
                <c:pt idx="0">
                  <c:v>FVR</c:v>
                </c:pt>
              </c:strCache>
            </c:strRef>
          </c:tx>
          <c:invertIfNegative val="0"/>
          <c:val>
            <c:numRef>
              <c:f>Sheet1!$J$31:$J$45</c:f>
              <c:numCache>
                <c:formatCode>General</c:formatCode>
                <c:ptCount val="15"/>
                <c:pt idx="0">
                  <c:v>0.93779537505281363</c:v>
                </c:pt>
                <c:pt idx="1">
                  <c:v>0.6632863286328633</c:v>
                </c:pt>
                <c:pt idx="2">
                  <c:v>0.37021844467392168</c:v>
                </c:pt>
                <c:pt idx="3">
                  <c:v>0.56406998451541945</c:v>
                </c:pt>
                <c:pt idx="4">
                  <c:v>0.61490893011494552</c:v>
                </c:pt>
                <c:pt idx="5">
                  <c:v>0.84869982812657963</c:v>
                </c:pt>
                <c:pt idx="6">
                  <c:v>0.49726583576130357</c:v>
                </c:pt>
                <c:pt idx="7">
                  <c:v>0.60193355688398231</c:v>
                </c:pt>
                <c:pt idx="8">
                  <c:v>0.29492260680955756</c:v>
                </c:pt>
                <c:pt idx="9">
                  <c:v>0.27080384541818092</c:v>
                </c:pt>
                <c:pt idx="10">
                  <c:v>0.53122910320231809</c:v>
                </c:pt>
                <c:pt idx="11">
                  <c:v>0.8471833518883275</c:v>
                </c:pt>
                <c:pt idx="12">
                  <c:v>0.80305392199029446</c:v>
                </c:pt>
                <c:pt idx="13">
                  <c:v>0.76409580520077525</c:v>
                </c:pt>
                <c:pt idx="14">
                  <c:v>0.71625905749526764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262056"/>
        <c:axId val="192264016"/>
      </c:barChart>
      <c:catAx>
        <c:axId val="192262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Frame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92264016"/>
        <c:crosses val="autoZero"/>
        <c:auto val="1"/>
        <c:lblAlgn val="ctr"/>
        <c:lblOffset val="100"/>
        <c:noMultiLvlLbl val="0"/>
      </c:catAx>
      <c:valAx>
        <c:axId val="192264016"/>
        <c:scaling>
          <c:orientation val="minMax"/>
          <c:max val="2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Error</a:t>
                </a:r>
                <a:r>
                  <a:rPr lang="en-AU" sz="1200" baseline="0"/>
                  <a:t> Reduction</a:t>
                </a:r>
                <a:endParaRPr lang="en-AU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92262056"/>
        <c:crosses val="autoZero"/>
        <c:crossBetween val="between"/>
      </c:valAx>
    </c:plotArea>
    <c:legend>
      <c:legendPos val="b"/>
      <c:layout/>
      <c:overlay val="0"/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  <c:txPr>
        <a:bodyPr/>
        <a:lstStyle/>
        <a:p>
          <a:pPr>
            <a:defRPr sz="160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none</c:v>
                </c:pt>
              </c:strCache>
            </c:strRef>
          </c:tx>
          <c:marker>
            <c:symbol val="none"/>
          </c:marker>
          <c:val>
            <c:numRef>
              <c:f>Sheet1!$B$4:$B$28</c:f>
              <c:numCache>
                <c:formatCode>General</c:formatCode>
                <c:ptCount val="25"/>
                <c:pt idx="0">
                  <c:v>2.2958099999999999</c:v>
                </c:pt>
                <c:pt idx="1">
                  <c:v>4.6688900000000002</c:v>
                </c:pt>
                <c:pt idx="2">
                  <c:v>3.9996</c:v>
                </c:pt>
                <c:pt idx="3">
                  <c:v>12.589</c:v>
                </c:pt>
                <c:pt idx="4">
                  <c:v>5.35046</c:v>
                </c:pt>
                <c:pt idx="5">
                  <c:v>13.8202</c:v>
                </c:pt>
                <c:pt idx="6">
                  <c:v>9.0007800000000007</c:v>
                </c:pt>
                <c:pt idx="7">
                  <c:v>9.891</c:v>
                </c:pt>
                <c:pt idx="8">
                  <c:v>29.651900000000001</c:v>
                </c:pt>
                <c:pt idx="9">
                  <c:v>14.827199999999999</c:v>
                </c:pt>
                <c:pt idx="10">
                  <c:v>46.939399999999999</c:v>
                </c:pt>
                <c:pt idx="11">
                  <c:v>59.804299999999998</c:v>
                </c:pt>
                <c:pt idx="12">
                  <c:v>23.835000000000001</c:v>
                </c:pt>
                <c:pt idx="13">
                  <c:v>23.0059</c:v>
                </c:pt>
                <c:pt idx="14">
                  <c:v>24.049399999999999</c:v>
                </c:pt>
                <c:pt idx="15">
                  <c:v>14.2087</c:v>
                </c:pt>
                <c:pt idx="16">
                  <c:v>10.767200000000001</c:v>
                </c:pt>
                <c:pt idx="17">
                  <c:v>11.677</c:v>
                </c:pt>
                <c:pt idx="18">
                  <c:v>21.545100000000001</c:v>
                </c:pt>
                <c:pt idx="19">
                  <c:v>4.76633</c:v>
                </c:pt>
                <c:pt idx="20">
                  <c:v>6.5478699999999996</c:v>
                </c:pt>
                <c:pt idx="21">
                  <c:v>4.7598700000000003</c:v>
                </c:pt>
                <c:pt idx="22">
                  <c:v>4.7493100000000004</c:v>
                </c:pt>
                <c:pt idx="23">
                  <c:v>6.6928299999999998</c:v>
                </c:pt>
                <c:pt idx="24">
                  <c:v>7.7975899999999996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fm</c:v>
                </c:pt>
              </c:strCache>
            </c:strRef>
          </c:tx>
          <c:marker>
            <c:symbol val="none"/>
          </c:marker>
          <c:val>
            <c:numRef>
              <c:f>Sheet1!$C$4:$C$28</c:f>
              <c:numCache>
                <c:formatCode>General</c:formatCode>
                <c:ptCount val="25"/>
                <c:pt idx="0">
                  <c:v>2.23373</c:v>
                </c:pt>
                <c:pt idx="1">
                  <c:v>3.0118200000000002</c:v>
                </c:pt>
                <c:pt idx="2">
                  <c:v>2.8357600000000001</c:v>
                </c:pt>
                <c:pt idx="3">
                  <c:v>8.98095</c:v>
                </c:pt>
                <c:pt idx="4">
                  <c:v>4.5894500000000003</c:v>
                </c:pt>
                <c:pt idx="5">
                  <c:v>10.1684</c:v>
                </c:pt>
                <c:pt idx="6">
                  <c:v>6.6019100000000002</c:v>
                </c:pt>
                <c:pt idx="7">
                  <c:v>6.3349799999999998</c:v>
                </c:pt>
                <c:pt idx="8">
                  <c:v>26.782299999999999</c:v>
                </c:pt>
                <c:pt idx="9">
                  <c:v>8.1780000000000008</c:v>
                </c:pt>
                <c:pt idx="10">
                  <c:v>35.948599999999999</c:v>
                </c:pt>
                <c:pt idx="11">
                  <c:v>48.070999999999998</c:v>
                </c:pt>
                <c:pt idx="12">
                  <c:v>19.5854</c:v>
                </c:pt>
                <c:pt idx="13">
                  <c:v>8.7684300000000004</c:v>
                </c:pt>
                <c:pt idx="14">
                  <c:v>7.47424</c:v>
                </c:pt>
                <c:pt idx="15">
                  <c:v>11.676399999999999</c:v>
                </c:pt>
                <c:pt idx="16">
                  <c:v>11.4558</c:v>
                </c:pt>
                <c:pt idx="17">
                  <c:v>16.226199999999999</c:v>
                </c:pt>
                <c:pt idx="18">
                  <c:v>20.650300000000001</c:v>
                </c:pt>
                <c:pt idx="19">
                  <c:v>3.8565</c:v>
                </c:pt>
                <c:pt idx="20">
                  <c:v>7.0366799999999996</c:v>
                </c:pt>
                <c:pt idx="21">
                  <c:v>3.5539700000000001</c:v>
                </c:pt>
                <c:pt idx="22">
                  <c:v>4.3361299999999998</c:v>
                </c:pt>
                <c:pt idx="23">
                  <c:v>3.6217700000000002</c:v>
                </c:pt>
                <c:pt idx="24">
                  <c:v>3.50176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fm3d</c:v>
                </c:pt>
              </c:strCache>
            </c:strRef>
          </c:tx>
          <c:marker>
            <c:symbol val="none"/>
          </c:marker>
          <c:val>
            <c:numRef>
              <c:f>Sheet1!$D$4:$D$28</c:f>
              <c:numCache>
                <c:formatCode>General</c:formatCode>
                <c:ptCount val="25"/>
                <c:pt idx="0">
                  <c:v>5.2733600000000003</c:v>
                </c:pt>
                <c:pt idx="1">
                  <c:v>9.3468199999999992</c:v>
                </c:pt>
                <c:pt idx="2">
                  <c:v>8.5976900000000001</c:v>
                </c:pt>
                <c:pt idx="3">
                  <c:v>15.5985</c:v>
                </c:pt>
                <c:pt idx="4">
                  <c:v>5.6797700000000004</c:v>
                </c:pt>
                <c:pt idx="5">
                  <c:v>8.1091700000000007</c:v>
                </c:pt>
                <c:pt idx="6">
                  <c:v>6.5342900000000004</c:v>
                </c:pt>
                <c:pt idx="7">
                  <c:v>13.461499999999999</c:v>
                </c:pt>
                <c:pt idx="8">
                  <c:v>36.065899999999999</c:v>
                </c:pt>
                <c:pt idx="9">
                  <c:v>19.675799999999999</c:v>
                </c:pt>
                <c:pt idx="10">
                  <c:v>33.272500000000001</c:v>
                </c:pt>
                <c:pt idx="11">
                  <c:v>32.802100000000003</c:v>
                </c:pt>
                <c:pt idx="12">
                  <c:v>30.943200000000001</c:v>
                </c:pt>
                <c:pt idx="13">
                  <c:v>25.6556</c:v>
                </c:pt>
                <c:pt idx="14">
                  <c:v>7.8290199999999999</c:v>
                </c:pt>
                <c:pt idx="15">
                  <c:v>51.421100000000003</c:v>
                </c:pt>
                <c:pt idx="16">
                  <c:v>8.6375600000000006</c:v>
                </c:pt>
                <c:pt idx="17">
                  <c:v>22.459</c:v>
                </c:pt>
                <c:pt idx="18">
                  <c:v>23.979399999999998</c:v>
                </c:pt>
                <c:pt idx="19">
                  <c:v>4.8263499999999997</c:v>
                </c:pt>
                <c:pt idx="20">
                  <c:v>107.968</c:v>
                </c:pt>
                <c:pt idx="21">
                  <c:v>39.909500000000001</c:v>
                </c:pt>
                <c:pt idx="22">
                  <c:v>15.817600000000001</c:v>
                </c:pt>
                <c:pt idx="23">
                  <c:v>4.5971200000000003</c:v>
                </c:pt>
                <c:pt idx="24">
                  <c:v>3.5695199999999998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icp</c:v>
                </c:pt>
              </c:strCache>
            </c:strRef>
          </c:tx>
          <c:marker>
            <c:symbol val="none"/>
          </c:marker>
          <c:val>
            <c:numRef>
              <c:f>Sheet1!$E$4:$E$28</c:f>
              <c:numCache>
                <c:formatCode>General</c:formatCode>
                <c:ptCount val="25"/>
                <c:pt idx="0">
                  <c:v>2.2228599999999998</c:v>
                </c:pt>
                <c:pt idx="1">
                  <c:v>2.9085999999999999</c:v>
                </c:pt>
                <c:pt idx="2">
                  <c:v>2.6533799999999998</c:v>
                </c:pt>
                <c:pt idx="3">
                  <c:v>4.4957799999999999</c:v>
                </c:pt>
                <c:pt idx="4">
                  <c:v>4.3483000000000001</c:v>
                </c:pt>
                <c:pt idx="5">
                  <c:v>8.7196400000000001</c:v>
                </c:pt>
                <c:pt idx="6">
                  <c:v>5.4266300000000003</c:v>
                </c:pt>
                <c:pt idx="7">
                  <c:v>9.0976099999999995</c:v>
                </c:pt>
                <c:pt idx="8">
                  <c:v>26.679300000000001</c:v>
                </c:pt>
                <c:pt idx="9">
                  <c:v>6.9240300000000001</c:v>
                </c:pt>
                <c:pt idx="10">
                  <c:v>30.582100000000001</c:v>
                </c:pt>
                <c:pt idx="11">
                  <c:v>41.106699999999996</c:v>
                </c:pt>
                <c:pt idx="12">
                  <c:v>18.334199999999999</c:v>
                </c:pt>
                <c:pt idx="13">
                  <c:v>6.6567100000000003</c:v>
                </c:pt>
                <c:pt idx="14">
                  <c:v>6.5159200000000004</c:v>
                </c:pt>
                <c:pt idx="15">
                  <c:v>10.7982</c:v>
                </c:pt>
                <c:pt idx="16">
                  <c:v>5.8313800000000002</c:v>
                </c:pt>
                <c:pt idx="17">
                  <c:v>9.8235399999999995</c:v>
                </c:pt>
                <c:pt idx="18">
                  <c:v>18.578600000000002</c:v>
                </c:pt>
                <c:pt idx="19">
                  <c:v>3.9958200000000001</c:v>
                </c:pt>
                <c:pt idx="20">
                  <c:v>4.9334499999999997</c:v>
                </c:pt>
                <c:pt idx="21">
                  <c:v>3.6019199999999998</c:v>
                </c:pt>
                <c:pt idx="22">
                  <c:v>4.7319300000000002</c:v>
                </c:pt>
                <c:pt idx="23">
                  <c:v>3.6459299999999999</c:v>
                </c:pt>
                <c:pt idx="24">
                  <c:v>3.4803299999999999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pca</c:v>
                </c:pt>
              </c:strCache>
            </c:strRef>
          </c:tx>
          <c:marker>
            <c:symbol val="none"/>
          </c:marker>
          <c:val>
            <c:numRef>
              <c:f>Sheet1!$F$4:$F$28</c:f>
              <c:numCache>
                <c:formatCode>General</c:formatCode>
                <c:ptCount val="25"/>
                <c:pt idx="0">
                  <c:v>2.30016</c:v>
                </c:pt>
                <c:pt idx="1">
                  <c:v>4.6545100000000001</c:v>
                </c:pt>
                <c:pt idx="2">
                  <c:v>4.0956200000000003</c:v>
                </c:pt>
                <c:pt idx="3">
                  <c:v>11.436299999999999</c:v>
                </c:pt>
                <c:pt idx="4">
                  <c:v>5.2425300000000004</c:v>
                </c:pt>
                <c:pt idx="5">
                  <c:v>15.234400000000001</c:v>
                </c:pt>
                <c:pt idx="6">
                  <c:v>10.2676</c:v>
                </c:pt>
                <c:pt idx="7">
                  <c:v>9.4862000000000002</c:v>
                </c:pt>
                <c:pt idx="8">
                  <c:v>29.584499999999998</c:v>
                </c:pt>
                <c:pt idx="9">
                  <c:v>15.1143</c:v>
                </c:pt>
                <c:pt idx="10">
                  <c:v>41.963999999999999</c:v>
                </c:pt>
                <c:pt idx="11">
                  <c:v>55.900500000000001</c:v>
                </c:pt>
                <c:pt idx="12">
                  <c:v>23.409300000000002</c:v>
                </c:pt>
                <c:pt idx="13">
                  <c:v>23.0806</c:v>
                </c:pt>
                <c:pt idx="14">
                  <c:v>24.288699999999999</c:v>
                </c:pt>
                <c:pt idx="15">
                  <c:v>13.4709</c:v>
                </c:pt>
                <c:pt idx="16">
                  <c:v>10.893800000000001</c:v>
                </c:pt>
                <c:pt idx="17">
                  <c:v>11.0075</c:v>
                </c:pt>
                <c:pt idx="18">
                  <c:v>20.511199999999999</c:v>
                </c:pt>
                <c:pt idx="19">
                  <c:v>4.8289200000000001</c:v>
                </c:pt>
                <c:pt idx="20">
                  <c:v>6.4375200000000001</c:v>
                </c:pt>
                <c:pt idx="21">
                  <c:v>4.66364</c:v>
                </c:pt>
                <c:pt idx="22">
                  <c:v>4.6182400000000001</c:v>
                </c:pt>
                <c:pt idx="23">
                  <c:v>6.6121999999999996</c:v>
                </c:pt>
                <c:pt idx="24">
                  <c:v>6.2215499999999997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Sheet1!$G$3</c:f>
              <c:strCache>
                <c:ptCount val="1"/>
                <c:pt idx="0">
                  <c:v>pc</c:v>
                </c:pt>
              </c:strCache>
            </c:strRef>
          </c:tx>
          <c:marker>
            <c:symbol val="none"/>
          </c:marker>
          <c:val>
            <c:numRef>
              <c:f>Sheet1!$G$4:$G$28</c:f>
              <c:numCache>
                <c:formatCode>General</c:formatCode>
                <c:ptCount val="25"/>
                <c:pt idx="0">
                  <c:v>2.3695300000000001</c:v>
                </c:pt>
                <c:pt idx="1">
                  <c:v>3.21278</c:v>
                </c:pt>
                <c:pt idx="2">
                  <c:v>3.9503300000000001</c:v>
                </c:pt>
                <c:pt idx="3">
                  <c:v>6.8665500000000002</c:v>
                </c:pt>
                <c:pt idx="4">
                  <c:v>5.4167800000000002</c:v>
                </c:pt>
                <c:pt idx="5">
                  <c:v>7.79556</c:v>
                </c:pt>
                <c:pt idx="6">
                  <c:v>15.5746</c:v>
                </c:pt>
                <c:pt idx="7">
                  <c:v>8.3944899999999993</c:v>
                </c:pt>
                <c:pt idx="8">
                  <c:v>28.217600000000001</c:v>
                </c:pt>
                <c:pt idx="9">
                  <c:v>8.5315700000000003</c:v>
                </c:pt>
                <c:pt idx="10">
                  <c:v>64.842699999999994</c:v>
                </c:pt>
                <c:pt idx="11">
                  <c:v>41.2652</c:v>
                </c:pt>
                <c:pt idx="12">
                  <c:v>18.8614</c:v>
                </c:pt>
                <c:pt idx="13">
                  <c:v>8.6533700000000007</c:v>
                </c:pt>
                <c:pt idx="14">
                  <c:v>6.51267</c:v>
                </c:pt>
                <c:pt idx="15">
                  <c:v>26.171299999999999</c:v>
                </c:pt>
                <c:pt idx="16">
                  <c:v>5.9912900000000002</c:v>
                </c:pt>
                <c:pt idx="17">
                  <c:v>9.8925599999999996</c:v>
                </c:pt>
                <c:pt idx="18">
                  <c:v>24.538399999999999</c:v>
                </c:pt>
                <c:pt idx="19">
                  <c:v>3.82762</c:v>
                </c:pt>
                <c:pt idx="20">
                  <c:v>7.2689500000000002</c:v>
                </c:pt>
                <c:pt idx="21">
                  <c:v>4.1959900000000001</c:v>
                </c:pt>
                <c:pt idx="22">
                  <c:v>5.6071799999999996</c:v>
                </c:pt>
                <c:pt idx="23">
                  <c:v>3.5935000000000001</c:v>
                </c:pt>
                <c:pt idx="24">
                  <c:v>4.4389900000000004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Sheet1!$H$3</c:f>
              <c:strCache>
                <c:ptCount val="1"/>
                <c:pt idx="0">
                  <c:v>pc2 </c:v>
                </c:pt>
              </c:strCache>
            </c:strRef>
          </c:tx>
          <c:marker>
            <c:symbol val="none"/>
          </c:marker>
          <c:val>
            <c:numRef>
              <c:f>Sheet1!$H$4:$H$28</c:f>
              <c:numCache>
                <c:formatCode>General</c:formatCode>
                <c:ptCount val="25"/>
                <c:pt idx="0">
                  <c:v>2.6267200000000002</c:v>
                </c:pt>
                <c:pt idx="1">
                  <c:v>7.1361100000000004</c:v>
                </c:pt>
                <c:pt idx="2">
                  <c:v>8.6947100000000006</c:v>
                </c:pt>
                <c:pt idx="3">
                  <c:v>26.484200000000001</c:v>
                </c:pt>
                <c:pt idx="4">
                  <c:v>40.966900000000003</c:v>
                </c:pt>
                <c:pt idx="5">
                  <c:v>22.041699999999999</c:v>
                </c:pt>
                <c:pt idx="6">
                  <c:v>16.503699999999998</c:v>
                </c:pt>
                <c:pt idx="7">
                  <c:v>3455.69</c:v>
                </c:pt>
                <c:pt idx="8">
                  <c:v>1868.87</c:v>
                </c:pt>
                <c:pt idx="9">
                  <c:v>7033.83</c:v>
                </c:pt>
                <c:pt idx="10">
                  <c:v>39.888399999999997</c:v>
                </c:pt>
                <c:pt idx="11">
                  <c:v>90.312899999999999</c:v>
                </c:pt>
                <c:pt idx="12">
                  <c:v>29.458400000000001</c:v>
                </c:pt>
                <c:pt idx="13">
                  <c:v>65.342299999999994</c:v>
                </c:pt>
                <c:pt idx="14">
                  <c:v>12.6005</c:v>
                </c:pt>
                <c:pt idx="15">
                  <c:v>21.990200000000002</c:v>
                </c:pt>
                <c:pt idx="16">
                  <c:v>6.3394700000000004</c:v>
                </c:pt>
                <c:pt idx="17">
                  <c:v>7901.57</c:v>
                </c:pt>
                <c:pt idx="18">
                  <c:v>13263</c:v>
                </c:pt>
                <c:pt idx="19">
                  <c:v>7.5478399999999999</c:v>
                </c:pt>
                <c:pt idx="20">
                  <c:v>7.7271200000000002</c:v>
                </c:pt>
                <c:pt idx="21">
                  <c:v>5.31454</c:v>
                </c:pt>
                <c:pt idx="22">
                  <c:v>5.84659</c:v>
                </c:pt>
                <c:pt idx="23">
                  <c:v>1136.01</c:v>
                </c:pt>
                <c:pt idx="24">
                  <c:v>3.7770600000000001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Sheet1!$I$3</c:f>
              <c:strCache>
                <c:ptCount val="1"/>
                <c:pt idx="0">
                  <c:v>pc3</c:v>
                </c:pt>
              </c:strCache>
            </c:strRef>
          </c:tx>
          <c:marker>
            <c:symbol val="none"/>
          </c:marker>
          <c:val>
            <c:numRef>
              <c:f>Sheet1!$I$4:$I$28</c:f>
              <c:numCache>
                <c:formatCode>General</c:formatCode>
                <c:ptCount val="25"/>
                <c:pt idx="0">
                  <c:v>2.153</c:v>
                </c:pt>
                <c:pt idx="1">
                  <c:v>3.1394099999999998</c:v>
                </c:pt>
                <c:pt idx="2">
                  <c:v>2.6528800000000001</c:v>
                </c:pt>
                <c:pt idx="3">
                  <c:v>4.6606800000000002</c:v>
                </c:pt>
                <c:pt idx="4">
                  <c:v>4.8071099999999998</c:v>
                </c:pt>
                <c:pt idx="5">
                  <c:v>8.1775500000000001</c:v>
                </c:pt>
                <c:pt idx="6">
                  <c:v>5.5346599999999997</c:v>
                </c:pt>
                <c:pt idx="7">
                  <c:v>2511.41</c:v>
                </c:pt>
                <c:pt idx="8">
                  <c:v>2543.75</c:v>
                </c:pt>
                <c:pt idx="9">
                  <c:v>7.3730599999999997</c:v>
                </c:pt>
                <c:pt idx="10">
                  <c:v>28.2544</c:v>
                </c:pt>
                <c:pt idx="11">
                  <c:v>43.898800000000001</c:v>
                </c:pt>
                <c:pt idx="12">
                  <c:v>21.3873</c:v>
                </c:pt>
                <c:pt idx="13">
                  <c:v>6.7849599999999999</c:v>
                </c:pt>
                <c:pt idx="14">
                  <c:v>6.60581</c:v>
                </c:pt>
                <c:pt idx="15">
                  <c:v>11.495799999999999</c:v>
                </c:pt>
                <c:pt idx="16">
                  <c:v>5.7198500000000001</c:v>
                </c:pt>
                <c:pt idx="17">
                  <c:v>1854.77</c:v>
                </c:pt>
                <c:pt idx="18">
                  <c:v>2472.6</c:v>
                </c:pt>
                <c:pt idx="19">
                  <c:v>3.9939900000000002</c:v>
                </c:pt>
                <c:pt idx="20">
                  <c:v>5.0031999999999996</c:v>
                </c:pt>
                <c:pt idx="21">
                  <c:v>3.4093</c:v>
                </c:pt>
                <c:pt idx="22">
                  <c:v>4.26241</c:v>
                </c:pt>
                <c:pt idx="23">
                  <c:v>4026.85</c:v>
                </c:pt>
                <c:pt idx="24">
                  <c:v>3.49078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65192"/>
        <c:axId val="192264408"/>
      </c:lineChart>
      <c:catAx>
        <c:axId val="192265192"/>
        <c:scaling>
          <c:orientation val="minMax"/>
        </c:scaling>
        <c:delete val="0"/>
        <c:axPos val="b"/>
        <c:majorTickMark val="out"/>
        <c:minorTickMark val="none"/>
        <c:tickLblPos val="nextTo"/>
        <c:crossAx val="192264408"/>
        <c:crosses val="autoZero"/>
        <c:auto val="1"/>
        <c:lblAlgn val="ctr"/>
        <c:lblOffset val="100"/>
        <c:noMultiLvlLbl val="0"/>
      </c:catAx>
      <c:valAx>
        <c:axId val="192264408"/>
        <c:scaling>
          <c:orientation val="minMax"/>
          <c:max val="3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2265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FM</c:v>
                </c:pt>
              </c:strCache>
            </c:strRef>
          </c:tx>
          <c:invertIfNegative val="0"/>
          <c:val>
            <c:numRef>
              <c:f>Sheet1!$C$31:$C$45</c:f>
              <c:numCache>
                <c:formatCode>General</c:formatCode>
                <c:ptCount val="15"/>
                <c:pt idx="0">
                  <c:v>0.97295943479643354</c:v>
                </c:pt>
                <c:pt idx="1">
                  <c:v>0.709010901090109</c:v>
                </c:pt>
                <c:pt idx="2">
                  <c:v>0.71339661609341487</c:v>
                </c:pt>
                <c:pt idx="3">
                  <c:v>0.73576359242268563</c:v>
                </c:pt>
                <c:pt idx="4">
                  <c:v>0.73348198711667212</c:v>
                </c:pt>
                <c:pt idx="5">
                  <c:v>0.6404792235365484</c:v>
                </c:pt>
                <c:pt idx="6">
                  <c:v>0.55155390093881518</c:v>
                </c:pt>
                <c:pt idx="7">
                  <c:v>0.76585128910893618</c:v>
                </c:pt>
                <c:pt idx="8">
                  <c:v>0.38113831669267451</c:v>
                </c:pt>
                <c:pt idx="9">
                  <c:v>0.31078696350012891</c:v>
                </c:pt>
                <c:pt idx="10">
                  <c:v>1.0639534883720929</c:v>
                </c:pt>
                <c:pt idx="11">
                  <c:v>1.3895863663612229</c:v>
                </c:pt>
                <c:pt idx="12">
                  <c:v>0.80911309120434383</c:v>
                </c:pt>
                <c:pt idx="13">
                  <c:v>1.0746517569835687</c:v>
                </c:pt>
                <c:pt idx="14">
                  <c:v>0.74665274471781795</c:v>
                </c:pt>
              </c:numCache>
            </c:numRef>
          </c:val>
        </c:ser>
        <c:ser>
          <c:idx val="1"/>
          <c:order val="1"/>
          <c:tx>
            <c:strRef>
              <c:f>Sheet1!$D$30</c:f>
              <c:strCache>
                <c:ptCount val="1"/>
                <c:pt idx="0">
                  <c:v>FM-3D</c:v>
                </c:pt>
              </c:strCache>
            </c:strRef>
          </c:tx>
          <c:invertIfNegative val="0"/>
          <c:val>
            <c:numRef>
              <c:f>Sheet1!$D$31:$D$45</c:f>
              <c:numCache>
                <c:formatCode>General</c:formatCode>
                <c:ptCount val="15"/>
                <c:pt idx="0">
                  <c:v>2.2969496604684188</c:v>
                </c:pt>
                <c:pt idx="1">
                  <c:v>2.1496374637463744</c:v>
                </c:pt>
                <c:pt idx="2">
                  <c:v>1.2390579076971959</c:v>
                </c:pt>
                <c:pt idx="3">
                  <c:v>0.58676213079405515</c:v>
                </c:pt>
                <c:pt idx="4">
                  <c:v>0.72596930488246569</c:v>
                </c:pt>
                <c:pt idx="5">
                  <c:v>1.3609847335961984</c:v>
                </c:pt>
                <c:pt idx="6">
                  <c:v>1.3270071220459696</c:v>
                </c:pt>
                <c:pt idx="7">
                  <c:v>0.70883948239645167</c:v>
                </c:pt>
                <c:pt idx="8">
                  <c:v>1.1151748029853212</c:v>
                </c:pt>
                <c:pt idx="9">
                  <c:v>0.32553909868853276</c:v>
                </c:pt>
                <c:pt idx="10">
                  <c:v>0.80221041682145777</c:v>
                </c:pt>
                <c:pt idx="11">
                  <c:v>1.923353601096172</c:v>
                </c:pt>
                <c:pt idx="12">
                  <c:v>1.0125924977918019</c:v>
                </c:pt>
                <c:pt idx="13">
                  <c:v>16.489026202413918</c:v>
                </c:pt>
                <c:pt idx="14">
                  <c:v>8.3845777300640556</c:v>
                </c:pt>
              </c:numCache>
            </c:numRef>
          </c:val>
        </c:ser>
        <c:ser>
          <c:idx val="2"/>
          <c:order val="2"/>
          <c:tx>
            <c:strRef>
              <c:f>Sheet1!$E$30</c:f>
              <c:strCache>
                <c:ptCount val="1"/>
                <c:pt idx="0">
                  <c:v>ICP</c:v>
                </c:pt>
              </c:strCache>
            </c:strRef>
          </c:tx>
          <c:invertIfNegative val="0"/>
          <c:val>
            <c:numRef>
              <c:f>Sheet1!$E$31:$E$45</c:f>
              <c:numCache>
                <c:formatCode>General</c:formatCode>
                <c:ptCount val="15"/>
                <c:pt idx="0">
                  <c:v>0.96822472242912083</c:v>
                </c:pt>
                <c:pt idx="1">
                  <c:v>0.66341134113411337</c:v>
                </c:pt>
                <c:pt idx="2">
                  <c:v>0.35711970768130907</c:v>
                </c:pt>
                <c:pt idx="3">
                  <c:v>0.63093442931361343</c:v>
                </c:pt>
                <c:pt idx="4">
                  <c:v>0.60290663698035063</c:v>
                </c:pt>
                <c:pt idx="5">
                  <c:v>0.91978667475482756</c:v>
                </c:pt>
                <c:pt idx="6">
                  <c:v>0.46698162835869217</c:v>
                </c:pt>
                <c:pt idx="7">
                  <c:v>0.65152302756319858</c:v>
                </c:pt>
                <c:pt idx="8">
                  <c:v>0.28934794987372803</c:v>
                </c:pt>
                <c:pt idx="9">
                  <c:v>0.27093898392475491</c:v>
                </c:pt>
                <c:pt idx="10">
                  <c:v>0.54158741362656959</c:v>
                </c:pt>
                <c:pt idx="11">
                  <c:v>0.84127258713710706</c:v>
                </c:pt>
                <c:pt idx="12">
                  <c:v>0.8383431277313993</c:v>
                </c:pt>
                <c:pt idx="13">
                  <c:v>0.75344348620238333</c:v>
                </c:pt>
                <c:pt idx="14">
                  <c:v>0.75672654925449634</c:v>
                </c:pt>
              </c:numCache>
            </c:numRef>
          </c:val>
        </c:ser>
        <c:ser>
          <c:idx val="3"/>
          <c:order val="3"/>
          <c:tx>
            <c:strRef>
              <c:f>Sheet1!$F$30</c:f>
              <c:strCache>
                <c:ptCount val="1"/>
                <c:pt idx="0">
                  <c:v>PCA</c:v>
                </c:pt>
              </c:strCache>
            </c:strRef>
          </c:tx>
          <c:invertIfNegative val="0"/>
          <c:val>
            <c:numRef>
              <c:f>Sheet1!$F$31:$F$45</c:f>
              <c:numCache>
                <c:formatCode>General</c:formatCode>
                <c:ptCount val="15"/>
                <c:pt idx="0">
                  <c:v>1.0018947560991547</c:v>
                </c:pt>
                <c:pt idx="1">
                  <c:v>1.0240074007400741</c:v>
                </c:pt>
                <c:pt idx="2">
                  <c:v>0.90843593613472073</c:v>
                </c:pt>
                <c:pt idx="3">
                  <c:v>1.1023284757094689</c:v>
                </c:pt>
                <c:pt idx="4">
                  <c:v>1.1407455798275259</c:v>
                </c:pt>
                <c:pt idx="5">
                  <c:v>0.95907390557072092</c:v>
                </c:pt>
                <c:pt idx="6">
                  <c:v>1.0193630624797669</c:v>
                </c:pt>
                <c:pt idx="7">
                  <c:v>0.89400375803695831</c:v>
                </c:pt>
                <c:pt idx="8">
                  <c:v>1.0032469931626236</c:v>
                </c:pt>
                <c:pt idx="9">
                  <c:v>1.0099503521917386</c:v>
                </c:pt>
                <c:pt idx="10">
                  <c:v>1.0117579314956535</c:v>
                </c:pt>
                <c:pt idx="11">
                  <c:v>0.94266506808255546</c:v>
                </c:pt>
                <c:pt idx="12">
                  <c:v>1.0131316967142434</c:v>
                </c:pt>
                <c:pt idx="13">
                  <c:v>0.98314719137673789</c:v>
                </c:pt>
                <c:pt idx="14">
                  <c:v>0.97978306130209436</c:v>
                </c:pt>
              </c:numCache>
            </c:numRef>
          </c:val>
        </c:ser>
        <c:ser>
          <c:idx val="6"/>
          <c:order val="4"/>
          <c:tx>
            <c:strRef>
              <c:f>Sheet1!$I$30</c:f>
              <c:strCache>
                <c:ptCount val="1"/>
                <c:pt idx="0">
                  <c:v>FVR</c:v>
                </c:pt>
              </c:strCache>
            </c:strRef>
          </c:tx>
          <c:invertIfNegative val="0"/>
          <c:val>
            <c:numRef>
              <c:f>Sheet1!$J$31:$J$45</c:f>
              <c:numCache>
                <c:formatCode>General</c:formatCode>
                <c:ptCount val="15"/>
                <c:pt idx="0">
                  <c:v>0.93779537505281363</c:v>
                </c:pt>
                <c:pt idx="1">
                  <c:v>0.6632863286328633</c:v>
                </c:pt>
                <c:pt idx="2">
                  <c:v>0.37021844467392168</c:v>
                </c:pt>
                <c:pt idx="3">
                  <c:v>0.56406998451541945</c:v>
                </c:pt>
                <c:pt idx="4">
                  <c:v>0.61490893011494552</c:v>
                </c:pt>
                <c:pt idx="5">
                  <c:v>0.84869982812657963</c:v>
                </c:pt>
                <c:pt idx="6">
                  <c:v>0.49726583576130357</c:v>
                </c:pt>
                <c:pt idx="7">
                  <c:v>0.60193355688398231</c:v>
                </c:pt>
                <c:pt idx="8">
                  <c:v>0.29492260680955756</c:v>
                </c:pt>
                <c:pt idx="9">
                  <c:v>0.27080384541818092</c:v>
                </c:pt>
                <c:pt idx="10">
                  <c:v>0.53122910320231809</c:v>
                </c:pt>
                <c:pt idx="11">
                  <c:v>0.8471833518883275</c:v>
                </c:pt>
                <c:pt idx="12">
                  <c:v>0.80305392199029446</c:v>
                </c:pt>
                <c:pt idx="13">
                  <c:v>0.76409580520077525</c:v>
                </c:pt>
                <c:pt idx="14">
                  <c:v>0.71625905749526764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734048"/>
        <c:axId val="190734440"/>
      </c:barChart>
      <c:catAx>
        <c:axId val="190734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Frame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90734440"/>
        <c:crosses val="autoZero"/>
        <c:auto val="1"/>
        <c:lblAlgn val="ctr"/>
        <c:lblOffset val="100"/>
        <c:noMultiLvlLbl val="0"/>
      </c:catAx>
      <c:valAx>
        <c:axId val="190734440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Error</a:t>
                </a:r>
                <a:r>
                  <a:rPr lang="en-AU" sz="1200" baseline="0"/>
                  <a:t> Reduction</a:t>
                </a:r>
                <a:endParaRPr lang="en-AU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90734048"/>
        <c:crosses val="autoZero"/>
        <c:crossBetween val="between"/>
      </c:valAx>
    </c:plotArea>
    <c:legend>
      <c:legendPos val="b"/>
      <c:layout/>
      <c:overlay val="0"/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  <c:txPr>
        <a:bodyPr/>
        <a:lstStyle/>
        <a:p>
          <a:pPr>
            <a:defRPr sz="120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71436</xdr:colOff>
      <xdr:row>7</xdr:row>
      <xdr:rowOff>38100</xdr:rowOff>
    </xdr:from>
    <xdr:to>
      <xdr:col>22</xdr:col>
      <xdr:colOff>95249</xdr:colOff>
      <xdr:row>26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absoluteAnchor>
    <xdr:pos x="6181725" y="628649"/>
    <xdr:ext cx="6191249" cy="4219575"/>
    <xdr:graphicFrame macro="">
      <xdr:nvGraphicFramePr>
        <xdr:cNvPr id="3" name="Chart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topLeftCell="A25" workbookViewId="0">
      <selection activeCell="O47" sqref="O47"/>
    </sheetView>
  </sheetViews>
  <sheetFormatPr defaultRowHeight="15" x14ac:dyDescent="0.25"/>
  <cols>
    <col min="1" max="1" width="12" customWidth="1"/>
  </cols>
  <sheetData>
    <row r="1" spans="1:9" x14ac:dyDescent="0.25">
      <c r="A1" s="1" t="s">
        <v>0</v>
      </c>
      <c r="B1" s="1"/>
    </row>
    <row r="3" spans="1:9" x14ac:dyDescent="0.25">
      <c r="A3" t="s">
        <v>9</v>
      </c>
      <c r="B3" t="s">
        <v>8</v>
      </c>
      <c r="C3" t="s">
        <v>1</v>
      </c>
      <c r="D3" t="s">
        <v>2</v>
      </c>
      <c r="E3" t="s">
        <v>3</v>
      </c>
      <c r="F3" t="s">
        <v>5</v>
      </c>
      <c r="G3" t="s">
        <v>4</v>
      </c>
      <c r="H3" t="s">
        <v>6</v>
      </c>
      <c r="I3" t="s">
        <v>7</v>
      </c>
    </row>
    <row r="4" spans="1:9" x14ac:dyDescent="0.25">
      <c r="A4">
        <v>1</v>
      </c>
      <c r="B4">
        <v>2.2958099999999999</v>
      </c>
      <c r="C4">
        <v>2.23373</v>
      </c>
      <c r="D4">
        <v>5.2733600000000003</v>
      </c>
      <c r="E4">
        <v>2.2228599999999998</v>
      </c>
      <c r="F4">
        <v>2.30016</v>
      </c>
      <c r="G4">
        <v>2.3695300000000001</v>
      </c>
      <c r="H4">
        <v>2.6267200000000002</v>
      </c>
      <c r="I4">
        <v>2.153</v>
      </c>
    </row>
    <row r="5" spans="1:9" x14ac:dyDescent="0.25">
      <c r="A5">
        <f>A4+1</f>
        <v>2</v>
      </c>
      <c r="B5">
        <v>4.6688900000000002</v>
      </c>
      <c r="C5">
        <v>3.0118200000000002</v>
      </c>
      <c r="D5">
        <v>9.3468199999999992</v>
      </c>
      <c r="E5">
        <v>2.9085999999999999</v>
      </c>
      <c r="F5">
        <v>4.6545100000000001</v>
      </c>
      <c r="G5">
        <v>3.21278</v>
      </c>
      <c r="H5">
        <v>7.1361100000000004</v>
      </c>
      <c r="I5">
        <v>3.1394099999999998</v>
      </c>
    </row>
    <row r="6" spans="1:9" x14ac:dyDescent="0.25">
      <c r="A6">
        <f t="shared" ref="A6:A28" si="0">A5+1</f>
        <v>3</v>
      </c>
      <c r="B6">
        <v>3.9996</v>
      </c>
      <c r="C6">
        <v>2.8357600000000001</v>
      </c>
      <c r="D6">
        <v>8.5976900000000001</v>
      </c>
      <c r="E6">
        <v>2.6533799999999998</v>
      </c>
      <c r="F6">
        <v>4.0956200000000003</v>
      </c>
      <c r="G6">
        <v>3.9503300000000001</v>
      </c>
      <c r="H6">
        <v>8.6947100000000006</v>
      </c>
      <c r="I6">
        <v>2.6528800000000001</v>
      </c>
    </row>
    <row r="7" spans="1:9" x14ac:dyDescent="0.25">
      <c r="A7">
        <f t="shared" si="0"/>
        <v>4</v>
      </c>
      <c r="B7">
        <v>12.589</v>
      </c>
      <c r="C7">
        <v>8.98095</v>
      </c>
      <c r="D7">
        <v>15.5985</v>
      </c>
      <c r="E7">
        <v>4.4957799999999999</v>
      </c>
      <c r="F7">
        <v>11.436299999999999</v>
      </c>
      <c r="G7">
        <v>6.8665500000000002</v>
      </c>
      <c r="H7">
        <v>26.484200000000001</v>
      </c>
      <c r="I7">
        <v>4.6606800000000002</v>
      </c>
    </row>
    <row r="8" spans="1:9" x14ac:dyDescent="0.25">
      <c r="A8">
        <f t="shared" si="0"/>
        <v>5</v>
      </c>
      <c r="B8">
        <v>5.35046</v>
      </c>
      <c r="C8">
        <v>4.5894500000000003</v>
      </c>
      <c r="D8">
        <v>5.6797700000000004</v>
      </c>
      <c r="E8">
        <v>4.3483000000000001</v>
      </c>
      <c r="F8">
        <v>5.2425300000000004</v>
      </c>
      <c r="G8">
        <v>5.4167800000000002</v>
      </c>
      <c r="H8">
        <v>40.966900000000003</v>
      </c>
      <c r="I8">
        <v>4.8071099999999998</v>
      </c>
    </row>
    <row r="9" spans="1:9" x14ac:dyDescent="0.25">
      <c r="A9">
        <f t="shared" si="0"/>
        <v>6</v>
      </c>
      <c r="B9">
        <v>13.8202</v>
      </c>
      <c r="C9">
        <v>10.1684</v>
      </c>
      <c r="D9">
        <v>8.1091700000000007</v>
      </c>
      <c r="E9">
        <v>8.7196400000000001</v>
      </c>
      <c r="F9">
        <v>15.234400000000001</v>
      </c>
      <c r="G9">
        <v>7.79556</v>
      </c>
      <c r="H9">
        <v>22.041699999999999</v>
      </c>
      <c r="I9">
        <v>8.1775500000000001</v>
      </c>
    </row>
    <row r="10" spans="1:9" x14ac:dyDescent="0.25">
      <c r="A10">
        <f t="shared" si="0"/>
        <v>7</v>
      </c>
      <c r="B10">
        <v>9.0007800000000007</v>
      </c>
      <c r="C10">
        <v>6.6019100000000002</v>
      </c>
      <c r="D10">
        <v>6.5342900000000004</v>
      </c>
      <c r="E10">
        <v>5.4266300000000003</v>
      </c>
      <c r="F10">
        <v>10.2676</v>
      </c>
      <c r="G10">
        <v>15.5746</v>
      </c>
      <c r="H10">
        <v>16.503699999999998</v>
      </c>
      <c r="I10">
        <v>5.5346599999999997</v>
      </c>
    </row>
    <row r="11" spans="1:9" x14ac:dyDescent="0.25">
      <c r="A11">
        <f t="shared" si="0"/>
        <v>8</v>
      </c>
      <c r="B11">
        <v>9.891</v>
      </c>
      <c r="C11">
        <v>6.3349799999999998</v>
      </c>
      <c r="D11">
        <v>13.461499999999999</v>
      </c>
      <c r="E11">
        <v>9.0976099999999995</v>
      </c>
      <c r="F11">
        <v>9.4862000000000002</v>
      </c>
      <c r="G11">
        <v>8.3944899999999993</v>
      </c>
      <c r="H11">
        <v>3455.69</v>
      </c>
      <c r="I11">
        <v>2511.41</v>
      </c>
    </row>
    <row r="12" spans="1:9" x14ac:dyDescent="0.25">
      <c r="A12">
        <f t="shared" si="0"/>
        <v>9</v>
      </c>
      <c r="B12">
        <v>29.651900000000001</v>
      </c>
      <c r="C12">
        <v>26.782299999999999</v>
      </c>
      <c r="D12">
        <v>36.065899999999999</v>
      </c>
      <c r="E12">
        <v>26.679300000000001</v>
      </c>
      <c r="F12">
        <v>29.584499999999998</v>
      </c>
      <c r="G12">
        <v>28.217600000000001</v>
      </c>
      <c r="H12">
        <v>1868.87</v>
      </c>
      <c r="I12">
        <v>2543.75</v>
      </c>
    </row>
    <row r="13" spans="1:9" x14ac:dyDescent="0.25">
      <c r="A13">
        <f t="shared" si="0"/>
        <v>10</v>
      </c>
      <c r="B13">
        <v>14.827199999999999</v>
      </c>
      <c r="C13">
        <v>8.1780000000000008</v>
      </c>
      <c r="D13">
        <v>19.675799999999999</v>
      </c>
      <c r="E13">
        <v>6.9240300000000001</v>
      </c>
      <c r="F13">
        <v>15.1143</v>
      </c>
      <c r="G13">
        <v>8.5315700000000003</v>
      </c>
      <c r="H13">
        <v>7033.83</v>
      </c>
      <c r="I13">
        <v>7.3730599999999997</v>
      </c>
    </row>
    <row r="14" spans="1:9" x14ac:dyDescent="0.25">
      <c r="A14">
        <f t="shared" si="0"/>
        <v>11</v>
      </c>
      <c r="B14">
        <v>46.939399999999999</v>
      </c>
      <c r="C14">
        <v>35.948599999999999</v>
      </c>
      <c r="D14">
        <v>33.272500000000001</v>
      </c>
      <c r="E14">
        <v>30.582100000000001</v>
      </c>
      <c r="F14">
        <v>41.963999999999999</v>
      </c>
      <c r="G14">
        <v>64.842699999999994</v>
      </c>
      <c r="H14">
        <v>39.888399999999997</v>
      </c>
      <c r="I14">
        <v>28.2544</v>
      </c>
    </row>
    <row r="15" spans="1:9" x14ac:dyDescent="0.25">
      <c r="A15">
        <f t="shared" si="0"/>
        <v>12</v>
      </c>
      <c r="B15">
        <v>59.804299999999998</v>
      </c>
      <c r="C15">
        <v>48.070999999999998</v>
      </c>
      <c r="D15">
        <v>32.802100000000003</v>
      </c>
      <c r="E15">
        <v>41.106699999999996</v>
      </c>
      <c r="F15">
        <v>55.900500000000001</v>
      </c>
      <c r="G15">
        <v>41.2652</v>
      </c>
      <c r="H15">
        <v>90.312899999999999</v>
      </c>
      <c r="I15">
        <v>43.898800000000001</v>
      </c>
    </row>
    <row r="16" spans="1:9" x14ac:dyDescent="0.25">
      <c r="A16">
        <f t="shared" si="0"/>
        <v>13</v>
      </c>
      <c r="B16">
        <v>23.835000000000001</v>
      </c>
      <c r="C16">
        <v>19.5854</v>
      </c>
      <c r="D16">
        <v>30.943200000000001</v>
      </c>
      <c r="E16">
        <v>18.334199999999999</v>
      </c>
      <c r="F16">
        <v>23.409300000000002</v>
      </c>
      <c r="G16">
        <v>18.8614</v>
      </c>
      <c r="H16">
        <v>29.458400000000001</v>
      </c>
      <c r="I16">
        <v>21.3873</v>
      </c>
    </row>
    <row r="17" spans="1:17" x14ac:dyDescent="0.25">
      <c r="A17">
        <f t="shared" si="0"/>
        <v>14</v>
      </c>
      <c r="B17">
        <v>23.0059</v>
      </c>
      <c r="C17">
        <v>8.7684300000000004</v>
      </c>
      <c r="D17">
        <v>25.6556</v>
      </c>
      <c r="E17">
        <v>6.6567100000000003</v>
      </c>
      <c r="F17">
        <v>23.0806</v>
      </c>
      <c r="G17">
        <v>8.6533700000000007</v>
      </c>
      <c r="H17">
        <v>65.342299999999994</v>
      </c>
      <c r="I17">
        <v>6.7849599999999999</v>
      </c>
    </row>
    <row r="18" spans="1:17" x14ac:dyDescent="0.25">
      <c r="A18">
        <f t="shared" si="0"/>
        <v>15</v>
      </c>
      <c r="B18">
        <v>24.049399999999999</v>
      </c>
      <c r="C18">
        <v>7.47424</v>
      </c>
      <c r="D18">
        <v>7.8290199999999999</v>
      </c>
      <c r="E18">
        <v>6.5159200000000004</v>
      </c>
      <c r="F18">
        <v>24.288699999999999</v>
      </c>
      <c r="G18">
        <v>6.51267</v>
      </c>
      <c r="H18">
        <v>12.6005</v>
      </c>
      <c r="I18">
        <v>6.60581</v>
      </c>
    </row>
    <row r="19" spans="1:17" x14ac:dyDescent="0.25">
      <c r="A19">
        <f t="shared" si="0"/>
        <v>16</v>
      </c>
      <c r="B19">
        <v>14.2087</v>
      </c>
      <c r="C19">
        <v>11.676399999999999</v>
      </c>
      <c r="D19">
        <v>51.421100000000003</v>
      </c>
      <c r="E19">
        <v>10.7982</v>
      </c>
      <c r="F19">
        <v>13.4709</v>
      </c>
      <c r="G19">
        <v>26.171299999999999</v>
      </c>
      <c r="H19">
        <v>21.990200000000002</v>
      </c>
      <c r="I19">
        <v>11.495799999999999</v>
      </c>
    </row>
    <row r="20" spans="1:17" x14ac:dyDescent="0.25">
      <c r="A20">
        <f t="shared" si="0"/>
        <v>17</v>
      </c>
      <c r="B20">
        <v>10.767200000000001</v>
      </c>
      <c r="C20">
        <v>11.4558</v>
      </c>
      <c r="D20">
        <v>8.6375600000000006</v>
      </c>
      <c r="E20">
        <v>5.8313800000000002</v>
      </c>
      <c r="F20">
        <v>10.893800000000001</v>
      </c>
      <c r="G20">
        <v>5.9912900000000002</v>
      </c>
      <c r="H20">
        <v>6.3394700000000004</v>
      </c>
      <c r="I20">
        <v>5.7198500000000001</v>
      </c>
    </row>
    <row r="21" spans="1:17" x14ac:dyDescent="0.25">
      <c r="A21">
        <f t="shared" si="0"/>
        <v>18</v>
      </c>
      <c r="B21">
        <v>11.677</v>
      </c>
      <c r="C21">
        <v>16.226199999999999</v>
      </c>
      <c r="D21">
        <v>22.459</v>
      </c>
      <c r="E21">
        <v>9.8235399999999995</v>
      </c>
      <c r="F21">
        <v>11.0075</v>
      </c>
      <c r="G21">
        <v>9.8925599999999996</v>
      </c>
      <c r="H21">
        <v>7901.57</v>
      </c>
      <c r="I21">
        <v>1854.77</v>
      </c>
    </row>
    <row r="22" spans="1:17" x14ac:dyDescent="0.25">
      <c r="A22">
        <f t="shared" si="0"/>
        <v>19</v>
      </c>
      <c r="B22">
        <v>21.545100000000001</v>
      </c>
      <c r="C22">
        <v>20.650300000000001</v>
      </c>
      <c r="D22">
        <v>23.979399999999998</v>
      </c>
      <c r="E22">
        <v>18.578600000000002</v>
      </c>
      <c r="F22">
        <v>20.511199999999999</v>
      </c>
      <c r="G22">
        <v>24.538399999999999</v>
      </c>
      <c r="H22">
        <v>13263</v>
      </c>
      <c r="I22">
        <v>2472.6</v>
      </c>
    </row>
    <row r="23" spans="1:17" x14ac:dyDescent="0.25">
      <c r="A23">
        <f t="shared" si="0"/>
        <v>20</v>
      </c>
      <c r="B23">
        <v>4.76633</v>
      </c>
      <c r="C23">
        <v>3.8565</v>
      </c>
      <c r="D23">
        <v>4.8263499999999997</v>
      </c>
      <c r="E23">
        <v>3.9958200000000001</v>
      </c>
      <c r="F23">
        <v>4.8289200000000001</v>
      </c>
      <c r="G23">
        <v>3.82762</v>
      </c>
      <c r="H23">
        <v>7.5478399999999999</v>
      </c>
      <c r="I23">
        <v>3.9939900000000002</v>
      </c>
    </row>
    <row r="24" spans="1:17" x14ac:dyDescent="0.25">
      <c r="A24">
        <f t="shared" si="0"/>
        <v>21</v>
      </c>
      <c r="B24">
        <v>6.5478699999999996</v>
      </c>
      <c r="C24">
        <v>7.0366799999999996</v>
      </c>
      <c r="D24">
        <v>107.968</v>
      </c>
      <c r="E24">
        <v>4.9334499999999997</v>
      </c>
      <c r="F24">
        <v>6.4375200000000001</v>
      </c>
      <c r="G24">
        <v>7.2689500000000002</v>
      </c>
      <c r="H24">
        <v>7.7271200000000002</v>
      </c>
      <c r="I24">
        <v>5.0031999999999996</v>
      </c>
    </row>
    <row r="25" spans="1:17" x14ac:dyDescent="0.25">
      <c r="A25">
        <f t="shared" si="0"/>
        <v>22</v>
      </c>
      <c r="B25">
        <v>4.7598700000000003</v>
      </c>
      <c r="C25">
        <v>3.5539700000000001</v>
      </c>
      <c r="D25">
        <v>39.909500000000001</v>
      </c>
      <c r="E25">
        <v>3.6019199999999998</v>
      </c>
      <c r="F25">
        <v>4.66364</v>
      </c>
      <c r="G25">
        <v>4.1959900000000001</v>
      </c>
      <c r="H25">
        <v>5.31454</v>
      </c>
      <c r="I25">
        <v>3.4093</v>
      </c>
    </row>
    <row r="26" spans="1:17" x14ac:dyDescent="0.25">
      <c r="A26">
        <f t="shared" si="0"/>
        <v>23</v>
      </c>
      <c r="B26">
        <v>4.7493100000000004</v>
      </c>
      <c r="C26">
        <v>4.3361299999999998</v>
      </c>
      <c r="D26">
        <v>15.817600000000001</v>
      </c>
      <c r="E26">
        <v>4.7319300000000002</v>
      </c>
      <c r="F26">
        <v>4.6182400000000001</v>
      </c>
      <c r="G26">
        <v>5.6071799999999996</v>
      </c>
      <c r="H26">
        <v>5.84659</v>
      </c>
      <c r="I26">
        <v>4.26241</v>
      </c>
    </row>
    <row r="27" spans="1:17" x14ac:dyDescent="0.25">
      <c r="A27">
        <f t="shared" si="0"/>
        <v>24</v>
      </c>
      <c r="B27">
        <v>6.6928299999999998</v>
      </c>
      <c r="C27">
        <v>3.6217700000000002</v>
      </c>
      <c r="D27">
        <v>4.5971200000000003</v>
      </c>
      <c r="E27">
        <v>3.6459299999999999</v>
      </c>
      <c r="F27">
        <v>6.6121999999999996</v>
      </c>
      <c r="G27">
        <v>3.5935000000000001</v>
      </c>
      <c r="H27">
        <v>1136.01</v>
      </c>
      <c r="I27">
        <v>4026.85</v>
      </c>
    </row>
    <row r="28" spans="1:17" x14ac:dyDescent="0.25">
      <c r="A28">
        <f t="shared" si="0"/>
        <v>25</v>
      </c>
      <c r="B28">
        <v>7.7975899999999996</v>
      </c>
      <c r="C28">
        <v>3.50176</v>
      </c>
      <c r="D28">
        <v>3.5695199999999998</v>
      </c>
      <c r="E28">
        <v>3.4803299999999999</v>
      </c>
      <c r="F28">
        <v>6.2215499999999997</v>
      </c>
      <c r="G28">
        <v>4.4389900000000004</v>
      </c>
      <c r="H28">
        <v>3.7770600000000001</v>
      </c>
      <c r="I28">
        <v>3.49078</v>
      </c>
    </row>
    <row r="30" spans="1:17" x14ac:dyDescent="0.25">
      <c r="A30" t="s">
        <v>9</v>
      </c>
      <c r="B30" t="s">
        <v>8</v>
      </c>
      <c r="C30" t="s">
        <v>11</v>
      </c>
      <c r="D30" t="s">
        <v>12</v>
      </c>
      <c r="E30" t="s">
        <v>13</v>
      </c>
      <c r="F30" t="s">
        <v>14</v>
      </c>
      <c r="G30" t="s">
        <v>4</v>
      </c>
      <c r="H30" t="s">
        <v>6</v>
      </c>
      <c r="I30" t="s">
        <v>10</v>
      </c>
      <c r="J30" t="s">
        <v>10</v>
      </c>
      <c r="L30" t="s">
        <v>15</v>
      </c>
      <c r="M30" t="s">
        <v>16</v>
      </c>
      <c r="N30" t="s">
        <v>12</v>
      </c>
      <c r="O30" t="s">
        <v>13</v>
      </c>
      <c r="P30" t="s">
        <v>14</v>
      </c>
      <c r="Q30" t="s">
        <v>10</v>
      </c>
    </row>
    <row r="31" spans="1:17" x14ac:dyDescent="0.25">
      <c r="A31">
        <v>1</v>
      </c>
      <c r="B31">
        <f>B4</f>
        <v>2.2958099999999999</v>
      </c>
      <c r="C31">
        <f>C4/$B31</f>
        <v>0.97295943479643354</v>
      </c>
      <c r="D31">
        <f t="shared" ref="D31:I31" si="1">D4/$B31</f>
        <v>2.2969496604684188</v>
      </c>
      <c r="E31">
        <f t="shared" si="1"/>
        <v>0.96822472242912083</v>
      </c>
      <c r="F31">
        <f t="shared" si="1"/>
        <v>1.0018947560991547</v>
      </c>
      <c r="G31">
        <f t="shared" si="1"/>
        <v>1.0321106711792354</v>
      </c>
      <c r="H31">
        <f t="shared" si="1"/>
        <v>1.1441364921313175</v>
      </c>
      <c r="I31">
        <f t="shared" si="1"/>
        <v>0.93779537505281363</v>
      </c>
      <c r="J31">
        <f>MIN(G31:I31)</f>
        <v>0.93779537505281363</v>
      </c>
      <c r="L31">
        <f>MIN(C31:J31)</f>
        <v>0.93779537505281363</v>
      </c>
      <c r="M31">
        <f>IF($L31=C31,1,0)</f>
        <v>0</v>
      </c>
      <c r="N31">
        <f t="shared" ref="N31:Q45" si="2">IF($L31=D31,1,0)</f>
        <v>0</v>
      </c>
      <c r="O31">
        <f t="shared" si="2"/>
        <v>0</v>
      </c>
      <c r="P31">
        <f t="shared" si="2"/>
        <v>0</v>
      </c>
      <c r="Q31">
        <f>IF($L31=J31,1,0)</f>
        <v>1</v>
      </c>
    </row>
    <row r="32" spans="1:17" x14ac:dyDescent="0.25">
      <c r="A32">
        <f>A31+1</f>
        <v>2</v>
      </c>
      <c r="B32">
        <f>B6</f>
        <v>3.9996</v>
      </c>
      <c r="C32">
        <f t="shared" ref="C32:I33" si="3">C6/$B32</f>
        <v>0.709010901090109</v>
      </c>
      <c r="D32">
        <f t="shared" si="3"/>
        <v>2.1496374637463744</v>
      </c>
      <c r="E32">
        <f t="shared" si="3"/>
        <v>0.66341134113411337</v>
      </c>
      <c r="F32">
        <f t="shared" si="3"/>
        <v>1.0240074007400741</v>
      </c>
      <c r="G32">
        <f t="shared" si="3"/>
        <v>0.98768126812681267</v>
      </c>
      <c r="H32">
        <f t="shared" si="3"/>
        <v>2.1738948894889489</v>
      </c>
      <c r="I32">
        <f t="shared" si="3"/>
        <v>0.6632863286328633</v>
      </c>
      <c r="J32">
        <f t="shared" ref="J32:J45" si="4">MIN(G32:I32)</f>
        <v>0.6632863286328633</v>
      </c>
      <c r="L32">
        <f t="shared" ref="L32:L45" si="5">MIN(C32:J32)</f>
        <v>0.6632863286328633</v>
      </c>
      <c r="M32">
        <f t="shared" ref="M32:M45" si="6">IF($L32=C32,1,0)</f>
        <v>0</v>
      </c>
      <c r="N32">
        <f t="shared" si="2"/>
        <v>0</v>
      </c>
      <c r="O32">
        <f t="shared" si="2"/>
        <v>0</v>
      </c>
      <c r="P32">
        <f t="shared" si="2"/>
        <v>0</v>
      </c>
      <c r="Q32">
        <f t="shared" ref="Q32:Q45" si="7">IF($L32=J32,1,0)</f>
        <v>1</v>
      </c>
    </row>
    <row r="33" spans="1:18" x14ac:dyDescent="0.25">
      <c r="A33">
        <f t="shared" ref="A33:A45" si="8">A32+1</f>
        <v>3</v>
      </c>
      <c r="B33">
        <f>B7</f>
        <v>12.589</v>
      </c>
      <c r="C33">
        <f t="shared" si="3"/>
        <v>0.71339661609341487</v>
      </c>
      <c r="D33">
        <f t="shared" si="3"/>
        <v>1.2390579076971959</v>
      </c>
      <c r="E33">
        <f t="shared" si="3"/>
        <v>0.35711970768130907</v>
      </c>
      <c r="F33">
        <f t="shared" si="3"/>
        <v>0.90843593613472073</v>
      </c>
      <c r="G33">
        <f t="shared" si="3"/>
        <v>0.54544046389705303</v>
      </c>
      <c r="H33">
        <f t="shared" si="3"/>
        <v>2.1037572483914531</v>
      </c>
      <c r="I33">
        <f t="shared" si="3"/>
        <v>0.37021844467392168</v>
      </c>
      <c r="J33">
        <f t="shared" si="4"/>
        <v>0.37021844467392168</v>
      </c>
      <c r="L33">
        <f t="shared" si="5"/>
        <v>0.35711970768130907</v>
      </c>
      <c r="M33">
        <f t="shared" si="6"/>
        <v>0</v>
      </c>
      <c r="N33">
        <f t="shared" si="2"/>
        <v>0</v>
      </c>
      <c r="O33">
        <f t="shared" si="2"/>
        <v>1</v>
      </c>
      <c r="P33">
        <f t="shared" si="2"/>
        <v>0</v>
      </c>
      <c r="Q33">
        <f t="shared" si="7"/>
        <v>0</v>
      </c>
    </row>
    <row r="34" spans="1:18" x14ac:dyDescent="0.25">
      <c r="A34">
        <f t="shared" si="8"/>
        <v>4</v>
      </c>
      <c r="B34">
        <f>B9</f>
        <v>13.8202</v>
      </c>
      <c r="C34">
        <f t="shared" ref="C34:I36" si="9">C9/$B34</f>
        <v>0.73576359242268563</v>
      </c>
      <c r="D34">
        <f t="shared" si="9"/>
        <v>0.58676213079405515</v>
      </c>
      <c r="E34">
        <f t="shared" si="9"/>
        <v>0.63093442931361343</v>
      </c>
      <c r="F34">
        <f t="shared" si="9"/>
        <v>1.1023284757094689</v>
      </c>
      <c r="G34">
        <f t="shared" si="9"/>
        <v>0.56406998451541945</v>
      </c>
      <c r="H34">
        <f t="shared" si="9"/>
        <v>1.5948900884212962</v>
      </c>
      <c r="I34">
        <f t="shared" si="9"/>
        <v>0.59170996078204374</v>
      </c>
      <c r="J34">
        <f t="shared" si="4"/>
        <v>0.56406998451541945</v>
      </c>
      <c r="L34">
        <f t="shared" si="5"/>
        <v>0.56406998451541945</v>
      </c>
      <c r="M34">
        <f t="shared" si="6"/>
        <v>0</v>
      </c>
      <c r="N34">
        <f t="shared" si="2"/>
        <v>0</v>
      </c>
      <c r="O34">
        <f t="shared" si="2"/>
        <v>0</v>
      </c>
      <c r="P34">
        <f t="shared" si="2"/>
        <v>0</v>
      </c>
      <c r="Q34">
        <f t="shared" si="7"/>
        <v>1</v>
      </c>
    </row>
    <row r="35" spans="1:18" x14ac:dyDescent="0.25">
      <c r="A35">
        <f t="shared" si="8"/>
        <v>5</v>
      </c>
      <c r="B35">
        <f>B10</f>
        <v>9.0007800000000007</v>
      </c>
      <c r="C35">
        <f t="shared" si="9"/>
        <v>0.73348198711667212</v>
      </c>
      <c r="D35">
        <f t="shared" si="9"/>
        <v>0.72596930488246569</v>
      </c>
      <c r="E35">
        <f t="shared" si="9"/>
        <v>0.60290663698035063</v>
      </c>
      <c r="F35">
        <f t="shared" si="9"/>
        <v>1.1407455798275259</v>
      </c>
      <c r="G35">
        <f t="shared" si="9"/>
        <v>1.7303611464784161</v>
      </c>
      <c r="H35">
        <f t="shared" si="9"/>
        <v>1.8335855336981903</v>
      </c>
      <c r="I35">
        <f t="shared" si="9"/>
        <v>0.61490893011494552</v>
      </c>
      <c r="J35">
        <f t="shared" si="4"/>
        <v>0.61490893011494552</v>
      </c>
      <c r="L35">
        <f t="shared" si="5"/>
        <v>0.60290663698035063</v>
      </c>
      <c r="M35">
        <f t="shared" si="6"/>
        <v>0</v>
      </c>
      <c r="N35">
        <f t="shared" si="2"/>
        <v>0</v>
      </c>
      <c r="O35">
        <f t="shared" si="2"/>
        <v>1</v>
      </c>
      <c r="P35">
        <f t="shared" si="2"/>
        <v>0</v>
      </c>
      <c r="Q35">
        <f t="shared" si="7"/>
        <v>0</v>
      </c>
    </row>
    <row r="36" spans="1:18" x14ac:dyDescent="0.25">
      <c r="A36">
        <f t="shared" si="8"/>
        <v>6</v>
      </c>
      <c r="B36">
        <f>B11</f>
        <v>9.891</v>
      </c>
      <c r="C36">
        <f t="shared" si="9"/>
        <v>0.6404792235365484</v>
      </c>
      <c r="D36">
        <f t="shared" si="9"/>
        <v>1.3609847335961984</v>
      </c>
      <c r="E36">
        <f t="shared" si="9"/>
        <v>0.91978667475482756</v>
      </c>
      <c r="F36">
        <f t="shared" si="9"/>
        <v>0.95907390557072092</v>
      </c>
      <c r="G36">
        <f t="shared" si="9"/>
        <v>0.84869982812657963</v>
      </c>
      <c r="H36">
        <f t="shared" si="9"/>
        <v>349.37721160651097</v>
      </c>
      <c r="I36">
        <f t="shared" si="9"/>
        <v>253.90860378121522</v>
      </c>
      <c r="J36">
        <f t="shared" si="4"/>
        <v>0.84869982812657963</v>
      </c>
      <c r="L36">
        <f t="shared" si="5"/>
        <v>0.6404792235365484</v>
      </c>
      <c r="M36">
        <f t="shared" si="6"/>
        <v>1</v>
      </c>
      <c r="N36">
        <f t="shared" si="2"/>
        <v>0</v>
      </c>
      <c r="O36">
        <f t="shared" si="2"/>
        <v>0</v>
      </c>
      <c r="P36">
        <f t="shared" si="2"/>
        <v>0</v>
      </c>
      <c r="Q36">
        <f t="shared" si="7"/>
        <v>0</v>
      </c>
    </row>
    <row r="37" spans="1:18" x14ac:dyDescent="0.25">
      <c r="A37">
        <f t="shared" si="8"/>
        <v>7</v>
      </c>
      <c r="B37">
        <f>B13</f>
        <v>14.827199999999999</v>
      </c>
      <c r="C37">
        <f t="shared" ref="C37:I38" si="10">C13/$B37</f>
        <v>0.55155390093881518</v>
      </c>
      <c r="D37">
        <f t="shared" si="10"/>
        <v>1.3270071220459696</v>
      </c>
      <c r="E37">
        <f t="shared" si="10"/>
        <v>0.46698162835869217</v>
      </c>
      <c r="F37">
        <f t="shared" si="10"/>
        <v>1.0193630624797669</v>
      </c>
      <c r="G37">
        <f t="shared" si="10"/>
        <v>0.57539994064961697</v>
      </c>
      <c r="H37">
        <f t="shared" si="10"/>
        <v>474.38693752023312</v>
      </c>
      <c r="I37">
        <f t="shared" si="10"/>
        <v>0.49726583576130357</v>
      </c>
      <c r="J37">
        <f t="shared" si="4"/>
        <v>0.49726583576130357</v>
      </c>
      <c r="L37">
        <f t="shared" si="5"/>
        <v>0.46698162835869217</v>
      </c>
      <c r="M37">
        <f t="shared" si="6"/>
        <v>0</v>
      </c>
      <c r="N37">
        <f t="shared" si="2"/>
        <v>0</v>
      </c>
      <c r="O37">
        <f t="shared" si="2"/>
        <v>1</v>
      </c>
      <c r="P37">
        <f t="shared" si="2"/>
        <v>0</v>
      </c>
      <c r="Q37">
        <f t="shared" si="7"/>
        <v>0</v>
      </c>
    </row>
    <row r="38" spans="1:18" x14ac:dyDescent="0.25">
      <c r="A38">
        <f t="shared" si="8"/>
        <v>8</v>
      </c>
      <c r="B38">
        <f>B14</f>
        <v>46.939399999999999</v>
      </c>
      <c r="C38">
        <f t="shared" si="10"/>
        <v>0.76585128910893618</v>
      </c>
      <c r="D38">
        <f t="shared" si="10"/>
        <v>0.70883948239645167</v>
      </c>
      <c r="E38">
        <f t="shared" si="10"/>
        <v>0.65152302756319858</v>
      </c>
      <c r="F38">
        <f t="shared" si="10"/>
        <v>0.89400375803695831</v>
      </c>
      <c r="G38">
        <f t="shared" si="10"/>
        <v>1.3814130559828204</v>
      </c>
      <c r="H38">
        <f t="shared" si="10"/>
        <v>0.84978504199031091</v>
      </c>
      <c r="I38">
        <f t="shared" si="10"/>
        <v>0.60193355688398231</v>
      </c>
      <c r="J38">
        <f t="shared" si="4"/>
        <v>0.60193355688398231</v>
      </c>
      <c r="L38">
        <f t="shared" si="5"/>
        <v>0.60193355688398231</v>
      </c>
      <c r="M38">
        <f t="shared" si="6"/>
        <v>0</v>
      </c>
      <c r="N38">
        <f t="shared" si="2"/>
        <v>0</v>
      </c>
      <c r="O38">
        <f t="shared" si="2"/>
        <v>0</v>
      </c>
      <c r="P38">
        <f t="shared" si="2"/>
        <v>0</v>
      </c>
      <c r="Q38">
        <f t="shared" si="7"/>
        <v>1</v>
      </c>
    </row>
    <row r="39" spans="1:18" x14ac:dyDescent="0.25">
      <c r="A39">
        <f t="shared" si="8"/>
        <v>9</v>
      </c>
      <c r="B39">
        <f>B17</f>
        <v>23.0059</v>
      </c>
      <c r="C39">
        <f t="shared" ref="C39:I40" si="11">C17/$B39</f>
        <v>0.38113831669267451</v>
      </c>
      <c r="D39">
        <f t="shared" si="11"/>
        <v>1.1151748029853212</v>
      </c>
      <c r="E39">
        <f t="shared" si="11"/>
        <v>0.28934794987372803</v>
      </c>
      <c r="F39">
        <f t="shared" si="11"/>
        <v>1.0032469931626236</v>
      </c>
      <c r="G39">
        <f t="shared" si="11"/>
        <v>0.37613699094580089</v>
      </c>
      <c r="H39">
        <f t="shared" si="11"/>
        <v>2.8402409816612257</v>
      </c>
      <c r="I39">
        <f t="shared" si="11"/>
        <v>0.29492260680955756</v>
      </c>
      <c r="J39">
        <f t="shared" si="4"/>
        <v>0.29492260680955756</v>
      </c>
      <c r="L39">
        <f t="shared" si="5"/>
        <v>0.28934794987372803</v>
      </c>
      <c r="M39">
        <f t="shared" si="6"/>
        <v>0</v>
      </c>
      <c r="N39">
        <f t="shared" si="2"/>
        <v>0</v>
      </c>
      <c r="O39">
        <f t="shared" si="2"/>
        <v>1</v>
      </c>
      <c r="P39">
        <f t="shared" si="2"/>
        <v>0</v>
      </c>
      <c r="Q39">
        <f t="shared" si="7"/>
        <v>0</v>
      </c>
    </row>
    <row r="40" spans="1:18" x14ac:dyDescent="0.25">
      <c r="A40">
        <f t="shared" si="8"/>
        <v>10</v>
      </c>
      <c r="B40">
        <f>B18</f>
        <v>24.049399999999999</v>
      </c>
      <c r="C40">
        <f t="shared" si="11"/>
        <v>0.31078696350012891</v>
      </c>
      <c r="D40">
        <f t="shared" si="11"/>
        <v>0.32553909868853276</v>
      </c>
      <c r="E40">
        <f t="shared" si="11"/>
        <v>0.27093898392475491</v>
      </c>
      <c r="F40">
        <f t="shared" si="11"/>
        <v>1.0099503521917386</v>
      </c>
      <c r="G40">
        <f t="shared" si="11"/>
        <v>0.27080384541818092</v>
      </c>
      <c r="H40">
        <f t="shared" si="11"/>
        <v>0.52394238525701264</v>
      </c>
      <c r="I40">
        <f t="shared" si="11"/>
        <v>0.27467670711119613</v>
      </c>
      <c r="J40">
        <f t="shared" si="4"/>
        <v>0.27080384541818092</v>
      </c>
      <c r="L40">
        <f t="shared" si="5"/>
        <v>0.27080384541818092</v>
      </c>
      <c r="M40">
        <f t="shared" si="6"/>
        <v>0</v>
      </c>
      <c r="N40">
        <f t="shared" si="2"/>
        <v>0</v>
      </c>
      <c r="O40">
        <f t="shared" si="2"/>
        <v>0</v>
      </c>
      <c r="P40">
        <f t="shared" si="2"/>
        <v>0</v>
      </c>
      <c r="Q40">
        <f t="shared" si="7"/>
        <v>1</v>
      </c>
    </row>
    <row r="41" spans="1:18" x14ac:dyDescent="0.25">
      <c r="A41">
        <f t="shared" si="8"/>
        <v>11</v>
      </c>
      <c r="B41">
        <f>B20</f>
        <v>10.767200000000001</v>
      </c>
      <c r="C41">
        <f t="shared" ref="C41:I42" si="12">C20/$B41</f>
        <v>1.0639534883720929</v>
      </c>
      <c r="D41">
        <f t="shared" si="12"/>
        <v>0.80221041682145777</v>
      </c>
      <c r="E41">
        <f t="shared" si="12"/>
        <v>0.54158741362656959</v>
      </c>
      <c r="F41">
        <f t="shared" si="12"/>
        <v>1.0117579314956535</v>
      </c>
      <c r="G41">
        <f t="shared" si="12"/>
        <v>0.55643899992570023</v>
      </c>
      <c r="H41">
        <f t="shared" si="12"/>
        <v>0.5887760977784382</v>
      </c>
      <c r="I41">
        <f t="shared" si="12"/>
        <v>0.53122910320231809</v>
      </c>
      <c r="J41">
        <f t="shared" si="4"/>
        <v>0.53122910320231809</v>
      </c>
      <c r="L41">
        <f t="shared" si="5"/>
        <v>0.53122910320231809</v>
      </c>
      <c r="M41">
        <f t="shared" si="6"/>
        <v>0</v>
      </c>
      <c r="N41">
        <f t="shared" si="2"/>
        <v>0</v>
      </c>
      <c r="O41">
        <f t="shared" si="2"/>
        <v>0</v>
      </c>
      <c r="P41">
        <f t="shared" si="2"/>
        <v>0</v>
      </c>
      <c r="Q41">
        <f t="shared" si="7"/>
        <v>1</v>
      </c>
    </row>
    <row r="42" spans="1:18" x14ac:dyDescent="0.25">
      <c r="A42">
        <f t="shared" si="8"/>
        <v>12</v>
      </c>
      <c r="B42">
        <f>B21</f>
        <v>11.677</v>
      </c>
      <c r="C42">
        <f t="shared" si="12"/>
        <v>1.3895863663612229</v>
      </c>
      <c r="D42">
        <f t="shared" si="12"/>
        <v>1.923353601096172</v>
      </c>
      <c r="E42">
        <f t="shared" si="12"/>
        <v>0.84127258713710706</v>
      </c>
      <c r="F42">
        <f t="shared" si="12"/>
        <v>0.94266506808255546</v>
      </c>
      <c r="G42">
        <f t="shared" si="12"/>
        <v>0.8471833518883275</v>
      </c>
      <c r="H42">
        <f t="shared" si="12"/>
        <v>676.67808512460397</v>
      </c>
      <c r="I42">
        <f t="shared" si="12"/>
        <v>158.83959921212642</v>
      </c>
      <c r="J42">
        <f t="shared" si="4"/>
        <v>0.8471833518883275</v>
      </c>
      <c r="L42">
        <f t="shared" si="5"/>
        <v>0.84127258713710706</v>
      </c>
      <c r="M42">
        <f t="shared" si="6"/>
        <v>0</v>
      </c>
      <c r="N42">
        <f t="shared" si="2"/>
        <v>0</v>
      </c>
      <c r="O42">
        <f t="shared" si="2"/>
        <v>1</v>
      </c>
      <c r="P42">
        <f t="shared" si="2"/>
        <v>0</v>
      </c>
      <c r="Q42">
        <f t="shared" si="7"/>
        <v>0</v>
      </c>
    </row>
    <row r="43" spans="1:18" x14ac:dyDescent="0.25">
      <c r="A43">
        <f t="shared" si="8"/>
        <v>13</v>
      </c>
      <c r="B43">
        <f>B23</f>
        <v>4.76633</v>
      </c>
      <c r="C43">
        <f t="shared" ref="C43:I45" si="13">C23/$B43</f>
        <v>0.80911309120434383</v>
      </c>
      <c r="D43">
        <f t="shared" si="13"/>
        <v>1.0125924977918019</v>
      </c>
      <c r="E43">
        <f t="shared" si="13"/>
        <v>0.8383431277313993</v>
      </c>
      <c r="F43">
        <f t="shared" si="13"/>
        <v>1.0131316967142434</v>
      </c>
      <c r="G43">
        <f t="shared" si="13"/>
        <v>0.80305392199029446</v>
      </c>
      <c r="H43">
        <f t="shared" si="13"/>
        <v>1.5835747839532721</v>
      </c>
      <c r="I43">
        <f t="shared" si="13"/>
        <v>0.83795918452981644</v>
      </c>
      <c r="J43">
        <f t="shared" si="4"/>
        <v>0.80305392199029446</v>
      </c>
      <c r="L43">
        <f t="shared" si="5"/>
        <v>0.80305392199029446</v>
      </c>
      <c r="M43">
        <f t="shared" si="6"/>
        <v>0</v>
      </c>
      <c r="N43">
        <f t="shared" si="2"/>
        <v>0</v>
      </c>
      <c r="O43">
        <f t="shared" si="2"/>
        <v>0</v>
      </c>
      <c r="P43">
        <f t="shared" si="2"/>
        <v>0</v>
      </c>
      <c r="Q43">
        <f t="shared" si="7"/>
        <v>1</v>
      </c>
    </row>
    <row r="44" spans="1:18" x14ac:dyDescent="0.25">
      <c r="A44">
        <f t="shared" si="8"/>
        <v>14</v>
      </c>
      <c r="B44">
        <f>B24</f>
        <v>6.5478699999999996</v>
      </c>
      <c r="C44">
        <f t="shared" si="13"/>
        <v>1.0746517569835687</v>
      </c>
      <c r="D44">
        <f t="shared" si="13"/>
        <v>16.489026202413918</v>
      </c>
      <c r="E44">
        <f t="shared" si="13"/>
        <v>0.75344348620238333</v>
      </c>
      <c r="F44">
        <f t="shared" si="13"/>
        <v>0.98314719137673789</v>
      </c>
      <c r="G44">
        <f t="shared" si="13"/>
        <v>1.1101243610517619</v>
      </c>
      <c r="H44">
        <f t="shared" si="13"/>
        <v>1.1800967337470047</v>
      </c>
      <c r="I44">
        <f t="shared" si="13"/>
        <v>0.76409580520077525</v>
      </c>
      <c r="J44">
        <f t="shared" si="4"/>
        <v>0.76409580520077525</v>
      </c>
      <c r="L44">
        <f t="shared" si="5"/>
        <v>0.75344348620238333</v>
      </c>
      <c r="M44">
        <f t="shared" si="6"/>
        <v>0</v>
      </c>
      <c r="N44">
        <f t="shared" si="2"/>
        <v>0</v>
      </c>
      <c r="O44">
        <f t="shared" si="2"/>
        <v>1</v>
      </c>
      <c r="P44">
        <f t="shared" si="2"/>
        <v>0</v>
      </c>
      <c r="Q44">
        <f t="shared" si="7"/>
        <v>0</v>
      </c>
    </row>
    <row r="45" spans="1:18" x14ac:dyDescent="0.25">
      <c r="A45">
        <f t="shared" si="8"/>
        <v>15</v>
      </c>
      <c r="B45">
        <f>B25</f>
        <v>4.7598700000000003</v>
      </c>
      <c r="C45">
        <f t="shared" si="13"/>
        <v>0.74665274471781795</v>
      </c>
      <c r="D45">
        <f t="shared" si="13"/>
        <v>8.3845777300640556</v>
      </c>
      <c r="E45">
        <f t="shared" si="13"/>
        <v>0.75672654925449634</v>
      </c>
      <c r="F45">
        <f t="shared" si="13"/>
        <v>0.97978306130209436</v>
      </c>
      <c r="G45">
        <f t="shared" si="13"/>
        <v>0.88153457972591687</v>
      </c>
      <c r="H45">
        <f t="shared" si="13"/>
        <v>1.1165304934798639</v>
      </c>
      <c r="I45">
        <f t="shared" si="13"/>
        <v>0.71625905749526764</v>
      </c>
      <c r="J45">
        <f t="shared" si="4"/>
        <v>0.71625905749526764</v>
      </c>
      <c r="L45">
        <f t="shared" si="5"/>
        <v>0.71625905749526764</v>
      </c>
      <c r="M45">
        <f t="shared" si="6"/>
        <v>0</v>
      </c>
      <c r="N45">
        <f t="shared" si="2"/>
        <v>0</v>
      </c>
      <c r="O45">
        <f t="shared" si="2"/>
        <v>0</v>
      </c>
      <c r="P45">
        <f t="shared" si="2"/>
        <v>0</v>
      </c>
      <c r="Q45">
        <f t="shared" si="7"/>
        <v>1</v>
      </c>
    </row>
    <row r="46" spans="1:18" x14ac:dyDescent="0.25">
      <c r="C46">
        <f>ROUND(AVERAGE(C31:C45)*1000,2)</f>
        <v>773.23</v>
      </c>
      <c r="D46">
        <f t="shared" ref="D46:J46" si="14">ROUND(AVERAGE(D31:D45)*1000,2)</f>
        <v>2696.51</v>
      </c>
      <c r="E46">
        <f t="shared" si="14"/>
        <v>636.84</v>
      </c>
      <c r="F46">
        <f t="shared" si="14"/>
        <v>999.57</v>
      </c>
      <c r="G46">
        <f t="shared" si="14"/>
        <v>834.03</v>
      </c>
      <c r="H46">
        <f t="shared" si="14"/>
        <v>101198.36</v>
      </c>
      <c r="I46">
        <f t="shared" si="14"/>
        <v>28029.63</v>
      </c>
      <c r="J46">
        <f t="shared" si="14"/>
        <v>621.72</v>
      </c>
      <c r="M46">
        <f>ROUND(AVERAGE(M31:M45)*100,2)</f>
        <v>6.67</v>
      </c>
      <c r="N46">
        <f t="shared" ref="N46:Q46" si="15">ROUND(AVERAGE(N31:N45)*100,2)</f>
        <v>0</v>
      </c>
      <c r="O46">
        <f>ROUND(AVERAGE(O31:O45)*100,5)</f>
        <v>40</v>
      </c>
      <c r="P46">
        <f t="shared" si="15"/>
        <v>0</v>
      </c>
      <c r="Q46">
        <f t="shared" si="15"/>
        <v>53.33</v>
      </c>
      <c r="R46">
        <f>SUM(M46:Q46)</f>
        <v>100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Griffith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soeadmin</dc:creator>
  <cp:lastModifiedBy>luke lincoln</cp:lastModifiedBy>
  <cp:lastPrinted>2016-12-14T00:32:47Z</cp:lastPrinted>
  <dcterms:created xsi:type="dcterms:W3CDTF">2016-12-13T02:41:12Z</dcterms:created>
  <dcterms:modified xsi:type="dcterms:W3CDTF">2017-05-04T11:38:29Z</dcterms:modified>
</cp:coreProperties>
</file>