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AAA\Uni\S2 2019\GENG5512\BB2.0\BB2\"/>
    </mc:Choice>
  </mc:AlternateContent>
  <xr:revisionPtr revIDLastSave="0" documentId="13_ncr:1_{D4405186-EFE5-425D-A6F9-8A995E278DF7}" xr6:coauthVersionLast="45" xr6:coauthVersionMax="45" xr10:uidLastSave="{00000000-0000-0000-0000-000000000000}"/>
  <bookViews>
    <workbookView xWindow="-38520" yWindow="-120" windowWidth="38640" windowHeight="21240" activeTab="1" xr2:uid="{767774F0-5855-48E3-9863-F6F8E3F95A9D}"/>
  </bookViews>
  <sheets>
    <sheet name="Sheet1" sheetId="1" r:id="rId1"/>
    <sheet name="Sheet2" sheetId="3" r:id="rId2"/>
    <sheet name="Sheet3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6" i="3" l="1"/>
  <c r="G35" i="3"/>
  <c r="G41" i="3"/>
  <c r="G40" i="3"/>
  <c r="G39" i="3"/>
  <c r="G38" i="3"/>
  <c r="G37" i="3"/>
  <c r="G43" i="3" l="1"/>
  <c r="K19" i="3"/>
  <c r="K6" i="3"/>
  <c r="K7" i="3"/>
  <c r="K8" i="3"/>
  <c r="K9" i="3"/>
  <c r="K11" i="3"/>
  <c r="K12" i="3"/>
  <c r="K5" i="3"/>
  <c r="K23" i="3"/>
  <c r="K15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J19" i="1"/>
  <c r="I24" i="3"/>
  <c r="I25" i="3"/>
  <c r="I26" i="3"/>
  <c r="I27" i="3" s="1"/>
  <c r="J5" i="1"/>
  <c r="J6" i="1"/>
  <c r="J4" i="1"/>
  <c r="L7" i="3"/>
  <c r="L5" i="3"/>
  <c r="L6" i="3"/>
  <c r="L10" i="3"/>
  <c r="L9" i="3"/>
  <c r="L8" i="3"/>
  <c r="L11" i="3"/>
  <c r="L12" i="3"/>
  <c r="L3" i="3"/>
  <c r="L4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J25" i="1"/>
  <c r="J24" i="1"/>
  <c r="J23" i="1"/>
  <c r="J21" i="1"/>
  <c r="J9" i="1"/>
  <c r="J10" i="1"/>
  <c r="J11" i="1"/>
  <c r="J12" i="1"/>
  <c r="J13" i="1"/>
  <c r="J14" i="1"/>
  <c r="J16" i="1"/>
  <c r="J28" i="1"/>
  <c r="J15" i="1"/>
  <c r="J17" i="1"/>
  <c r="J18" i="1"/>
  <c r="J20" i="1"/>
  <c r="J22" i="1"/>
  <c r="J26" i="1"/>
  <c r="J27" i="1"/>
  <c r="J7" i="1"/>
  <c r="J8" i="1"/>
  <c r="J29" i="1"/>
  <c r="J30" i="1"/>
  <c r="J31" i="1"/>
  <c r="J32" i="1"/>
  <c r="J3" i="1"/>
  <c r="J33" i="1"/>
</calcChain>
</file>

<file path=xl/sharedStrings.xml><?xml version="1.0" encoding="utf-8"?>
<sst xmlns="http://schemas.openxmlformats.org/spreadsheetml/2006/main" count="369" uniqueCount="150">
  <si>
    <t>Name</t>
  </si>
  <si>
    <t>Description</t>
  </si>
  <si>
    <t>Qty</t>
  </si>
  <si>
    <t>Price</t>
  </si>
  <si>
    <t>Cost</t>
  </si>
  <si>
    <t>Source</t>
  </si>
  <si>
    <t>ESP32</t>
  </si>
  <si>
    <t>RF Transciever Module</t>
  </si>
  <si>
    <t>https://www.digikey.com.au/product-detail/en/espressif-systems/ESP32-WROOM-32-16MB/1904-1020-1-ND/9381729</t>
  </si>
  <si>
    <t>Link</t>
  </si>
  <si>
    <t>Digi-Key</t>
  </si>
  <si>
    <t>IMU</t>
  </si>
  <si>
    <t>ISM330DLC</t>
  </si>
  <si>
    <t>Li-Ion Battery</t>
  </si>
  <si>
    <t>400 mAh Pouch Cell</t>
  </si>
  <si>
    <t>Core Electronics</t>
  </si>
  <si>
    <t>USB Connector</t>
  </si>
  <si>
    <t>Buck-Boost Converter</t>
  </si>
  <si>
    <t>USB to UART Bridge</t>
  </si>
  <si>
    <t>https://core-electronics.com.au/polymer-lithium-ion-battery-400mah-38456.html</t>
  </si>
  <si>
    <t>Battery connector</t>
  </si>
  <si>
    <t>JST 2-Pin Connector</t>
  </si>
  <si>
    <t>https://www.digikey.com.au/product-detail/en/stmicroelectronics/ISM330DLCTR/497-17583-1-ND/7565507</t>
  </si>
  <si>
    <t>https://www.digikey.com.au/product-detail/en/amphenol-icc-fci/10118194-0001LF/609-4618-1-ND/2785382</t>
  </si>
  <si>
    <t>TPS63051</t>
  </si>
  <si>
    <t>https://www.digikey.com.au/product-detail/en/texas-instruments/TPS63051RMWR/296-42650-1-ND/5455915</t>
  </si>
  <si>
    <t>https://www.digikey.com.au/product-detail/en/jst-sales-america-inc/S2B-PH-K-S-LF-SN/455-1719-ND/926626</t>
  </si>
  <si>
    <t>Micro USB-B Receptacle</t>
  </si>
  <si>
    <t>2k Resistor</t>
  </si>
  <si>
    <t>SP0503BAHT</t>
  </si>
  <si>
    <t>TVS Diode Array</t>
  </si>
  <si>
    <t>https://www.digikey.com.au/product-detail/en/littelfuse-inc/SP0503BAHTG/F2715CT-ND/1154322</t>
  </si>
  <si>
    <t>Package/Size</t>
  </si>
  <si>
    <t>0603</t>
  </si>
  <si>
    <t>SOT-143-4</t>
  </si>
  <si>
    <t>1.5u Inductor</t>
  </si>
  <si>
    <t>10u Capacitor</t>
  </si>
  <si>
    <t>1n Capacitor</t>
  </si>
  <si>
    <t>VQFN (12) 2.5x2.5 mm</t>
  </si>
  <si>
    <t>1M Resistor</t>
  </si>
  <si>
    <t>https://www.digikey.com.au/product-detail/en/murata-electronics-north-america/1239AS-H-1R5M=P2/490-10565-1-ND/5272023</t>
  </si>
  <si>
    <t>1008</t>
  </si>
  <si>
    <t>1239AS-H-1R5M</t>
  </si>
  <si>
    <t>https://www.digikey.com.au/product-detail/en/samsung-electro-mechanics/CL10C102JB8NNNC/1276-1091-1-ND/3889177</t>
  </si>
  <si>
    <t>https://www.digikey.com.au/product-detail/en/samsung-electro-mechanics/CL10A106MQ8NNNC/1276-1119-1-ND/3889205</t>
  </si>
  <si>
    <t>https://www.digikey.com.au/product-detail/en/samsung-electro-mechanics/CL10B104KB8NNNC/1276-1000-1-ND/3889086</t>
  </si>
  <si>
    <t>38x25x6 mm</t>
  </si>
  <si>
    <t>100k Resistor</t>
  </si>
  <si>
    <t>https://www.digikey.com.au/product-detail/en/diodes-incorporated/BAT760Q-7/BAT760Q-7DICT-ND/8545855</t>
  </si>
  <si>
    <t>SOD-323</t>
  </si>
  <si>
    <t>Schottky Diode</t>
  </si>
  <si>
    <t>https://www.digikey.com.au/product-detail/en/diodes-incorporated/DMP3099L-7/DMP3099L-7DICT-ND/5218217</t>
  </si>
  <si>
    <t>SOT-23</t>
  </si>
  <si>
    <t>https://www.digikey.com.au/product-detail/en/rohm-semiconductor/ESR03EZPJ104/RHM100KDCT-ND/4053710</t>
  </si>
  <si>
    <t>https://www.digikey.com.au/product-detail/en/rohm-semiconductor/ESR03EZPJ202/RHM2.0KDCT-ND/1762928</t>
  </si>
  <si>
    <t>https://www.digikey.com.au/product-detail/en/rohm-semiconductor/ESR03EZPJ105/RHM1MDCT-ND/4053711</t>
  </si>
  <si>
    <t>10k Resistor</t>
  </si>
  <si>
    <t>https://www.digikey.com.au/product-detail/en/micro-commercial-co/MMSS8050-H-TP/MMSS8050-H-TPMSCT-ND/2825945</t>
  </si>
  <si>
    <t>NPN Transistor</t>
  </si>
  <si>
    <t>SS8050</t>
  </si>
  <si>
    <t>https://www.digikey.com.au/product-detail/en/rohm-semiconductor/ESR03EZPJ103/RHM10KDCT-ND/1762925</t>
  </si>
  <si>
    <t>Order Qty</t>
  </si>
  <si>
    <t>Total</t>
  </si>
  <si>
    <t>https://www.digikey.com.au/product-detail/en/wurth-electronics-inc/150060RS75000/732-4978-1-ND/4489899</t>
  </si>
  <si>
    <t>100n Capacitor</t>
  </si>
  <si>
    <t>Red LED</t>
  </si>
  <si>
    <t>P-Channel Mosfet</t>
  </si>
  <si>
    <t>https://www.digikey.com.au/product-detail/en/silicon-labs/CP2102N-A02-GQFN24R/336-5888-1-ND/9863482</t>
  </si>
  <si>
    <t>CP2102N</t>
  </si>
  <si>
    <t>DMP3099L</t>
  </si>
  <si>
    <t>https://www.digikey.com.au/product-detail/en/samsung-electro-mechanics/CL21A226MQQNNNE/1276-1100-1-ND/3889186</t>
  </si>
  <si>
    <t>22u Capacitor</t>
  </si>
  <si>
    <t>0805</t>
  </si>
  <si>
    <t>BAT760Q</t>
  </si>
  <si>
    <t>LGA-14L (2.5x3.0 mm)</t>
  </si>
  <si>
    <t>24-QFN (4.0x4.0 mm)</t>
  </si>
  <si>
    <t>(25.5x18.0 mm)</t>
  </si>
  <si>
    <t>https://www.digikey.com.au/short/p9hzhf</t>
  </si>
  <si>
    <t>LiPo Charger</t>
  </si>
  <si>
    <t>LiPo Battery</t>
  </si>
  <si>
    <t>Micro USB-B Connector</t>
  </si>
  <si>
    <t>10118194-0001LF</t>
  </si>
  <si>
    <t>ID</t>
  </si>
  <si>
    <t>Package</t>
  </si>
  <si>
    <t>Reference</t>
  </si>
  <si>
    <t>Value</t>
  </si>
  <si>
    <t>2k (5%)</t>
  </si>
  <si>
    <t>100k (5%)</t>
  </si>
  <si>
    <t>10k (5%)</t>
  </si>
  <si>
    <t>1M (5%)</t>
  </si>
  <si>
    <t>22uF/6.3V (20%)</t>
  </si>
  <si>
    <t>1nF/50V (5%)</t>
  </si>
  <si>
    <t>10uF/6.3V (20%)</t>
  </si>
  <si>
    <t>100nF/50V (10%)</t>
  </si>
  <si>
    <t>1.5u/2.6A (20%)</t>
  </si>
  <si>
    <t>ESP32-WROOM-32D</t>
  </si>
  <si>
    <t>(25.5x18.0x3.1 mm)</t>
  </si>
  <si>
    <t>2 Pin Male Header</t>
  </si>
  <si>
    <t>Inductor</t>
  </si>
  <si>
    <t>MOD1</t>
  </si>
  <si>
    <t>S2B-PH-KL</t>
  </si>
  <si>
    <t>Chip Resistor</t>
  </si>
  <si>
    <t>Ceramic Capacitor</t>
  </si>
  <si>
    <t>150060RS75000</t>
  </si>
  <si>
    <t>1x2 Pin 2mm</t>
  </si>
  <si>
    <t>Conn Header R/A 2pos 2mm</t>
  </si>
  <si>
    <t>Resistor</t>
  </si>
  <si>
    <t>Capacitor</t>
  </si>
  <si>
    <t>LED</t>
  </si>
  <si>
    <t>TPS63051RMWR</t>
  </si>
  <si>
    <t>ISM330</t>
  </si>
  <si>
    <t>MMSS8050-H-TP</t>
  </si>
  <si>
    <t>CP2102N-A02-GQFN24R</t>
  </si>
  <si>
    <t>DMP3099L-7</t>
  </si>
  <si>
    <t>BAT760Q-7</t>
  </si>
  <si>
    <t>SP0503BAHTG</t>
  </si>
  <si>
    <t>USB Receptacle</t>
  </si>
  <si>
    <t>Micro USB-B</t>
  </si>
  <si>
    <t>L1</t>
  </si>
  <si>
    <t>U1</t>
  </si>
  <si>
    <t>U2</t>
  </si>
  <si>
    <t>U3</t>
  </si>
  <si>
    <t>Q2, Q3</t>
  </si>
  <si>
    <t>Q1</t>
  </si>
  <si>
    <t>R1, R5, R6</t>
  </si>
  <si>
    <t>R2</t>
  </si>
  <si>
    <t>R4</t>
  </si>
  <si>
    <t>R3, R7</t>
  </si>
  <si>
    <t>J1</t>
  </si>
  <si>
    <t>D1</t>
  </si>
  <si>
    <t>J2</t>
  </si>
  <si>
    <t>C1, C8, C9, C10, C11</t>
  </si>
  <si>
    <t>C2, C12</t>
  </si>
  <si>
    <t>C7</t>
  </si>
  <si>
    <t>C3, C4, C5</t>
  </si>
  <si>
    <t>D2</t>
  </si>
  <si>
    <t>D3</t>
  </si>
  <si>
    <t xml:space="preserve">BlueBox 2 </t>
  </si>
  <si>
    <t>Side</t>
  </si>
  <si>
    <t>F</t>
  </si>
  <si>
    <t>B</t>
  </si>
  <si>
    <t>PCB</t>
  </si>
  <si>
    <t>3D printed case</t>
  </si>
  <si>
    <t>$40 per kg</t>
  </si>
  <si>
    <t>25g</t>
  </si>
  <si>
    <t>Passive Components</t>
  </si>
  <si>
    <t>Misc</t>
  </si>
  <si>
    <t>LiPO Batery</t>
  </si>
  <si>
    <t>BB converter</t>
  </si>
  <si>
    <t>USB to UART bridge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</si>
</sst>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</font>
    <font>
      <sz val="12"/>
      <color rgb="FFFF0000"/>
      <name val="Calibri"/>
      <family val="2"/>
    </font>
    <font>
      <u/>
      <sz val="12"/>
      <color theme="10"/>
      <name val="Calibri"/>
      <family val="2"/>
    </font>
    <font>
      <sz val="12"/>
      <color rgb="FF00B050"/>
      <name val="Calibri"/>
      <family val="2"/>
    </font>
    <font>
      <sz val="12"/>
      <name val="Calibri"/>
      <family val="2"/>
    </font>
    <font>
      <sz val="8"/>
      <name val="Calibri"/>
      <family val="2"/>
    </font>
    <font>
      <sz val="24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</fills>
  <borders count="4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6">
    <xf numFmtId="0" fontId="0" fillId="0" borderId="0" xfId="0"/>
    <xf numFmtId="0" fontId="0" fillId="0" borderId="0" xfId="0" applyAlignment="1">
      <alignment horizontal="left" vertical="center" indent="1"/>
    </xf>
    <xf numFmtId="0" fontId="0" fillId="0" borderId="1" xfId="0" applyBorder="1" applyAlignment="1">
      <alignment horizontal="left" vertical="center" indent="1"/>
    </xf>
    <xf numFmtId="0" fontId="0" fillId="0" borderId="5" xfId="0" applyBorder="1" applyAlignment="1">
      <alignment horizontal="left" vertical="center" indent="1"/>
    </xf>
    <xf numFmtId="0" fontId="0" fillId="0" borderId="2" xfId="0" applyBorder="1" applyAlignment="1">
      <alignment horizontal="left" vertical="center" indent="1"/>
    </xf>
    <xf numFmtId="0" fontId="0" fillId="0" borderId="3" xfId="0" applyBorder="1" applyAlignment="1">
      <alignment horizontal="left" vertical="center" indent="1"/>
    </xf>
    <xf numFmtId="0" fontId="0" fillId="0" borderId="6" xfId="0" applyBorder="1" applyAlignment="1">
      <alignment horizontal="left" vertical="center" indent="1"/>
    </xf>
    <xf numFmtId="0" fontId="2" fillId="0" borderId="4" xfId="1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0" fontId="1" fillId="0" borderId="3" xfId="0" applyFont="1" applyBorder="1" applyAlignment="1">
      <alignment horizontal="left" vertical="center" indent="1"/>
    </xf>
    <xf numFmtId="0" fontId="0" fillId="0" borderId="7" xfId="0" applyBorder="1" applyAlignment="1">
      <alignment horizontal="left" vertical="center" indent="1"/>
    </xf>
    <xf numFmtId="0" fontId="4" fillId="0" borderId="3" xfId="0" applyFont="1" applyBorder="1" applyAlignment="1">
      <alignment horizontal="left" vertical="center" indent="1"/>
    </xf>
    <xf numFmtId="0" fontId="0" fillId="0" borderId="0" xfId="0" applyBorder="1" applyAlignment="1">
      <alignment horizontal="left" vertical="center" indent="1"/>
    </xf>
    <xf numFmtId="2" fontId="3" fillId="0" borderId="6" xfId="0" applyNumberFormat="1" applyFont="1" applyBorder="1" applyAlignment="1">
      <alignment horizontal="left" vertical="center" indent="1"/>
    </xf>
    <xf numFmtId="2" fontId="0" fillId="0" borderId="6" xfId="0" applyNumberFormat="1" applyBorder="1" applyAlignment="1">
      <alignment horizontal="left" vertical="center" indent="1"/>
    </xf>
    <xf numFmtId="0" fontId="4" fillId="0" borderId="9" xfId="0" applyFont="1" applyBorder="1" applyAlignment="1">
      <alignment horizontal="left" vertical="center" indent="1"/>
    </xf>
    <xf numFmtId="0" fontId="0" fillId="0" borderId="10" xfId="0" applyBorder="1" applyAlignment="1">
      <alignment horizontal="left" vertical="center" indent="1"/>
    </xf>
    <xf numFmtId="2" fontId="0" fillId="0" borderId="10" xfId="0" applyNumberFormat="1" applyBorder="1" applyAlignment="1">
      <alignment horizontal="left" vertical="center" indent="1"/>
    </xf>
    <xf numFmtId="0" fontId="2" fillId="0" borderId="11" xfId="1" applyBorder="1" applyAlignment="1">
      <alignment horizontal="left" vertical="center" indent="1"/>
    </xf>
    <xf numFmtId="0" fontId="4" fillId="0" borderId="12" xfId="0" applyFont="1" applyBorder="1" applyAlignment="1">
      <alignment horizontal="left" vertical="center" indent="1"/>
    </xf>
    <xf numFmtId="0" fontId="0" fillId="0" borderId="13" xfId="0" applyBorder="1" applyAlignment="1">
      <alignment horizontal="left" vertical="center" indent="1"/>
    </xf>
    <xf numFmtId="2" fontId="0" fillId="0" borderId="13" xfId="0" applyNumberFormat="1" applyBorder="1" applyAlignment="1">
      <alignment horizontal="left" vertical="center" indent="1"/>
    </xf>
    <xf numFmtId="0" fontId="2" fillId="0" borderId="14" xfId="1" applyBorder="1" applyAlignment="1">
      <alignment horizontal="left" vertical="center" indent="1"/>
    </xf>
    <xf numFmtId="49" fontId="0" fillId="0" borderId="0" xfId="0" applyNumberFormat="1" applyAlignment="1">
      <alignment horizontal="left" vertical="center" indent="1"/>
    </xf>
    <xf numFmtId="49" fontId="0" fillId="0" borderId="5" xfId="0" applyNumberFormat="1" applyBorder="1" applyAlignment="1">
      <alignment horizontal="left" vertical="center" indent="1"/>
    </xf>
    <xf numFmtId="49" fontId="0" fillId="0" borderId="6" xfId="0" applyNumberFormat="1" applyBorder="1" applyAlignment="1">
      <alignment horizontal="left" vertical="center" indent="1"/>
    </xf>
    <xf numFmtId="49" fontId="0" fillId="0" borderId="10" xfId="0" applyNumberFormat="1" applyBorder="1" applyAlignment="1">
      <alignment horizontal="left" vertical="center" indent="1"/>
    </xf>
    <xf numFmtId="49" fontId="0" fillId="0" borderId="13" xfId="0" applyNumberFormat="1" applyBorder="1" applyAlignment="1">
      <alignment horizontal="left" vertical="center" indent="1"/>
    </xf>
    <xf numFmtId="0" fontId="0" fillId="0" borderId="15" xfId="0" applyBorder="1" applyAlignment="1">
      <alignment horizontal="left" vertical="center" indent="1"/>
    </xf>
    <xf numFmtId="0" fontId="0" fillId="0" borderId="16" xfId="0" applyBorder="1" applyAlignment="1">
      <alignment horizontal="left" vertical="center" indent="1"/>
    </xf>
    <xf numFmtId="49" fontId="0" fillId="0" borderId="16" xfId="0" applyNumberFormat="1" applyBorder="1" applyAlignment="1">
      <alignment horizontal="left" vertical="center" indent="1"/>
    </xf>
    <xf numFmtId="2" fontId="0" fillId="0" borderId="16" xfId="0" applyNumberFormat="1" applyBorder="1" applyAlignment="1">
      <alignment horizontal="left" vertical="center" indent="1"/>
    </xf>
    <xf numFmtId="0" fontId="0" fillId="0" borderId="17" xfId="0" applyBorder="1" applyAlignment="1">
      <alignment horizontal="left" vertical="center" indent="1"/>
    </xf>
    <xf numFmtId="2" fontId="4" fillId="0" borderId="6" xfId="0" applyNumberFormat="1" applyFont="1" applyBorder="1" applyAlignment="1">
      <alignment horizontal="left" vertical="center" indent="1"/>
    </xf>
    <xf numFmtId="0" fontId="2" fillId="0" borderId="4" xfId="1" applyFont="1" applyBorder="1" applyAlignment="1">
      <alignment horizontal="left" vertical="center" indent="1"/>
    </xf>
    <xf numFmtId="0" fontId="0" fillId="0" borderId="20" xfId="0" applyBorder="1" applyAlignment="1">
      <alignment horizontal="left" vertical="center" indent="1"/>
    </xf>
    <xf numFmtId="0" fontId="0" fillId="0" borderId="21" xfId="0" applyBorder="1" applyAlignment="1">
      <alignment horizontal="left" vertical="center" indent="1"/>
    </xf>
    <xf numFmtId="0" fontId="0" fillId="0" borderId="23" xfId="0" applyBorder="1" applyAlignment="1">
      <alignment horizontal="left" vertical="center" indent="1"/>
    </xf>
    <xf numFmtId="0" fontId="0" fillId="0" borderId="22" xfId="0" applyBorder="1" applyAlignment="1">
      <alignment horizontal="left" vertical="center" indent="1"/>
    </xf>
    <xf numFmtId="0" fontId="0" fillId="2" borderId="22" xfId="0" applyFill="1" applyBorder="1" applyAlignment="1">
      <alignment horizontal="left" vertical="center" indent="1"/>
    </xf>
    <xf numFmtId="0" fontId="1" fillId="0" borderId="0" xfId="0" applyFont="1" applyBorder="1" applyAlignment="1">
      <alignment horizontal="left" vertical="center" indent="1"/>
    </xf>
    <xf numFmtId="0" fontId="4" fillId="0" borderId="0" xfId="0" applyFont="1" applyBorder="1" applyAlignment="1">
      <alignment horizontal="left" vertical="center" indent="1"/>
    </xf>
    <xf numFmtId="2" fontId="3" fillId="0" borderId="10" xfId="0" applyNumberFormat="1" applyFont="1" applyBorder="1" applyAlignment="1">
      <alignment horizontal="left" vertical="center" indent="1"/>
    </xf>
    <xf numFmtId="0" fontId="0" fillId="0" borderId="24" xfId="0" applyBorder="1" applyAlignment="1">
      <alignment horizontal="left" vertical="center" indent="1"/>
    </xf>
    <xf numFmtId="49" fontId="0" fillId="0" borderId="24" xfId="0" applyNumberFormat="1" applyBorder="1" applyAlignment="1">
      <alignment horizontal="left" vertical="center" indent="1"/>
    </xf>
    <xf numFmtId="2" fontId="0" fillId="0" borderId="24" xfId="0" applyNumberFormat="1" applyBorder="1" applyAlignment="1">
      <alignment horizontal="left" vertical="center" indent="1"/>
    </xf>
    <xf numFmtId="0" fontId="0" fillId="0" borderId="25" xfId="0" applyBorder="1" applyAlignment="1">
      <alignment horizontal="left" vertical="center" indent="1"/>
    </xf>
    <xf numFmtId="0" fontId="2" fillId="0" borderId="0" xfId="1" applyBorder="1" applyAlignment="1">
      <alignment horizontal="left" vertical="center" indent="1"/>
    </xf>
    <xf numFmtId="0" fontId="2" fillId="0" borderId="0" xfId="1" applyFont="1" applyBorder="1" applyAlignment="1">
      <alignment horizontal="left" vertical="center" indent="1"/>
    </xf>
    <xf numFmtId="0" fontId="0" fillId="0" borderId="27" xfId="0" applyBorder="1" applyAlignment="1">
      <alignment horizontal="left" vertical="center" indent="1"/>
    </xf>
    <xf numFmtId="0" fontId="0" fillId="0" borderId="28" xfId="0" applyBorder="1" applyAlignment="1">
      <alignment horizontal="left" vertical="center" indent="1"/>
    </xf>
    <xf numFmtId="0" fontId="0" fillId="0" borderId="30" xfId="0" applyBorder="1" applyAlignment="1">
      <alignment horizontal="left" vertical="center" indent="1"/>
    </xf>
    <xf numFmtId="0" fontId="3" fillId="0" borderId="3" xfId="0" applyFont="1" applyBorder="1" applyAlignment="1">
      <alignment horizontal="left" vertical="center" indent="1"/>
    </xf>
    <xf numFmtId="0" fontId="3" fillId="0" borderId="6" xfId="0" applyFont="1" applyBorder="1" applyAlignment="1">
      <alignment horizontal="left" vertical="center" indent="1"/>
    </xf>
    <xf numFmtId="49" fontId="3" fillId="0" borderId="6" xfId="0" applyNumberFormat="1" applyFont="1" applyBorder="1" applyAlignment="1">
      <alignment horizontal="left" vertical="center" indent="1"/>
    </xf>
    <xf numFmtId="0" fontId="0" fillId="0" borderId="31" xfId="0" applyBorder="1" applyAlignment="1">
      <alignment horizontal="left" vertical="center" indent="1"/>
    </xf>
    <xf numFmtId="0" fontId="0" fillId="0" borderId="26" xfId="0" applyBorder="1" applyAlignment="1">
      <alignment horizontal="left" vertical="center" indent="1"/>
    </xf>
    <xf numFmtId="0" fontId="0" fillId="0" borderId="32" xfId="0" applyBorder="1" applyAlignment="1">
      <alignment horizontal="left" vertical="center" indent="1"/>
    </xf>
    <xf numFmtId="0" fontId="0" fillId="0" borderId="29" xfId="0" applyBorder="1" applyAlignment="1">
      <alignment horizontal="left" vertical="center" indent="1"/>
    </xf>
    <xf numFmtId="2" fontId="0" fillId="0" borderId="19" xfId="0" applyNumberFormat="1" applyBorder="1" applyAlignment="1">
      <alignment horizontal="left" vertical="center" indent="1"/>
    </xf>
    <xf numFmtId="2" fontId="0" fillId="0" borderId="8" xfId="0" applyNumberFormat="1" applyBorder="1" applyAlignment="1">
      <alignment horizontal="left" vertical="center" indent="1"/>
    </xf>
    <xf numFmtId="0" fontId="4" fillId="2" borderId="22" xfId="0" applyFont="1" applyFill="1" applyBorder="1" applyAlignment="1">
      <alignment horizontal="left" vertical="center" indent="1"/>
    </xf>
    <xf numFmtId="0" fontId="3" fillId="0" borderId="9" xfId="0" applyFont="1" applyBorder="1" applyAlignment="1">
      <alignment horizontal="left" vertical="center" indent="1"/>
    </xf>
    <xf numFmtId="0" fontId="3" fillId="0" borderId="10" xfId="0" applyFont="1" applyBorder="1" applyAlignment="1">
      <alignment horizontal="left" vertical="center" indent="1"/>
    </xf>
    <xf numFmtId="49" fontId="3" fillId="0" borderId="10" xfId="0" applyNumberFormat="1" applyFont="1" applyBorder="1" applyAlignment="1">
      <alignment horizontal="left" vertical="center" indent="1"/>
    </xf>
    <xf numFmtId="49" fontId="0" fillId="0" borderId="0" xfId="0" applyNumberFormat="1" applyBorder="1" applyAlignment="1">
      <alignment horizontal="left" vertical="center" indent="1"/>
    </xf>
    <xf numFmtId="2" fontId="0" fillId="0" borderId="0" xfId="0" applyNumberFormat="1" applyBorder="1" applyAlignment="1">
      <alignment horizontal="left" vertical="center" indent="1"/>
    </xf>
    <xf numFmtId="0" fontId="3" fillId="0" borderId="0" xfId="0" applyFont="1" applyBorder="1" applyAlignment="1">
      <alignment horizontal="left" vertical="center" indent="1"/>
    </xf>
    <xf numFmtId="49" fontId="3" fillId="0" borderId="0" xfId="0" applyNumberFormat="1" applyFont="1" applyBorder="1" applyAlignment="1">
      <alignment horizontal="left" vertical="center" indent="1"/>
    </xf>
    <xf numFmtId="2" fontId="3" fillId="0" borderId="0" xfId="0" applyNumberFormat="1" applyFont="1" applyBorder="1" applyAlignment="1">
      <alignment horizontal="left" vertical="center" indent="1"/>
    </xf>
    <xf numFmtId="0" fontId="2" fillId="0" borderId="6" xfId="1" applyBorder="1" applyAlignment="1">
      <alignment horizontal="left" vertical="center" indent="1"/>
    </xf>
    <xf numFmtId="0" fontId="2" fillId="0" borderId="6" xfId="1" applyFont="1" applyBorder="1" applyAlignment="1">
      <alignment horizontal="left" vertical="center" indent="1"/>
    </xf>
    <xf numFmtId="0" fontId="0" fillId="0" borderId="34" xfId="0" applyBorder="1" applyAlignment="1">
      <alignment horizontal="left" vertical="center" indent="1"/>
    </xf>
    <xf numFmtId="0" fontId="0" fillId="0" borderId="35" xfId="0" applyBorder="1" applyAlignment="1">
      <alignment horizontal="left" vertical="center" indent="1"/>
    </xf>
    <xf numFmtId="0" fontId="0" fillId="0" borderId="33" xfId="0" applyBorder="1" applyAlignment="1">
      <alignment horizontal="left" vertical="center" indent="1"/>
    </xf>
    <xf numFmtId="0" fontId="0" fillId="2" borderId="18" xfId="0" applyFill="1" applyBorder="1" applyAlignment="1">
      <alignment horizontal="left" vertical="center" indent="1"/>
    </xf>
    <xf numFmtId="0" fontId="0" fillId="0" borderId="36" xfId="0" applyBorder="1" applyAlignment="1">
      <alignment horizontal="left" vertical="center" indent="1"/>
    </xf>
    <xf numFmtId="0" fontId="4" fillId="0" borderId="6" xfId="0" applyFont="1" applyBorder="1" applyAlignment="1">
      <alignment horizontal="left" vertical="center" indent="1"/>
    </xf>
    <xf numFmtId="0" fontId="0" fillId="0" borderId="12" xfId="0" applyBorder="1" applyAlignment="1">
      <alignment horizontal="left" vertical="center" indent="1"/>
    </xf>
    <xf numFmtId="0" fontId="2" fillId="0" borderId="8" xfId="1" applyBorder="1" applyAlignment="1">
      <alignment horizontal="left" vertical="center" indent="1"/>
    </xf>
    <xf numFmtId="0" fontId="0" fillId="3" borderId="22" xfId="0" applyFill="1" applyBorder="1" applyAlignment="1">
      <alignment horizontal="left" vertical="center" indent="1"/>
    </xf>
    <xf numFmtId="0" fontId="0" fillId="0" borderId="9" xfId="0" applyBorder="1" applyAlignment="1">
      <alignment horizontal="left" vertical="center" indent="1"/>
    </xf>
    <xf numFmtId="0" fontId="2" fillId="0" borderId="10" xfId="1" applyBorder="1" applyAlignment="1">
      <alignment horizontal="left" vertical="center" indent="1"/>
    </xf>
    <xf numFmtId="0" fontId="1" fillId="0" borderId="6" xfId="0" applyFont="1" applyBorder="1" applyAlignment="1">
      <alignment horizontal="left" vertical="center" indent="1"/>
    </xf>
    <xf numFmtId="49" fontId="1" fillId="0" borderId="6" xfId="0" applyNumberFormat="1" applyFont="1" applyBorder="1" applyAlignment="1">
      <alignment horizontal="left" vertical="center" indent="1"/>
    </xf>
    <xf numFmtId="2" fontId="1" fillId="0" borderId="6" xfId="0" applyNumberFormat="1" applyFont="1" applyBorder="1" applyAlignment="1">
      <alignment horizontal="left" vertical="center" indent="1"/>
    </xf>
    <xf numFmtId="0" fontId="0" fillId="0" borderId="37" xfId="0" applyBorder="1" applyAlignment="1">
      <alignment horizontal="left" vertical="center" indent="1"/>
    </xf>
    <xf numFmtId="0" fontId="4" fillId="0" borderId="15" xfId="0" applyFont="1" applyBorder="1" applyAlignment="1">
      <alignment horizontal="left" vertical="center"/>
    </xf>
    <xf numFmtId="0" fontId="4" fillId="0" borderId="16" xfId="0" applyFont="1" applyBorder="1" applyAlignment="1">
      <alignment horizontal="left" vertical="center"/>
    </xf>
    <xf numFmtId="49" fontId="4" fillId="0" borderId="39" xfId="0" applyNumberFormat="1" applyFont="1" applyBorder="1" applyAlignment="1">
      <alignment horizontal="left" vertical="center"/>
    </xf>
    <xf numFmtId="0" fontId="4" fillId="0" borderId="39" xfId="0" applyFont="1" applyBorder="1" applyAlignment="1">
      <alignment horizontal="left" vertical="center"/>
    </xf>
    <xf numFmtId="0" fontId="4" fillId="0" borderId="34" xfId="0" applyFont="1" applyBorder="1" applyAlignment="1">
      <alignment horizontal="left" vertical="center"/>
    </xf>
    <xf numFmtId="0" fontId="4" fillId="0" borderId="38" xfId="0" applyFont="1" applyBorder="1" applyAlignment="1">
      <alignment horizontal="left" vertical="center"/>
    </xf>
    <xf numFmtId="0" fontId="0" fillId="0" borderId="38" xfId="0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49" fontId="4" fillId="0" borderId="40" xfId="0" applyNumberFormat="1" applyFont="1" applyBorder="1" applyAlignment="1">
      <alignment horizontal="left" vertical="center"/>
    </xf>
    <xf numFmtId="0" fontId="4" fillId="0" borderId="40" xfId="0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49" fontId="4" fillId="0" borderId="26" xfId="0" applyNumberFormat="1" applyFont="1" applyBorder="1" applyAlignment="1">
      <alignment horizontal="left" vertical="center"/>
    </xf>
    <xf numFmtId="0" fontId="4" fillId="0" borderId="26" xfId="0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49" fontId="4" fillId="0" borderId="6" xfId="0" applyNumberFormat="1" applyFont="1" applyBorder="1" applyAlignment="1">
      <alignment horizontal="left" vertical="center"/>
    </xf>
    <xf numFmtId="0" fontId="4" fillId="0" borderId="41" xfId="0" applyFont="1" applyBorder="1" applyAlignment="1">
      <alignment horizontal="left" vertical="center"/>
    </xf>
    <xf numFmtId="0" fontId="4" fillId="0" borderId="24" xfId="0" applyFont="1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0" fillId="0" borderId="26" xfId="0" applyBorder="1" applyAlignment="1">
      <alignment horizontal="left" vertical="center"/>
    </xf>
    <xf numFmtId="0" fontId="4" fillId="0" borderId="42" xfId="0" applyFont="1" applyBorder="1" applyAlignment="1">
      <alignment horizontal="left" vertical="center"/>
    </xf>
    <xf numFmtId="0" fontId="4" fillId="0" borderId="43" xfId="0" applyFont="1" applyBorder="1" applyAlignment="1">
      <alignment horizontal="left" vertical="center"/>
    </xf>
    <xf numFmtId="2" fontId="4" fillId="0" borderId="43" xfId="0" applyNumberFormat="1" applyFont="1" applyBorder="1" applyAlignment="1">
      <alignment horizontal="left" vertical="center"/>
    </xf>
    <xf numFmtId="0" fontId="0" fillId="0" borderId="43" xfId="0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6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.au/product-detail/en/murata-electronics-north-america/1239AS-H-1R5M=P2/490-10565-1-ND/5272023" TargetMode="External"/><Relationship Id="rId13" Type="http://schemas.openxmlformats.org/officeDocument/2006/relationships/hyperlink" Target="https://www.digikey.com.au/product-detail/en/diodes-incorporated/DMP3099L-7/DMP3099L-7DICT-ND/5218217" TargetMode="External"/><Relationship Id="rId18" Type="http://schemas.openxmlformats.org/officeDocument/2006/relationships/hyperlink" Target="https://www.digikey.com.au/product-detail/en/samsung-electro-mechanics/CL10A106MQ8NNNC/1276-1119-1-ND/3889205" TargetMode="External"/><Relationship Id="rId26" Type="http://schemas.openxmlformats.org/officeDocument/2006/relationships/hyperlink" Target="https://www.digikey.com.au/product-detail/en/samsung-electro-mechanics/CL10B104KB8NNNC/1276-1000-1-ND/3889086" TargetMode="External"/><Relationship Id="rId3" Type="http://schemas.openxmlformats.org/officeDocument/2006/relationships/hyperlink" Target="https://core-electronics.com.au/polymer-lithium-ion-battery-400mah-38456.html" TargetMode="External"/><Relationship Id="rId21" Type="http://schemas.openxmlformats.org/officeDocument/2006/relationships/hyperlink" Target="https://www.digikey.com.au/product-detail/en/wurth-electronics-inc/150060RS75000/732-4978-1-ND/4489899" TargetMode="External"/><Relationship Id="rId7" Type="http://schemas.openxmlformats.org/officeDocument/2006/relationships/hyperlink" Target="https://www.digikey.com.au/product-detail/en/littelfuse-inc/SP0503BAHTG/F2715CT-ND/1154322" TargetMode="External"/><Relationship Id="rId12" Type="http://schemas.openxmlformats.org/officeDocument/2006/relationships/hyperlink" Target="https://www.digikey.com.au/product-detail/en/diodes-incorporated/BAT760Q-7/BAT760Q-7DICT-ND/8545855" TargetMode="External"/><Relationship Id="rId17" Type="http://schemas.openxmlformats.org/officeDocument/2006/relationships/hyperlink" Target="https://www.digikey.com.au/product-detail/en/rohm-semiconductor/ESR03EZPJ103/RHM10KDCT-ND/1762925" TargetMode="External"/><Relationship Id="rId25" Type="http://schemas.openxmlformats.org/officeDocument/2006/relationships/hyperlink" Target="https://www.digikey.com.au/product-detail/en/samsung-electro-mechanics/CL21A226MQQNNNE/1276-1100-1-ND/3889186" TargetMode="External"/><Relationship Id="rId2" Type="http://schemas.openxmlformats.org/officeDocument/2006/relationships/hyperlink" Target="https://www.digikey.com.au/product-detail/en/stmicroelectronics/ISM330DLCTR/497-17583-1-ND/7565507" TargetMode="External"/><Relationship Id="rId16" Type="http://schemas.openxmlformats.org/officeDocument/2006/relationships/hyperlink" Target="https://www.digikey.com.au/product-detail/en/micro-commercial-co/MMSS8050-H-TP/MMSS8050-H-TPMSCT-ND/2825945" TargetMode="External"/><Relationship Id="rId20" Type="http://schemas.openxmlformats.org/officeDocument/2006/relationships/hyperlink" Target="https://www.digikey.com.au/product-detail/en/samsung-electro-mechanics/CL10A106MQ8NNNC/1276-1119-1-ND/3889205" TargetMode="External"/><Relationship Id="rId1" Type="http://schemas.openxmlformats.org/officeDocument/2006/relationships/hyperlink" Target="https://www.digikey.com.au/product-detail/en/espressif-systems/ESP32-WROOM-32-16MB/1904-1020-1-ND/9381729" TargetMode="External"/><Relationship Id="rId6" Type="http://schemas.openxmlformats.org/officeDocument/2006/relationships/hyperlink" Target="https://www.digikey.com.au/product-detail/en/jst-sales-america-inc/S2B-PH-K-S-LF-SN/455-1719-ND/926626" TargetMode="External"/><Relationship Id="rId11" Type="http://schemas.openxmlformats.org/officeDocument/2006/relationships/hyperlink" Target="https://www.digikey.com.au/product-detail/en/samsung-electro-mechanics/CL10B104KB8NNNC/1276-1000-1-ND/3889086" TargetMode="External"/><Relationship Id="rId24" Type="http://schemas.openxmlformats.org/officeDocument/2006/relationships/hyperlink" Target="https://www.digikey.com.au/product-detail/en/silicon-labs/CP2102N-A02-GQFN24R/336-5888-1-ND/9863482" TargetMode="External"/><Relationship Id="rId5" Type="http://schemas.openxmlformats.org/officeDocument/2006/relationships/hyperlink" Target="https://www.digikey.com.au/product-detail/en/texas-instruments/TPS63051RMWR/296-42650-1-ND/5455915" TargetMode="External"/><Relationship Id="rId15" Type="http://schemas.openxmlformats.org/officeDocument/2006/relationships/hyperlink" Target="https://www.digikey.com.au/product-detail/en/rohm-semiconductor/ESR03EZPJ105/RHM1MDCT-ND/4053711" TargetMode="External"/><Relationship Id="rId23" Type="http://schemas.openxmlformats.org/officeDocument/2006/relationships/hyperlink" Target="https://www.digikey.com.au/product-detail/en/rohm-semiconductor/ESR03EZPJ202/RHM2.0KDCT-ND/1762928" TargetMode="External"/><Relationship Id="rId10" Type="http://schemas.openxmlformats.org/officeDocument/2006/relationships/hyperlink" Target="https://www.digikey.com.au/product-detail/en/samsung-electro-mechanics/CL10B104KB8NNNC/1276-1000-1-ND/3889086" TargetMode="External"/><Relationship Id="rId19" Type="http://schemas.openxmlformats.org/officeDocument/2006/relationships/hyperlink" Target="https://www.digikey.com.au/product-detail/en/rohm-semiconductor/ESR03EZPJ103/RHM10KDCT-ND/1762925" TargetMode="External"/><Relationship Id="rId4" Type="http://schemas.openxmlformats.org/officeDocument/2006/relationships/hyperlink" Target="https://www.digikey.com.au/product-detail/en/amphenol-icc-fci/10118194-0001LF/609-4618-1-ND/2785382" TargetMode="External"/><Relationship Id="rId9" Type="http://schemas.openxmlformats.org/officeDocument/2006/relationships/hyperlink" Target="https://www.digikey.com.au/product-detail/en/samsung-electro-mechanics/CL10C102JB8NNNC/1276-1091-1-ND/3889177" TargetMode="External"/><Relationship Id="rId14" Type="http://schemas.openxmlformats.org/officeDocument/2006/relationships/hyperlink" Target="https://www.digikey.com.au/product-detail/en/rohm-semiconductor/ESR03EZPJ104/RHM100KDCT-ND/4053710" TargetMode="External"/><Relationship Id="rId22" Type="http://schemas.openxmlformats.org/officeDocument/2006/relationships/hyperlink" Target="https://www.digikey.com.au/product-detail/en/rohm-semiconductor/ESR03EZPJ202/RHM2.0KDCT-ND/1762928" TargetMode="External"/><Relationship Id="rId27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.au/product-detail/en/murata-electronics-north-america/1239AS-H-1R5M=P2/490-10565-1-ND/5272023" TargetMode="External"/><Relationship Id="rId13" Type="http://schemas.openxmlformats.org/officeDocument/2006/relationships/hyperlink" Target="https://www.digikey.com.au/product-detail/en/rohm-semiconductor/ESR03EZPJ105/RHM1MDCT-ND/4053711" TargetMode="External"/><Relationship Id="rId18" Type="http://schemas.openxmlformats.org/officeDocument/2006/relationships/hyperlink" Target="https://www.digikey.com.au/product-detail/en/rohm-semiconductor/ESR03EZPJ202/RHM2.0KDCT-ND/1762928" TargetMode="External"/><Relationship Id="rId3" Type="http://schemas.openxmlformats.org/officeDocument/2006/relationships/hyperlink" Target="https://core-electronics.com.au/polymer-lithium-ion-battery-400mah-38456.html" TargetMode="External"/><Relationship Id="rId21" Type="http://schemas.openxmlformats.org/officeDocument/2006/relationships/hyperlink" Target="https://www.digikey.com.au/product-detail/en/samsung-electro-mechanics/CL10B104KB8NNNC/1276-1000-1-ND/3889086" TargetMode="External"/><Relationship Id="rId7" Type="http://schemas.openxmlformats.org/officeDocument/2006/relationships/hyperlink" Target="https://www.digikey.com.au/product-detail/en/littelfuse-inc/SP0503BAHTG/F2715CT-ND/1154322" TargetMode="External"/><Relationship Id="rId12" Type="http://schemas.openxmlformats.org/officeDocument/2006/relationships/hyperlink" Target="https://www.digikey.com.au/product-detail/en/rohm-semiconductor/ESR03EZPJ104/RHM100KDCT-ND/4053710" TargetMode="External"/><Relationship Id="rId17" Type="http://schemas.openxmlformats.org/officeDocument/2006/relationships/hyperlink" Target="https://www.digikey.com.au/product-detail/en/wurth-electronics-inc/150060RS75000/732-4978-1-ND/4489899" TargetMode="External"/><Relationship Id="rId2" Type="http://schemas.openxmlformats.org/officeDocument/2006/relationships/hyperlink" Target="https://www.digikey.com.au/product-detail/en/stmicroelectronics/ISM330DLCTR/497-17583-1-ND/7565507" TargetMode="External"/><Relationship Id="rId16" Type="http://schemas.openxmlformats.org/officeDocument/2006/relationships/hyperlink" Target="https://www.digikey.com.au/product-detail/en/samsung-electro-mechanics/CL10A106MQ8NNNC/1276-1119-1-ND/3889205" TargetMode="External"/><Relationship Id="rId20" Type="http://schemas.openxmlformats.org/officeDocument/2006/relationships/hyperlink" Target="https://www.digikey.com.au/product-detail/en/samsung-electro-mechanics/CL21A226MQQNNNE/1276-1100-1-ND/3889186" TargetMode="External"/><Relationship Id="rId1" Type="http://schemas.openxmlformats.org/officeDocument/2006/relationships/hyperlink" Target="https://www.digikey.com.au/product-detail/en/espressif-systems/ESP32-WROOM-32-16MB/1904-1020-1-ND/9381729" TargetMode="External"/><Relationship Id="rId6" Type="http://schemas.openxmlformats.org/officeDocument/2006/relationships/hyperlink" Target="https://www.digikey.com.au/product-detail/en/jst-sales-america-inc/S2B-PH-K-S-LF-SN/455-1719-ND/926626" TargetMode="External"/><Relationship Id="rId11" Type="http://schemas.openxmlformats.org/officeDocument/2006/relationships/hyperlink" Target="https://www.digikey.com.au/product-detail/en/diodes-incorporated/DMP3099L-7/DMP3099L-7DICT-ND/5218217" TargetMode="External"/><Relationship Id="rId5" Type="http://schemas.openxmlformats.org/officeDocument/2006/relationships/hyperlink" Target="https://www.digikey.com.au/product-detail/en/texas-instruments/TPS63051RMWR/296-42650-1-ND/5455915" TargetMode="External"/><Relationship Id="rId15" Type="http://schemas.openxmlformats.org/officeDocument/2006/relationships/hyperlink" Target="https://www.digikey.com.au/product-detail/en/rohm-semiconductor/ESR03EZPJ103/RHM10KDCT-ND/1762925" TargetMode="External"/><Relationship Id="rId23" Type="http://schemas.openxmlformats.org/officeDocument/2006/relationships/printerSettings" Target="../printerSettings/printerSettings2.bin"/><Relationship Id="rId10" Type="http://schemas.openxmlformats.org/officeDocument/2006/relationships/hyperlink" Target="https://www.digikey.com.au/product-detail/en/diodes-incorporated/BAT760Q-7/BAT760Q-7DICT-ND/8545855" TargetMode="External"/><Relationship Id="rId19" Type="http://schemas.openxmlformats.org/officeDocument/2006/relationships/hyperlink" Target="https://www.digikey.com.au/product-detail/en/silicon-labs/CP2102N-A02-GQFN24R/336-5888-1-ND/9863482" TargetMode="External"/><Relationship Id="rId4" Type="http://schemas.openxmlformats.org/officeDocument/2006/relationships/hyperlink" Target="https://www.digikey.com.au/product-detail/en/amphenol-icc-fci/10118194-0001LF/609-4618-1-ND/2785382" TargetMode="External"/><Relationship Id="rId9" Type="http://schemas.openxmlformats.org/officeDocument/2006/relationships/hyperlink" Target="https://www.digikey.com.au/product-detail/en/samsung-electro-mechanics/CL10C102JB8NNNC/1276-1091-1-ND/3889177" TargetMode="External"/><Relationship Id="rId14" Type="http://schemas.openxmlformats.org/officeDocument/2006/relationships/hyperlink" Target="https://www.digikey.com.au/product-detail/en/micro-commercial-co/MMSS8050-H-TP/MMSS8050-H-TPMSCT-ND/2825945" TargetMode="External"/><Relationship Id="rId22" Type="http://schemas.openxmlformats.org/officeDocument/2006/relationships/hyperlink" Target="https://www.digikey.com.au/short/p9hzhf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0CD08-8109-4E71-892B-1ABDF359BD4C}">
  <dimension ref="B1:N33"/>
  <sheetViews>
    <sheetView workbookViewId="0">
      <selection activeCell="E29" sqref="E29"/>
    </sheetView>
  </sheetViews>
  <sheetFormatPr defaultRowHeight="18" customHeight="1" x14ac:dyDescent="0.25"/>
  <cols>
    <col min="1" max="3" width="3" style="1" customWidth="1"/>
    <col min="4" max="4" width="22.375" style="1" bestFit="1" customWidth="1"/>
    <col min="5" max="5" width="30.75" style="1" customWidth="1"/>
    <col min="6" max="6" width="21.75" style="23" customWidth="1"/>
    <col min="7" max="7" width="30.75" style="1" customWidth="1"/>
    <col min="8" max="8" width="6.875" style="1" customWidth="1"/>
    <col min="9" max="10" width="7.625" style="1" customWidth="1"/>
    <col min="11" max="11" width="110" style="1" bestFit="1" customWidth="1"/>
    <col min="12" max="12" width="12.125" style="1" customWidth="1"/>
    <col min="13" max="16384" width="9" style="1"/>
  </cols>
  <sheetData>
    <row r="1" spans="2:14" ht="18" customHeight="1" thickBot="1" x14ac:dyDescent="0.3"/>
    <row r="2" spans="2:14" ht="18" customHeight="1" x14ac:dyDescent="0.25">
      <c r="B2" s="35"/>
      <c r="C2" s="35"/>
      <c r="D2" s="2" t="s">
        <v>0</v>
      </c>
      <c r="E2" s="3" t="s">
        <v>1</v>
      </c>
      <c r="F2" s="24" t="s">
        <v>32</v>
      </c>
      <c r="G2" s="3" t="s">
        <v>5</v>
      </c>
      <c r="H2" s="3" t="s">
        <v>2</v>
      </c>
      <c r="I2" s="3" t="s">
        <v>3</v>
      </c>
      <c r="J2" s="3" t="s">
        <v>4</v>
      </c>
      <c r="K2" s="4" t="s">
        <v>9</v>
      </c>
    </row>
    <row r="3" spans="2:14" ht="18" customHeight="1" x14ac:dyDescent="0.25">
      <c r="B3" s="39"/>
      <c r="C3" s="39"/>
      <c r="D3" s="52" t="s">
        <v>6</v>
      </c>
      <c r="E3" s="53" t="s">
        <v>7</v>
      </c>
      <c r="F3" s="54" t="s">
        <v>76</v>
      </c>
      <c r="G3" s="53" t="s">
        <v>10</v>
      </c>
      <c r="H3" s="53">
        <v>1</v>
      </c>
      <c r="I3" s="13">
        <v>7.38</v>
      </c>
      <c r="J3" s="13">
        <f>I3*H3</f>
        <v>7.38</v>
      </c>
      <c r="K3" s="7" t="s">
        <v>8</v>
      </c>
    </row>
    <row r="4" spans="2:14" ht="18" customHeight="1" x14ac:dyDescent="0.25">
      <c r="B4" s="61"/>
      <c r="C4" s="61"/>
      <c r="D4" s="5"/>
      <c r="E4" s="6" t="s">
        <v>56</v>
      </c>
      <c r="F4" s="25" t="s">
        <v>33</v>
      </c>
      <c r="G4" s="6" t="s">
        <v>10</v>
      </c>
      <c r="H4" s="6">
        <v>1</v>
      </c>
      <c r="I4" s="14">
        <v>0.15</v>
      </c>
      <c r="J4" s="14">
        <f t="shared" ref="J4:J6" si="0">I4*H4</f>
        <v>0.15</v>
      </c>
      <c r="K4" s="7" t="s">
        <v>60</v>
      </c>
    </row>
    <row r="5" spans="2:14" ht="18" customHeight="1" x14ac:dyDescent="0.25">
      <c r="B5" s="61"/>
      <c r="C5" s="61"/>
      <c r="D5" s="5"/>
      <c r="E5" s="6" t="s">
        <v>36</v>
      </c>
      <c r="F5" s="25" t="s">
        <v>33</v>
      </c>
      <c r="G5" s="6" t="s">
        <v>10</v>
      </c>
      <c r="H5" s="6">
        <v>1</v>
      </c>
      <c r="I5" s="14">
        <v>0.22</v>
      </c>
      <c r="J5" s="14">
        <f t="shared" si="0"/>
        <v>0.22</v>
      </c>
      <c r="K5" s="7" t="s">
        <v>44</v>
      </c>
    </row>
    <row r="6" spans="2:14" ht="18" customHeight="1" x14ac:dyDescent="0.25">
      <c r="B6" s="61"/>
      <c r="C6" s="61"/>
      <c r="D6" s="5"/>
      <c r="E6" s="6" t="s">
        <v>64</v>
      </c>
      <c r="F6" s="25" t="s">
        <v>33</v>
      </c>
      <c r="G6" s="6" t="s">
        <v>10</v>
      </c>
      <c r="H6" s="6">
        <v>2</v>
      </c>
      <c r="I6" s="14">
        <v>0.15</v>
      </c>
      <c r="J6" s="14">
        <f t="shared" si="0"/>
        <v>0.3</v>
      </c>
      <c r="K6" s="7" t="s">
        <v>45</v>
      </c>
    </row>
    <row r="7" spans="2:14" ht="18" customHeight="1" x14ac:dyDescent="0.25">
      <c r="B7" s="39"/>
      <c r="C7" s="39"/>
      <c r="D7" s="5"/>
      <c r="E7" s="6" t="s">
        <v>65</v>
      </c>
      <c r="F7" s="25" t="s">
        <v>33</v>
      </c>
      <c r="G7" s="6" t="s">
        <v>10</v>
      </c>
      <c r="H7" s="6">
        <v>1</v>
      </c>
      <c r="I7" s="14">
        <v>0.22</v>
      </c>
      <c r="J7" s="14">
        <f>I7*H7</f>
        <v>0.22</v>
      </c>
      <c r="K7" s="7" t="s">
        <v>63</v>
      </c>
      <c r="N7" s="12"/>
    </row>
    <row r="8" spans="2:14" ht="18" customHeight="1" x14ac:dyDescent="0.25">
      <c r="B8" s="39"/>
      <c r="C8" s="39"/>
      <c r="D8" s="76"/>
      <c r="E8" s="20" t="s">
        <v>28</v>
      </c>
      <c r="F8" s="27" t="s">
        <v>33</v>
      </c>
      <c r="G8" s="20" t="s">
        <v>10</v>
      </c>
      <c r="H8" s="20">
        <v>1</v>
      </c>
      <c r="I8" s="21">
        <v>0.15</v>
      </c>
      <c r="J8" s="21">
        <f>I8*H8</f>
        <v>0.15</v>
      </c>
      <c r="K8" s="22" t="s">
        <v>54</v>
      </c>
      <c r="N8" s="12"/>
    </row>
    <row r="9" spans="2:14" ht="18" customHeight="1" x14ac:dyDescent="0.25">
      <c r="B9" s="39"/>
      <c r="C9" s="39"/>
      <c r="D9" s="62" t="s">
        <v>12</v>
      </c>
      <c r="E9" s="63" t="s">
        <v>11</v>
      </c>
      <c r="F9" s="64" t="s">
        <v>74</v>
      </c>
      <c r="G9" s="63" t="s">
        <v>10</v>
      </c>
      <c r="H9" s="63">
        <v>1</v>
      </c>
      <c r="I9" s="42">
        <v>5.94</v>
      </c>
      <c r="J9" s="42">
        <f t="shared" ref="J9:J21" si="1">I9*H9</f>
        <v>5.94</v>
      </c>
      <c r="K9" s="18" t="s">
        <v>22</v>
      </c>
    </row>
    <row r="10" spans="2:14" ht="18" customHeight="1" x14ac:dyDescent="0.25">
      <c r="B10" s="39"/>
      <c r="C10" s="39"/>
      <c r="D10" s="5"/>
      <c r="E10" s="6" t="s">
        <v>64</v>
      </c>
      <c r="F10" s="25" t="s">
        <v>33</v>
      </c>
      <c r="G10" s="6" t="s">
        <v>10</v>
      </c>
      <c r="H10" s="6">
        <v>2</v>
      </c>
      <c r="I10" s="33">
        <v>0.15</v>
      </c>
      <c r="J10" s="14">
        <f t="shared" si="1"/>
        <v>0.3</v>
      </c>
      <c r="K10" s="7" t="s">
        <v>45</v>
      </c>
    </row>
    <row r="11" spans="2:14" ht="18" customHeight="1" x14ac:dyDescent="0.25">
      <c r="B11" s="39"/>
      <c r="C11" s="39"/>
      <c r="D11" s="15" t="s">
        <v>68</v>
      </c>
      <c r="E11" s="16" t="s">
        <v>18</v>
      </c>
      <c r="F11" s="26" t="s">
        <v>75</v>
      </c>
      <c r="G11" s="16" t="s">
        <v>10</v>
      </c>
      <c r="H11" s="16">
        <v>1</v>
      </c>
      <c r="I11" s="17">
        <v>2.1</v>
      </c>
      <c r="J11" s="17">
        <f t="shared" si="1"/>
        <v>2.1</v>
      </c>
      <c r="K11" s="18" t="s">
        <v>67</v>
      </c>
    </row>
    <row r="12" spans="2:14" ht="18" customHeight="1" x14ac:dyDescent="0.25">
      <c r="B12" s="39"/>
      <c r="C12" s="39"/>
      <c r="D12" s="9"/>
      <c r="E12" s="6" t="s">
        <v>36</v>
      </c>
      <c r="F12" s="25" t="s">
        <v>33</v>
      </c>
      <c r="G12" s="6" t="s">
        <v>10</v>
      </c>
      <c r="H12" s="6">
        <v>1</v>
      </c>
      <c r="I12" s="14">
        <v>0.15</v>
      </c>
      <c r="J12" s="14">
        <f t="shared" si="1"/>
        <v>0.15</v>
      </c>
      <c r="K12" s="7" t="s">
        <v>44</v>
      </c>
    </row>
    <row r="13" spans="2:14" ht="18" customHeight="1" x14ac:dyDescent="0.25">
      <c r="B13" s="39"/>
      <c r="C13" s="39"/>
      <c r="D13" s="9"/>
      <c r="E13" s="6" t="s">
        <v>64</v>
      </c>
      <c r="F13" s="25" t="s">
        <v>33</v>
      </c>
      <c r="G13" s="6" t="s">
        <v>10</v>
      </c>
      <c r="H13" s="6">
        <v>1</v>
      </c>
      <c r="I13" s="14">
        <v>0.15</v>
      </c>
      <c r="J13" s="14">
        <f t="shared" si="1"/>
        <v>0.15</v>
      </c>
      <c r="K13" s="7" t="s">
        <v>45</v>
      </c>
    </row>
    <row r="14" spans="2:14" ht="18" customHeight="1" x14ac:dyDescent="0.25">
      <c r="B14" s="39"/>
      <c r="C14" s="39"/>
      <c r="D14" s="9"/>
      <c r="E14" s="6" t="s">
        <v>28</v>
      </c>
      <c r="F14" s="25" t="s">
        <v>33</v>
      </c>
      <c r="G14" s="6" t="s">
        <v>10</v>
      </c>
      <c r="H14" s="6">
        <v>1</v>
      </c>
      <c r="I14" s="14">
        <v>0.15</v>
      </c>
      <c r="J14" s="14">
        <f t="shared" si="1"/>
        <v>0.15</v>
      </c>
      <c r="K14" s="7" t="s">
        <v>54</v>
      </c>
    </row>
    <row r="15" spans="2:14" ht="18" customHeight="1" x14ac:dyDescent="0.25">
      <c r="B15" s="39"/>
      <c r="C15" s="39"/>
      <c r="D15" s="5" t="s">
        <v>81</v>
      </c>
      <c r="E15" s="6" t="s">
        <v>80</v>
      </c>
      <c r="F15" s="25"/>
      <c r="G15" s="6" t="s">
        <v>10</v>
      </c>
      <c r="H15" s="6">
        <v>1</v>
      </c>
      <c r="I15" s="14">
        <v>0.63</v>
      </c>
      <c r="J15" s="14">
        <f>I15*H15</f>
        <v>0.63</v>
      </c>
      <c r="K15" s="7" t="s">
        <v>23</v>
      </c>
      <c r="N15" s="12"/>
    </row>
    <row r="16" spans="2:14" ht="18" customHeight="1" x14ac:dyDescent="0.25">
      <c r="B16" s="39"/>
      <c r="C16" s="39"/>
      <c r="D16" s="19" t="s">
        <v>29</v>
      </c>
      <c r="E16" s="20" t="s">
        <v>30</v>
      </c>
      <c r="F16" s="27" t="s">
        <v>34</v>
      </c>
      <c r="G16" s="20" t="s">
        <v>10</v>
      </c>
      <c r="H16" s="20">
        <v>1</v>
      </c>
      <c r="I16" s="21">
        <v>1.32</v>
      </c>
      <c r="J16" s="21">
        <f>I16*H16</f>
        <v>1.32</v>
      </c>
      <c r="K16" s="22" t="s">
        <v>31</v>
      </c>
      <c r="N16" s="12"/>
    </row>
    <row r="17" spans="2:14" ht="18" customHeight="1" x14ac:dyDescent="0.25">
      <c r="B17" s="39"/>
      <c r="C17" s="39"/>
      <c r="D17" s="15" t="s">
        <v>24</v>
      </c>
      <c r="E17" s="16" t="s">
        <v>17</v>
      </c>
      <c r="F17" s="26" t="s">
        <v>38</v>
      </c>
      <c r="G17" s="16" t="s">
        <v>10</v>
      </c>
      <c r="H17" s="16">
        <v>1</v>
      </c>
      <c r="I17" s="17">
        <v>2.82</v>
      </c>
      <c r="J17" s="17">
        <f t="shared" si="1"/>
        <v>2.82</v>
      </c>
      <c r="K17" s="18" t="s">
        <v>25</v>
      </c>
    </row>
    <row r="18" spans="2:14" ht="18" customHeight="1" x14ac:dyDescent="0.25">
      <c r="B18" s="61"/>
      <c r="C18" s="39"/>
      <c r="D18" s="11" t="s">
        <v>42</v>
      </c>
      <c r="E18" s="6" t="s">
        <v>35</v>
      </c>
      <c r="F18" s="25" t="s">
        <v>41</v>
      </c>
      <c r="G18" s="6" t="s">
        <v>10</v>
      </c>
      <c r="H18" s="6">
        <v>1</v>
      </c>
      <c r="I18" s="14">
        <v>0.63</v>
      </c>
      <c r="J18" s="14">
        <f t="shared" si="1"/>
        <v>0.63</v>
      </c>
      <c r="K18" s="7" t="s">
        <v>40</v>
      </c>
    </row>
    <row r="19" spans="2:14" ht="18" customHeight="1" x14ac:dyDescent="0.25">
      <c r="B19" s="61"/>
      <c r="C19" s="39"/>
      <c r="D19" s="11"/>
      <c r="E19" s="6" t="s">
        <v>71</v>
      </c>
      <c r="F19" s="25" t="s">
        <v>72</v>
      </c>
      <c r="G19" s="6" t="s">
        <v>10</v>
      </c>
      <c r="H19" s="6">
        <v>3</v>
      </c>
      <c r="I19" s="14">
        <v>0.27</v>
      </c>
      <c r="J19" s="14">
        <f t="shared" si="1"/>
        <v>0.81</v>
      </c>
      <c r="K19" s="7" t="s">
        <v>70</v>
      </c>
    </row>
    <row r="20" spans="2:14" ht="18" customHeight="1" x14ac:dyDescent="0.25">
      <c r="B20" s="39"/>
      <c r="C20" s="39"/>
      <c r="D20" s="11"/>
      <c r="E20" s="6" t="s">
        <v>37</v>
      </c>
      <c r="F20" s="25" t="s">
        <v>33</v>
      </c>
      <c r="G20" s="6" t="s">
        <v>10</v>
      </c>
      <c r="H20" s="6">
        <v>1</v>
      </c>
      <c r="I20" s="14">
        <v>0.15</v>
      </c>
      <c r="J20" s="14">
        <f t="shared" si="1"/>
        <v>0.15</v>
      </c>
      <c r="K20" s="7" t="s">
        <v>43</v>
      </c>
    </row>
    <row r="21" spans="2:14" ht="18" customHeight="1" x14ac:dyDescent="0.25">
      <c r="B21" s="39"/>
      <c r="C21" s="39"/>
      <c r="D21" s="11"/>
      <c r="E21" s="6" t="s">
        <v>39</v>
      </c>
      <c r="F21" s="25" t="s">
        <v>33</v>
      </c>
      <c r="G21" s="6" t="s">
        <v>10</v>
      </c>
      <c r="H21" s="6">
        <v>1</v>
      </c>
      <c r="I21" s="14">
        <v>0.15</v>
      </c>
      <c r="J21" s="14">
        <f t="shared" si="1"/>
        <v>0.15</v>
      </c>
      <c r="K21" s="7" t="s">
        <v>55</v>
      </c>
    </row>
    <row r="22" spans="2:14" ht="18" customHeight="1" x14ac:dyDescent="0.25">
      <c r="B22" s="39"/>
      <c r="C22" s="39"/>
      <c r="D22" s="5" t="s">
        <v>21</v>
      </c>
      <c r="E22" s="6" t="s">
        <v>20</v>
      </c>
      <c r="F22" s="25"/>
      <c r="G22" s="6" t="s">
        <v>10</v>
      </c>
      <c r="H22" s="6">
        <v>1</v>
      </c>
      <c r="I22" s="14">
        <v>0.25</v>
      </c>
      <c r="J22" s="14">
        <f>I22*H22</f>
        <v>0.25</v>
      </c>
      <c r="K22" s="7" t="s">
        <v>26</v>
      </c>
    </row>
    <row r="23" spans="2:14" ht="18" customHeight="1" x14ac:dyDescent="0.25">
      <c r="B23" s="39"/>
      <c r="C23" s="39"/>
      <c r="D23" s="5" t="s">
        <v>73</v>
      </c>
      <c r="E23" s="6" t="s">
        <v>50</v>
      </c>
      <c r="F23" s="25" t="s">
        <v>49</v>
      </c>
      <c r="G23" s="6" t="s">
        <v>10</v>
      </c>
      <c r="H23" s="6">
        <v>1</v>
      </c>
      <c r="I23" s="14">
        <v>0.63</v>
      </c>
      <c r="J23" s="14">
        <f>I23*H23</f>
        <v>0.63</v>
      </c>
      <c r="K23" s="34" t="s">
        <v>48</v>
      </c>
      <c r="N23" s="12"/>
    </row>
    <row r="24" spans="2:14" ht="18" customHeight="1" x14ac:dyDescent="0.25">
      <c r="B24" s="39"/>
      <c r="C24" s="39"/>
      <c r="D24" s="5" t="s">
        <v>69</v>
      </c>
      <c r="E24" s="6" t="s">
        <v>66</v>
      </c>
      <c r="F24" s="25" t="s">
        <v>52</v>
      </c>
      <c r="G24" s="6" t="s">
        <v>10</v>
      </c>
      <c r="H24" s="6">
        <v>1</v>
      </c>
      <c r="I24" s="14">
        <v>0.49</v>
      </c>
      <c r="J24" s="14">
        <f>I24*H24</f>
        <v>0.49</v>
      </c>
      <c r="K24" s="7" t="s">
        <v>51</v>
      </c>
      <c r="N24" s="12"/>
    </row>
    <row r="25" spans="2:14" ht="18" customHeight="1" x14ac:dyDescent="0.25">
      <c r="B25" s="39"/>
      <c r="C25" s="39"/>
      <c r="D25" s="5"/>
      <c r="E25" s="6" t="s">
        <v>47</v>
      </c>
      <c r="F25" s="25" t="s">
        <v>33</v>
      </c>
      <c r="G25" s="6" t="s">
        <v>10</v>
      </c>
      <c r="H25" s="6">
        <v>1</v>
      </c>
      <c r="I25" s="14">
        <v>0.15</v>
      </c>
      <c r="J25" s="14">
        <f t="shared" ref="J25" si="2">I25*H25</f>
        <v>0.15</v>
      </c>
      <c r="K25" s="7" t="s">
        <v>53</v>
      </c>
      <c r="N25" s="12"/>
    </row>
    <row r="26" spans="2:14" ht="18" customHeight="1" x14ac:dyDescent="0.25">
      <c r="B26" s="39"/>
      <c r="C26" s="39"/>
      <c r="D26" s="81"/>
      <c r="E26" s="16" t="s">
        <v>56</v>
      </c>
      <c r="F26" s="26" t="s">
        <v>33</v>
      </c>
      <c r="G26" s="16" t="s">
        <v>10</v>
      </c>
      <c r="H26" s="16">
        <v>2</v>
      </c>
      <c r="I26" s="17">
        <v>0.15</v>
      </c>
      <c r="J26" s="17">
        <f>I26*H26</f>
        <v>0.3</v>
      </c>
      <c r="K26" s="18" t="s">
        <v>60</v>
      </c>
      <c r="N26" s="12"/>
    </row>
    <row r="27" spans="2:14" ht="18" customHeight="1" x14ac:dyDescent="0.25">
      <c r="B27" s="75"/>
      <c r="C27" s="75"/>
      <c r="D27" s="78" t="s">
        <v>59</v>
      </c>
      <c r="E27" s="20" t="s">
        <v>58</v>
      </c>
      <c r="F27" s="27" t="s">
        <v>52</v>
      </c>
      <c r="G27" s="20" t="s">
        <v>10</v>
      </c>
      <c r="H27" s="20">
        <v>2</v>
      </c>
      <c r="I27" s="21">
        <v>0.31</v>
      </c>
      <c r="J27" s="21">
        <f>I27*H27</f>
        <v>0.62</v>
      </c>
      <c r="K27" s="22" t="s">
        <v>57</v>
      </c>
      <c r="N27" s="12"/>
    </row>
    <row r="28" spans="2:14" ht="18" customHeight="1" x14ac:dyDescent="0.25">
      <c r="B28" s="80"/>
      <c r="C28" s="80"/>
      <c r="D28" s="5" t="s">
        <v>79</v>
      </c>
      <c r="E28" s="6" t="s">
        <v>14</v>
      </c>
      <c r="F28" s="25" t="s">
        <v>46</v>
      </c>
      <c r="G28" s="6" t="s">
        <v>15</v>
      </c>
      <c r="H28" s="6">
        <v>1</v>
      </c>
      <c r="I28" s="14">
        <v>10.95</v>
      </c>
      <c r="J28" s="14">
        <f>I28*H28</f>
        <v>10.95</v>
      </c>
      <c r="K28" s="79" t="s">
        <v>19</v>
      </c>
    </row>
    <row r="29" spans="2:14" ht="18" customHeight="1" x14ac:dyDescent="0.25">
      <c r="B29" s="37"/>
      <c r="C29" s="37"/>
      <c r="D29" s="9"/>
      <c r="E29" s="6"/>
      <c r="F29" s="25"/>
      <c r="G29" s="6"/>
      <c r="H29" s="6"/>
      <c r="I29" s="14"/>
      <c r="J29" s="14">
        <f t="shared" ref="J29:J32" si="3">I29*H29</f>
        <v>0</v>
      </c>
      <c r="K29" s="8"/>
    </row>
    <row r="30" spans="2:14" ht="18" customHeight="1" x14ac:dyDescent="0.25">
      <c r="B30" s="38"/>
      <c r="C30" s="38"/>
      <c r="D30" s="9"/>
      <c r="E30" s="6"/>
      <c r="F30" s="25"/>
      <c r="G30" s="6"/>
      <c r="H30" s="6"/>
      <c r="I30" s="14"/>
      <c r="J30" s="14">
        <f t="shared" si="3"/>
        <v>0</v>
      </c>
      <c r="K30" s="8"/>
    </row>
    <row r="31" spans="2:14" ht="18" customHeight="1" x14ac:dyDescent="0.25">
      <c r="B31" s="38"/>
      <c r="C31" s="38"/>
      <c r="D31" s="5"/>
      <c r="E31" s="6"/>
      <c r="F31" s="25"/>
      <c r="G31" s="6"/>
      <c r="H31" s="6"/>
      <c r="I31" s="14"/>
      <c r="J31" s="14">
        <f t="shared" si="3"/>
        <v>0</v>
      </c>
      <c r="K31" s="8"/>
    </row>
    <row r="32" spans="2:14" ht="18" customHeight="1" thickBot="1" x14ac:dyDescent="0.3">
      <c r="B32" s="38"/>
      <c r="C32" s="38"/>
      <c r="D32" s="5"/>
      <c r="E32" s="6"/>
      <c r="F32" s="25"/>
      <c r="G32" s="6"/>
      <c r="H32" s="6"/>
      <c r="I32" s="14"/>
      <c r="J32" s="14">
        <f t="shared" si="3"/>
        <v>0</v>
      </c>
      <c r="K32" s="8"/>
    </row>
    <row r="33" spans="2:11" ht="18" customHeight="1" thickBot="1" x14ac:dyDescent="0.3">
      <c r="B33" s="36"/>
      <c r="C33" s="36"/>
      <c r="D33" s="28"/>
      <c r="E33" s="29"/>
      <c r="F33" s="30"/>
      <c r="G33" s="29"/>
      <c r="H33" s="29"/>
      <c r="I33" s="31"/>
      <c r="J33" s="31">
        <f>SUM(J3:J32)</f>
        <v>37.109999999999992</v>
      </c>
      <c r="K33" s="32"/>
    </row>
  </sheetData>
  <phoneticPr fontId="5" type="noConversion"/>
  <hyperlinks>
    <hyperlink ref="K3" r:id="rId1" xr:uid="{9BB43F37-5EAE-4DE1-B390-2B5D0639B393}"/>
    <hyperlink ref="K9" r:id="rId2" xr:uid="{C89018D7-E679-4D00-851F-60B976404B50}"/>
    <hyperlink ref="K28" r:id="rId3" xr:uid="{F0CE6775-F0BF-4FC8-A8DC-E6DB6F0E2872}"/>
    <hyperlink ref="K15" r:id="rId4" xr:uid="{DE5F9BC4-4A56-4D88-98C5-62199F9B42A0}"/>
    <hyperlink ref="K17" r:id="rId5" xr:uid="{B2057782-1C2F-457B-89FD-8B2F0C8B9D22}"/>
    <hyperlink ref="K22" r:id="rId6" xr:uid="{9170006F-774F-4FB4-BC21-534E71E57162}"/>
    <hyperlink ref="K16" r:id="rId7" xr:uid="{A6F1CFA2-1CC2-4F06-9C8F-4A62E6FA6494}"/>
    <hyperlink ref="K18" r:id="rId8" xr:uid="{95E163C7-8E32-4E62-94F9-BF04331D08A2}"/>
    <hyperlink ref="K20" r:id="rId9" xr:uid="{0A5F3468-A599-40E1-9FA0-AD849FDE5D9A}"/>
    <hyperlink ref="K10" r:id="rId10" xr:uid="{E5B79783-E949-4A5D-BA88-66B1210B1C9A}"/>
    <hyperlink ref="K13" r:id="rId11" xr:uid="{4CAA1EA7-4850-4C8D-AA6D-A5E647C21ECE}"/>
    <hyperlink ref="K23" r:id="rId12" xr:uid="{93E93A8F-3499-4C02-9C22-CD0DAABED0B4}"/>
    <hyperlink ref="K24" r:id="rId13" xr:uid="{C59D00DE-B297-49B2-BC57-27562C965FE6}"/>
    <hyperlink ref="K25" r:id="rId14" xr:uid="{66653176-563C-4270-B311-63E8DA5F635A}"/>
    <hyperlink ref="K21" r:id="rId15" xr:uid="{C3DA85C5-D975-4C30-88DB-A38619744DF6}"/>
    <hyperlink ref="K27" r:id="rId16" xr:uid="{03B3F8C1-1E6A-488F-85D0-7AB987661623}"/>
    <hyperlink ref="K26" r:id="rId17" xr:uid="{F7D459B7-482B-491C-85AA-05E356A8A617}"/>
    <hyperlink ref="K12" r:id="rId18" xr:uid="{FF577EE1-721B-4A30-9806-AC99698C2D54}"/>
    <hyperlink ref="K4" r:id="rId19" xr:uid="{125BD7D2-6A27-4496-A82E-FF4EB2E6112F}"/>
    <hyperlink ref="K5" r:id="rId20" xr:uid="{3C0567D5-FC17-489B-803F-DD620F7D90BE}"/>
    <hyperlink ref="K7" r:id="rId21" xr:uid="{60E61EE3-5BEA-4BAE-B265-B67E93F89039}"/>
    <hyperlink ref="K8" r:id="rId22" xr:uid="{B06638A6-A944-45CB-8E1A-D7134D270254}"/>
    <hyperlink ref="K14" r:id="rId23" xr:uid="{D8F2538B-CCF1-4B97-A2FE-DD3C9BB8F75C}"/>
    <hyperlink ref="K11" r:id="rId24" xr:uid="{FC85687A-6E40-4589-B5E2-D71EB7F26F01}"/>
    <hyperlink ref="K19" r:id="rId25" xr:uid="{A1C4D01B-BC1D-4E3E-BCFA-B07338D064E0}"/>
    <hyperlink ref="K6" r:id="rId26" xr:uid="{A2FFB839-1980-4D5E-838E-D5506B62AF24}"/>
  </hyperlinks>
  <pageMargins left="0.7" right="0.7" top="0.75" bottom="0.75" header="0.3" footer="0.3"/>
  <pageSetup paperSize="9" orientation="portrait" r:id="rId2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0FA80-EE7B-4F79-9EB5-B872EA664BD5}">
  <dimension ref="B1:M51"/>
  <sheetViews>
    <sheetView tabSelected="1" workbookViewId="0">
      <selection activeCell="J3" sqref="J3"/>
    </sheetView>
  </sheetViews>
  <sheetFormatPr defaultRowHeight="18" customHeight="1" x14ac:dyDescent="0.25"/>
  <cols>
    <col min="1" max="1" width="3" style="1" customWidth="1"/>
    <col min="2" max="2" width="5.875" style="1" customWidth="1"/>
    <col min="3" max="3" width="22.375" style="1" bestFit="1" customWidth="1"/>
    <col min="4" max="4" width="30.75" style="1" customWidth="1"/>
    <col min="5" max="5" width="21.75" style="23" customWidth="1"/>
    <col min="6" max="6" width="30.75" style="1" customWidth="1"/>
    <col min="7" max="7" width="6.875" style="1" customWidth="1"/>
    <col min="8" max="9" width="7.625" style="1" customWidth="1"/>
    <col min="10" max="10" width="110" style="1" bestFit="1" customWidth="1"/>
    <col min="11" max="11" width="12.125" style="1" customWidth="1"/>
    <col min="12" max="16384" width="9" style="1"/>
  </cols>
  <sheetData>
    <row r="1" spans="2:13" ht="18" customHeight="1" thickBot="1" x14ac:dyDescent="0.3"/>
    <row r="2" spans="2:13" ht="18" customHeight="1" x14ac:dyDescent="0.25">
      <c r="B2" s="72"/>
      <c r="C2" s="46" t="s">
        <v>0</v>
      </c>
      <c r="D2" s="3" t="s">
        <v>1</v>
      </c>
      <c r="E2" s="24" t="s">
        <v>32</v>
      </c>
      <c r="F2" s="3" t="s">
        <v>5</v>
      </c>
      <c r="G2" s="3" t="s">
        <v>2</v>
      </c>
      <c r="H2" s="3" t="s">
        <v>3</v>
      </c>
      <c r="I2" s="3" t="s">
        <v>4</v>
      </c>
      <c r="J2" s="46" t="s">
        <v>9</v>
      </c>
      <c r="K2" s="55" t="s">
        <v>61</v>
      </c>
      <c r="L2" s="51"/>
    </row>
    <row r="3" spans="2:13" ht="18" customHeight="1" x14ac:dyDescent="0.25">
      <c r="B3" s="73">
        <v>1</v>
      </c>
      <c r="C3" s="63" t="s">
        <v>6</v>
      </c>
      <c r="D3" s="63" t="s">
        <v>7</v>
      </c>
      <c r="E3" s="64" t="s">
        <v>76</v>
      </c>
      <c r="F3" s="63" t="s">
        <v>10</v>
      </c>
      <c r="G3" s="63">
        <v>1</v>
      </c>
      <c r="H3" s="42">
        <v>7.38</v>
      </c>
      <c r="I3" s="42">
        <f t="shared" ref="I3:I23" si="0">H3*G3</f>
        <v>7.38</v>
      </c>
      <c r="J3" s="82" t="s">
        <v>8</v>
      </c>
      <c r="K3" s="16">
        <v>0</v>
      </c>
      <c r="L3" s="59">
        <f>K3*H3</f>
        <v>0</v>
      </c>
    </row>
    <row r="4" spans="2:13" ht="18" customHeight="1" x14ac:dyDescent="0.25">
      <c r="B4" s="10">
        <v>2</v>
      </c>
      <c r="C4" s="77" t="s">
        <v>42</v>
      </c>
      <c r="D4" s="6" t="s">
        <v>35</v>
      </c>
      <c r="E4" s="25" t="s">
        <v>41</v>
      </c>
      <c r="F4" s="6" t="s">
        <v>10</v>
      </c>
      <c r="G4" s="6">
        <v>1</v>
      </c>
      <c r="H4" s="14">
        <v>0.63</v>
      </c>
      <c r="I4" s="14">
        <f t="shared" si="0"/>
        <v>0.63</v>
      </c>
      <c r="J4" s="70" t="s">
        <v>40</v>
      </c>
      <c r="K4" s="6">
        <v>6</v>
      </c>
      <c r="L4" s="60">
        <f t="shared" ref="L4:L26" si="1">K4*H4</f>
        <v>3.7800000000000002</v>
      </c>
    </row>
    <row r="5" spans="2:13" ht="18" customHeight="1" x14ac:dyDescent="0.25">
      <c r="B5" s="10">
        <v>3</v>
      </c>
      <c r="C5" s="6"/>
      <c r="D5" s="6" t="s">
        <v>47</v>
      </c>
      <c r="E5" s="25" t="s">
        <v>33</v>
      </c>
      <c r="F5" s="6" t="s">
        <v>10</v>
      </c>
      <c r="G5" s="6">
        <v>1</v>
      </c>
      <c r="H5" s="14">
        <v>0.15</v>
      </c>
      <c r="I5" s="14">
        <f t="shared" si="0"/>
        <v>0.15</v>
      </c>
      <c r="J5" s="70" t="s">
        <v>53</v>
      </c>
      <c r="K5" s="6">
        <f>G5*6</f>
        <v>6</v>
      </c>
      <c r="L5" s="60">
        <f t="shared" si="1"/>
        <v>0.89999999999999991</v>
      </c>
    </row>
    <row r="6" spans="2:13" ht="18" customHeight="1" x14ac:dyDescent="0.25">
      <c r="B6" s="10">
        <v>4</v>
      </c>
      <c r="C6" s="6"/>
      <c r="D6" s="6" t="s">
        <v>64</v>
      </c>
      <c r="E6" s="25" t="s">
        <v>33</v>
      </c>
      <c r="F6" s="6" t="s">
        <v>10</v>
      </c>
      <c r="G6" s="6">
        <v>5</v>
      </c>
      <c r="H6" s="14">
        <v>4.2000000000000003E-2</v>
      </c>
      <c r="I6" s="14">
        <f t="shared" si="0"/>
        <v>0.21000000000000002</v>
      </c>
      <c r="J6" s="70" t="s">
        <v>45</v>
      </c>
      <c r="K6" s="6">
        <f t="shared" ref="K6:K12" si="2">G6*6</f>
        <v>30</v>
      </c>
      <c r="L6" s="60">
        <f t="shared" si="1"/>
        <v>1.26</v>
      </c>
    </row>
    <row r="7" spans="2:13" ht="18" customHeight="1" x14ac:dyDescent="0.25">
      <c r="B7" s="10">
        <v>5</v>
      </c>
      <c r="C7" s="6"/>
      <c r="D7" s="6" t="s">
        <v>56</v>
      </c>
      <c r="E7" s="25" t="s">
        <v>33</v>
      </c>
      <c r="F7" s="6" t="s">
        <v>10</v>
      </c>
      <c r="G7" s="6">
        <v>3</v>
      </c>
      <c r="H7" s="14">
        <v>0.124</v>
      </c>
      <c r="I7" s="14">
        <f t="shared" si="0"/>
        <v>0.372</v>
      </c>
      <c r="J7" s="70" t="s">
        <v>60</v>
      </c>
      <c r="K7" s="6">
        <f t="shared" si="2"/>
        <v>18</v>
      </c>
      <c r="L7" s="60">
        <f t="shared" si="1"/>
        <v>2.2320000000000002</v>
      </c>
    </row>
    <row r="8" spans="2:13" ht="18" customHeight="1" x14ac:dyDescent="0.25">
      <c r="B8" s="10">
        <v>6</v>
      </c>
      <c r="C8" s="6"/>
      <c r="D8" s="6" t="s">
        <v>36</v>
      </c>
      <c r="E8" s="25" t="s">
        <v>33</v>
      </c>
      <c r="F8" s="6" t="s">
        <v>10</v>
      </c>
      <c r="G8" s="6">
        <v>2</v>
      </c>
      <c r="H8" s="14">
        <v>0.16500000000000001</v>
      </c>
      <c r="I8" s="14">
        <f t="shared" si="0"/>
        <v>0.33</v>
      </c>
      <c r="J8" s="70" t="s">
        <v>44</v>
      </c>
      <c r="K8" s="6">
        <f t="shared" si="2"/>
        <v>12</v>
      </c>
      <c r="L8" s="60">
        <f t="shared" si="1"/>
        <v>1.98</v>
      </c>
    </row>
    <row r="9" spans="2:13" ht="18" customHeight="1" x14ac:dyDescent="0.25">
      <c r="B9" s="10">
        <v>7</v>
      </c>
      <c r="C9" s="77"/>
      <c r="D9" s="6" t="s">
        <v>39</v>
      </c>
      <c r="E9" s="25" t="s">
        <v>33</v>
      </c>
      <c r="F9" s="6" t="s">
        <v>10</v>
      </c>
      <c r="G9" s="6">
        <v>1</v>
      </c>
      <c r="H9" s="14">
        <v>0.15</v>
      </c>
      <c r="I9" s="14">
        <f t="shared" si="0"/>
        <v>0.15</v>
      </c>
      <c r="J9" s="70" t="s">
        <v>55</v>
      </c>
      <c r="K9" s="6">
        <f t="shared" si="2"/>
        <v>6</v>
      </c>
      <c r="L9" s="60">
        <f t="shared" si="1"/>
        <v>0.89999999999999991</v>
      </c>
    </row>
    <row r="10" spans="2:13" ht="18" customHeight="1" x14ac:dyDescent="0.25">
      <c r="B10" s="10">
        <v>8</v>
      </c>
      <c r="C10" s="77"/>
      <c r="D10" s="6" t="s">
        <v>37</v>
      </c>
      <c r="E10" s="25" t="s">
        <v>33</v>
      </c>
      <c r="F10" s="6" t="s">
        <v>10</v>
      </c>
      <c r="G10" s="6">
        <v>1</v>
      </c>
      <c r="H10" s="14">
        <v>7.0000000000000007E-2</v>
      </c>
      <c r="I10" s="14">
        <f t="shared" si="0"/>
        <v>7.0000000000000007E-2</v>
      </c>
      <c r="J10" s="70" t="s">
        <v>43</v>
      </c>
      <c r="K10" s="6">
        <v>10</v>
      </c>
      <c r="L10" s="60">
        <f t="shared" si="1"/>
        <v>0.70000000000000007</v>
      </c>
    </row>
    <row r="11" spans="2:13" ht="18" customHeight="1" x14ac:dyDescent="0.25">
      <c r="B11" s="10">
        <v>9</v>
      </c>
      <c r="C11" s="77"/>
      <c r="D11" s="6" t="s">
        <v>71</v>
      </c>
      <c r="E11" s="25" t="s">
        <v>72</v>
      </c>
      <c r="F11" s="6" t="s">
        <v>10</v>
      </c>
      <c r="G11" s="6">
        <v>3</v>
      </c>
      <c r="H11" s="14">
        <v>0.18099999999999999</v>
      </c>
      <c r="I11" s="14">
        <f t="shared" si="0"/>
        <v>0.54299999999999993</v>
      </c>
      <c r="J11" s="70" t="s">
        <v>70</v>
      </c>
      <c r="K11" s="6">
        <f t="shared" si="2"/>
        <v>18</v>
      </c>
      <c r="L11" s="60">
        <f t="shared" si="1"/>
        <v>3.258</v>
      </c>
    </row>
    <row r="12" spans="2:13" ht="18" customHeight="1" x14ac:dyDescent="0.25">
      <c r="B12" s="10">
        <v>10</v>
      </c>
      <c r="C12" s="6"/>
      <c r="D12" s="6" t="s">
        <v>28</v>
      </c>
      <c r="E12" s="25" t="s">
        <v>33</v>
      </c>
      <c r="F12" s="6" t="s">
        <v>10</v>
      </c>
      <c r="G12" s="6">
        <v>2</v>
      </c>
      <c r="H12" s="14">
        <v>0.124</v>
      </c>
      <c r="I12" s="14">
        <f t="shared" si="0"/>
        <v>0.248</v>
      </c>
      <c r="J12" s="70" t="s">
        <v>54</v>
      </c>
      <c r="K12" s="6">
        <f t="shared" si="2"/>
        <v>12</v>
      </c>
      <c r="L12" s="60">
        <f t="shared" si="1"/>
        <v>1.488</v>
      </c>
    </row>
    <row r="13" spans="2:13" ht="18" customHeight="1" x14ac:dyDescent="0.25">
      <c r="B13" s="10">
        <v>11</v>
      </c>
      <c r="C13" s="83" t="s">
        <v>13</v>
      </c>
      <c r="D13" s="83" t="s">
        <v>14</v>
      </c>
      <c r="E13" s="84" t="s">
        <v>46</v>
      </c>
      <c r="F13" s="83" t="s">
        <v>15</v>
      </c>
      <c r="G13" s="83">
        <v>1</v>
      </c>
      <c r="H13" s="85">
        <v>10.95</v>
      </c>
      <c r="I13" s="85">
        <f t="shared" si="0"/>
        <v>10.95</v>
      </c>
      <c r="J13" s="70" t="s">
        <v>19</v>
      </c>
      <c r="K13" s="6">
        <v>0</v>
      </c>
      <c r="L13" s="60">
        <f t="shared" si="1"/>
        <v>0</v>
      </c>
      <c r="M13" s="12"/>
    </row>
    <row r="14" spans="2:13" ht="18" customHeight="1" x14ac:dyDescent="0.25">
      <c r="B14" s="10">
        <v>12</v>
      </c>
      <c r="C14" s="6" t="s">
        <v>21</v>
      </c>
      <c r="D14" s="6" t="s">
        <v>20</v>
      </c>
      <c r="E14" s="25"/>
      <c r="F14" s="6" t="s">
        <v>10</v>
      </c>
      <c r="G14" s="6">
        <v>1</v>
      </c>
      <c r="H14" s="14">
        <v>0.25</v>
      </c>
      <c r="I14" s="14">
        <f t="shared" si="0"/>
        <v>0.25</v>
      </c>
      <c r="J14" s="70" t="s">
        <v>26</v>
      </c>
      <c r="K14" s="6">
        <v>6</v>
      </c>
      <c r="L14" s="60">
        <f t="shared" si="1"/>
        <v>1.5</v>
      </c>
      <c r="M14" s="12"/>
    </row>
    <row r="15" spans="2:13" ht="18" customHeight="1" x14ac:dyDescent="0.25">
      <c r="B15" s="10">
        <v>13</v>
      </c>
      <c r="C15" s="77" t="s">
        <v>24</v>
      </c>
      <c r="D15" s="6" t="s">
        <v>17</v>
      </c>
      <c r="E15" s="25" t="s">
        <v>38</v>
      </c>
      <c r="F15" s="6" t="s">
        <v>10</v>
      </c>
      <c r="G15" s="6">
        <v>1</v>
      </c>
      <c r="H15" s="14">
        <v>2.8</v>
      </c>
      <c r="I15" s="14">
        <f t="shared" si="0"/>
        <v>2.8</v>
      </c>
      <c r="J15" s="70" t="s">
        <v>25</v>
      </c>
      <c r="K15" s="6">
        <f t="shared" ref="K15" si="3">G15*4</f>
        <v>4</v>
      </c>
      <c r="L15" s="60">
        <f t="shared" si="1"/>
        <v>11.2</v>
      </c>
      <c r="M15" s="12"/>
    </row>
    <row r="16" spans="2:13" ht="18" customHeight="1" x14ac:dyDescent="0.25">
      <c r="B16" s="10">
        <v>14</v>
      </c>
      <c r="C16" s="53" t="s">
        <v>12</v>
      </c>
      <c r="D16" s="53" t="s">
        <v>11</v>
      </c>
      <c r="E16" s="54" t="s">
        <v>74</v>
      </c>
      <c r="F16" s="53" t="s">
        <v>10</v>
      </c>
      <c r="G16" s="53">
        <v>1</v>
      </c>
      <c r="H16" s="13">
        <v>5.94</v>
      </c>
      <c r="I16" s="13">
        <f t="shared" si="0"/>
        <v>5.94</v>
      </c>
      <c r="J16" s="70" t="s">
        <v>22</v>
      </c>
      <c r="K16" s="6">
        <v>0</v>
      </c>
      <c r="L16" s="60">
        <f t="shared" si="1"/>
        <v>0</v>
      </c>
      <c r="M16" s="12"/>
    </row>
    <row r="17" spans="2:13" ht="18" customHeight="1" x14ac:dyDescent="0.25">
      <c r="B17" s="10">
        <v>15</v>
      </c>
      <c r="C17" s="6" t="s">
        <v>59</v>
      </c>
      <c r="D17" s="6" t="s">
        <v>58</v>
      </c>
      <c r="E17" s="25" t="s">
        <v>52</v>
      </c>
      <c r="F17" s="6" t="s">
        <v>10</v>
      </c>
      <c r="G17" s="6">
        <v>2</v>
      </c>
      <c r="H17" s="14">
        <v>0.28499999999999998</v>
      </c>
      <c r="I17" s="14">
        <f t="shared" si="0"/>
        <v>0.56999999999999995</v>
      </c>
      <c r="J17" s="70" t="s">
        <v>57</v>
      </c>
      <c r="K17" s="6">
        <v>12</v>
      </c>
      <c r="L17" s="60">
        <f t="shared" si="1"/>
        <v>3.42</v>
      </c>
      <c r="M17" s="12"/>
    </row>
    <row r="18" spans="2:13" ht="18" customHeight="1" x14ac:dyDescent="0.25">
      <c r="B18" s="10">
        <v>16</v>
      </c>
      <c r="C18" s="6" t="s">
        <v>69</v>
      </c>
      <c r="D18" s="6" t="s">
        <v>66</v>
      </c>
      <c r="E18" s="25" t="s">
        <v>52</v>
      </c>
      <c r="F18" s="6" t="s">
        <v>10</v>
      </c>
      <c r="G18" s="6">
        <v>1</v>
      </c>
      <c r="H18" s="14">
        <v>0.49</v>
      </c>
      <c r="I18" s="14">
        <f t="shared" si="0"/>
        <v>0.49</v>
      </c>
      <c r="J18" s="70" t="s">
        <v>51</v>
      </c>
      <c r="K18" s="6">
        <v>6</v>
      </c>
      <c r="L18" s="60">
        <f t="shared" si="1"/>
        <v>2.94</v>
      </c>
      <c r="M18" s="12"/>
    </row>
    <row r="19" spans="2:13" ht="18" customHeight="1" x14ac:dyDescent="0.25">
      <c r="B19" s="10">
        <v>17</v>
      </c>
      <c r="C19" s="6"/>
      <c r="D19" s="6" t="s">
        <v>65</v>
      </c>
      <c r="E19" s="25" t="s">
        <v>33</v>
      </c>
      <c r="F19" s="6" t="s">
        <v>10</v>
      </c>
      <c r="G19" s="6">
        <v>1</v>
      </c>
      <c r="H19" s="14">
        <v>0.22</v>
      </c>
      <c r="I19" s="14">
        <f t="shared" si="0"/>
        <v>0.22</v>
      </c>
      <c r="J19" s="70" t="s">
        <v>63</v>
      </c>
      <c r="K19" s="6">
        <f>G19*6</f>
        <v>6</v>
      </c>
      <c r="L19" s="60">
        <f t="shared" si="1"/>
        <v>1.32</v>
      </c>
      <c r="M19" s="12"/>
    </row>
    <row r="20" spans="2:13" ht="18" customHeight="1" x14ac:dyDescent="0.25">
      <c r="B20" s="10">
        <v>18</v>
      </c>
      <c r="C20" s="6" t="s">
        <v>73</v>
      </c>
      <c r="D20" s="6" t="s">
        <v>50</v>
      </c>
      <c r="E20" s="25" t="s">
        <v>49</v>
      </c>
      <c r="F20" s="6" t="s">
        <v>10</v>
      </c>
      <c r="G20" s="6">
        <v>1</v>
      </c>
      <c r="H20" s="14">
        <v>0.63</v>
      </c>
      <c r="I20" s="14">
        <f t="shared" si="0"/>
        <v>0.63</v>
      </c>
      <c r="J20" s="71" t="s">
        <v>48</v>
      </c>
      <c r="K20" s="6">
        <v>6</v>
      </c>
      <c r="L20" s="60">
        <f t="shared" si="1"/>
        <v>3.7800000000000002</v>
      </c>
      <c r="M20" s="12"/>
    </row>
    <row r="21" spans="2:13" ht="18" customHeight="1" x14ac:dyDescent="0.25">
      <c r="B21" s="10">
        <v>19</v>
      </c>
      <c r="C21" s="77" t="s">
        <v>29</v>
      </c>
      <c r="D21" s="6" t="s">
        <v>30</v>
      </c>
      <c r="E21" s="25" t="s">
        <v>34</v>
      </c>
      <c r="F21" s="6" t="s">
        <v>10</v>
      </c>
      <c r="G21" s="6">
        <v>1</v>
      </c>
      <c r="H21" s="14">
        <v>1.32</v>
      </c>
      <c r="I21" s="14">
        <f t="shared" si="0"/>
        <v>1.32</v>
      </c>
      <c r="J21" s="70" t="s">
        <v>31</v>
      </c>
      <c r="K21" s="6">
        <v>6</v>
      </c>
      <c r="L21" s="60">
        <f t="shared" si="1"/>
        <v>7.92</v>
      </c>
      <c r="M21" s="12"/>
    </row>
    <row r="22" spans="2:13" ht="18" customHeight="1" x14ac:dyDescent="0.25">
      <c r="B22" s="10">
        <v>20</v>
      </c>
      <c r="C22" s="6" t="s">
        <v>27</v>
      </c>
      <c r="D22" s="6" t="s">
        <v>16</v>
      </c>
      <c r="E22" s="25"/>
      <c r="F22" s="6" t="s">
        <v>10</v>
      </c>
      <c r="G22" s="6">
        <v>1</v>
      </c>
      <c r="H22" s="14">
        <v>0.63</v>
      </c>
      <c r="I22" s="14">
        <f t="shared" si="0"/>
        <v>0.63</v>
      </c>
      <c r="J22" s="70" t="s">
        <v>23</v>
      </c>
      <c r="K22" s="6">
        <v>6</v>
      </c>
      <c r="L22" s="60">
        <f t="shared" si="1"/>
        <v>3.7800000000000002</v>
      </c>
      <c r="M22" s="12"/>
    </row>
    <row r="23" spans="2:13" ht="18" customHeight="1" x14ac:dyDescent="0.25">
      <c r="B23" s="10">
        <v>21</v>
      </c>
      <c r="C23" s="77" t="s">
        <v>68</v>
      </c>
      <c r="D23" s="6" t="s">
        <v>18</v>
      </c>
      <c r="E23" s="25" t="s">
        <v>75</v>
      </c>
      <c r="F23" s="6" t="s">
        <v>10</v>
      </c>
      <c r="G23" s="6">
        <v>1</v>
      </c>
      <c r="H23" s="14">
        <v>2.02</v>
      </c>
      <c r="I23" s="14">
        <f t="shared" si="0"/>
        <v>2.02</v>
      </c>
      <c r="J23" s="70" t="s">
        <v>67</v>
      </c>
      <c r="K23" s="6">
        <f>G23*4</f>
        <v>4</v>
      </c>
      <c r="L23" s="60">
        <f t="shared" si="1"/>
        <v>8.08</v>
      </c>
    </row>
    <row r="24" spans="2:13" ht="18" customHeight="1" x14ac:dyDescent="0.25">
      <c r="B24" s="10">
        <v>22</v>
      </c>
      <c r="C24" s="40" t="s">
        <v>78</v>
      </c>
      <c r="D24" s="6"/>
      <c r="E24" s="25"/>
      <c r="F24" s="6"/>
      <c r="G24" s="6"/>
      <c r="H24" s="14">
        <v>13</v>
      </c>
      <c r="I24" s="14">
        <f t="shared" ref="I24:I26" si="4">H24*G24</f>
        <v>0</v>
      </c>
      <c r="J24" s="12"/>
      <c r="K24" s="56">
        <v>1</v>
      </c>
      <c r="L24" s="60">
        <f t="shared" si="1"/>
        <v>13</v>
      </c>
    </row>
    <row r="25" spans="2:13" ht="18" customHeight="1" x14ac:dyDescent="0.25">
      <c r="B25" s="10">
        <v>23</v>
      </c>
      <c r="C25" s="12" t="s">
        <v>141</v>
      </c>
      <c r="D25" s="6"/>
      <c r="E25" s="25"/>
      <c r="F25" s="6"/>
      <c r="G25" s="6">
        <v>1</v>
      </c>
      <c r="H25" s="14">
        <v>1</v>
      </c>
      <c r="I25" s="14">
        <f t="shared" si="4"/>
        <v>1</v>
      </c>
      <c r="J25" s="12"/>
      <c r="K25" s="56"/>
      <c r="L25" s="60">
        <f t="shared" si="1"/>
        <v>0</v>
      </c>
    </row>
    <row r="26" spans="2:13" ht="18" customHeight="1" thickBot="1" x14ac:dyDescent="0.3">
      <c r="B26" s="10">
        <v>24</v>
      </c>
      <c r="C26" s="49" t="s">
        <v>142</v>
      </c>
      <c r="D26" s="43" t="s">
        <v>143</v>
      </c>
      <c r="E26" s="44" t="s">
        <v>144</v>
      </c>
      <c r="F26" s="43"/>
      <c r="G26" s="43">
        <v>2.5000000000000001E-2</v>
      </c>
      <c r="H26" s="45">
        <v>40</v>
      </c>
      <c r="I26" s="45">
        <f t="shared" si="4"/>
        <v>1</v>
      </c>
      <c r="J26" s="49"/>
      <c r="K26" s="57"/>
      <c r="L26" s="60">
        <f t="shared" si="1"/>
        <v>0</v>
      </c>
    </row>
    <row r="27" spans="2:13" ht="18" customHeight="1" thickBot="1" x14ac:dyDescent="0.3">
      <c r="B27" s="74"/>
      <c r="C27" s="50"/>
      <c r="D27" s="29"/>
      <c r="E27" s="30"/>
      <c r="F27" s="29"/>
      <c r="G27" s="29"/>
      <c r="H27" s="31" t="s">
        <v>62</v>
      </c>
      <c r="I27" s="31">
        <f>SUM(I3:I26)</f>
        <v>37.903000000000006</v>
      </c>
      <c r="J27" s="50"/>
      <c r="K27" s="57" t="s">
        <v>62</v>
      </c>
      <c r="L27" s="58">
        <f>SUM(L3:L26)</f>
        <v>73.438000000000002</v>
      </c>
    </row>
    <row r="29" spans="2:13" ht="18" customHeight="1" x14ac:dyDescent="0.25">
      <c r="C29" s="67"/>
      <c r="D29" s="67"/>
      <c r="E29" s="68"/>
      <c r="F29" s="67"/>
      <c r="G29" s="67"/>
      <c r="H29" s="69"/>
      <c r="I29" s="69"/>
      <c r="J29" s="47"/>
    </row>
    <row r="30" spans="2:13" ht="18" customHeight="1" x14ac:dyDescent="0.25">
      <c r="C30" s="41"/>
      <c r="D30" s="47" t="s">
        <v>77</v>
      </c>
      <c r="E30" s="65"/>
      <c r="F30" s="12"/>
      <c r="G30" s="12"/>
      <c r="H30" s="66"/>
      <c r="I30" s="66"/>
      <c r="J30" s="47"/>
      <c r="K30" s="12"/>
    </row>
    <row r="31" spans="2:13" ht="18" customHeight="1" x14ac:dyDescent="0.25">
      <c r="C31" s="12"/>
      <c r="D31" s="12"/>
      <c r="E31" s="65"/>
      <c r="F31" s="12"/>
      <c r="G31" s="12"/>
      <c r="H31" s="66"/>
      <c r="I31" s="66"/>
      <c r="J31" s="47"/>
      <c r="K31" s="12"/>
    </row>
    <row r="32" spans="2:13" ht="18" customHeight="1" x14ac:dyDescent="0.25">
      <c r="C32" s="12"/>
      <c r="D32" s="12"/>
      <c r="E32" s="65"/>
      <c r="F32" s="12"/>
      <c r="G32" s="12"/>
      <c r="H32" s="66"/>
      <c r="I32" s="66"/>
      <c r="J32" s="47"/>
      <c r="K32" s="12"/>
    </row>
    <row r="33" spans="3:11" ht="18" customHeight="1" x14ac:dyDescent="0.25">
      <c r="C33" s="12"/>
      <c r="D33" s="12"/>
      <c r="E33" s="65"/>
      <c r="F33" s="12"/>
      <c r="G33" s="12"/>
      <c r="H33" s="66"/>
      <c r="I33" s="66"/>
      <c r="J33" s="47"/>
      <c r="K33" s="12"/>
    </row>
    <row r="34" spans="3:11" ht="18" customHeight="1" x14ac:dyDescent="0.25">
      <c r="C34" s="12"/>
      <c r="D34" s="12"/>
      <c r="E34" s="65"/>
      <c r="F34" s="12"/>
      <c r="G34" s="12"/>
      <c r="H34" s="66"/>
      <c r="I34" s="66"/>
      <c r="J34" s="47"/>
      <c r="K34" s="12"/>
    </row>
    <row r="35" spans="3:11" ht="18" customHeight="1" x14ac:dyDescent="0.25">
      <c r="C35" s="41"/>
      <c r="D35" s="12" t="s">
        <v>145</v>
      </c>
      <c r="E35" s="65"/>
      <c r="G35" s="66">
        <f>SUM(I4:I12, I17,I18,I19,I20,I21)</f>
        <v>5.9330000000000007</v>
      </c>
      <c r="H35" s="66"/>
      <c r="I35" s="66"/>
      <c r="J35" s="47"/>
      <c r="K35" s="12"/>
    </row>
    <row r="36" spans="3:11" ht="18" customHeight="1" x14ac:dyDescent="0.25">
      <c r="C36" s="41"/>
      <c r="D36" s="12" t="s">
        <v>146</v>
      </c>
      <c r="E36" s="65"/>
      <c r="G36" s="66">
        <f>SUM(I14,I25,I26,I22)</f>
        <v>2.88</v>
      </c>
      <c r="H36" s="66"/>
      <c r="I36" s="66"/>
      <c r="J36" s="47"/>
      <c r="K36" s="12"/>
    </row>
    <row r="37" spans="3:11" ht="18" customHeight="1" x14ac:dyDescent="0.25">
      <c r="C37" s="41"/>
      <c r="D37" s="12" t="s">
        <v>6</v>
      </c>
      <c r="E37" s="65"/>
      <c r="G37" s="66">
        <f>I3</f>
        <v>7.38</v>
      </c>
      <c r="H37" s="66"/>
      <c r="I37" s="66"/>
      <c r="J37" s="47"/>
      <c r="K37" s="12"/>
    </row>
    <row r="38" spans="3:11" ht="18" customHeight="1" x14ac:dyDescent="0.25">
      <c r="C38" s="12"/>
      <c r="D38" s="12" t="s">
        <v>110</v>
      </c>
      <c r="E38" s="65"/>
      <c r="F38" s="12"/>
      <c r="G38" s="66">
        <f>I16</f>
        <v>5.94</v>
      </c>
      <c r="H38" s="66"/>
      <c r="I38" s="66"/>
      <c r="J38" s="47"/>
      <c r="K38" s="12"/>
    </row>
    <row r="39" spans="3:11" ht="18" customHeight="1" x14ac:dyDescent="0.25">
      <c r="C39" s="12"/>
      <c r="D39" s="12" t="s">
        <v>147</v>
      </c>
      <c r="E39" s="65"/>
      <c r="F39" s="12"/>
      <c r="G39" s="66">
        <f>I13</f>
        <v>10.95</v>
      </c>
      <c r="H39" s="66"/>
      <c r="I39" s="66"/>
      <c r="J39" s="47"/>
      <c r="K39" s="12"/>
    </row>
    <row r="40" spans="3:11" ht="18" customHeight="1" x14ac:dyDescent="0.25">
      <c r="C40" s="12"/>
      <c r="D40" s="12" t="s">
        <v>148</v>
      </c>
      <c r="E40" s="65"/>
      <c r="F40" s="12"/>
      <c r="G40" s="66">
        <f>I15</f>
        <v>2.8</v>
      </c>
      <c r="H40" s="66"/>
      <c r="I40" s="66"/>
      <c r="J40" s="47"/>
      <c r="K40" s="12"/>
    </row>
    <row r="41" spans="3:11" ht="18" customHeight="1" x14ac:dyDescent="0.25">
      <c r="C41" s="41"/>
      <c r="D41" s="12" t="s">
        <v>149</v>
      </c>
      <c r="E41" s="65"/>
      <c r="F41" s="12"/>
      <c r="G41" s="66">
        <f>I23</f>
        <v>2.02</v>
      </c>
      <c r="H41" s="66"/>
      <c r="I41" s="66"/>
      <c r="J41" s="47"/>
      <c r="K41" s="12"/>
    </row>
    <row r="42" spans="3:11" ht="18" customHeight="1" x14ac:dyDescent="0.25">
      <c r="C42" s="67"/>
      <c r="D42" s="67"/>
      <c r="E42" s="68"/>
      <c r="F42" s="67"/>
      <c r="G42" s="67"/>
      <c r="H42" s="69"/>
      <c r="I42" s="69"/>
      <c r="J42" s="47"/>
      <c r="K42" s="12"/>
    </row>
    <row r="43" spans="3:11" ht="18" customHeight="1" x14ac:dyDescent="0.25">
      <c r="C43" s="12"/>
      <c r="D43" s="12"/>
      <c r="E43" s="65"/>
      <c r="F43" s="12"/>
      <c r="G43" s="66">
        <f>SUM(G35:G42)</f>
        <v>37.902999999999999</v>
      </c>
      <c r="H43" s="66"/>
      <c r="I43" s="66"/>
      <c r="J43" s="47"/>
      <c r="K43" s="12"/>
    </row>
    <row r="44" spans="3:11" ht="18" customHeight="1" x14ac:dyDescent="0.25">
      <c r="C44" s="12"/>
      <c r="D44" s="12"/>
      <c r="E44" s="65"/>
      <c r="F44" s="12"/>
      <c r="G44" s="12"/>
      <c r="H44" s="66"/>
      <c r="I44" s="66"/>
      <c r="J44" s="47"/>
      <c r="K44" s="12"/>
    </row>
    <row r="45" spans="3:11" ht="18" customHeight="1" x14ac:dyDescent="0.25">
      <c r="C45" s="12"/>
      <c r="D45" s="12"/>
      <c r="E45" s="65"/>
      <c r="F45" s="12"/>
      <c r="G45" s="12"/>
      <c r="H45" s="66"/>
      <c r="I45" s="66"/>
      <c r="J45" s="47"/>
    </row>
    <row r="46" spans="3:11" ht="18" customHeight="1" x14ac:dyDescent="0.25">
      <c r="C46" s="12"/>
      <c r="D46" s="12"/>
      <c r="E46" s="65"/>
      <c r="F46" s="12"/>
      <c r="G46" s="12"/>
      <c r="H46" s="66"/>
      <c r="I46" s="66"/>
      <c r="J46" s="48"/>
    </row>
    <row r="47" spans="3:11" ht="18" customHeight="1" x14ac:dyDescent="0.25">
      <c r="C47" s="41"/>
      <c r="D47" s="12"/>
      <c r="E47" s="65"/>
      <c r="F47" s="12"/>
      <c r="G47" s="12"/>
      <c r="H47" s="66"/>
      <c r="I47" s="66"/>
      <c r="J47" s="47"/>
    </row>
    <row r="48" spans="3:11" ht="18" customHeight="1" x14ac:dyDescent="0.25">
      <c r="C48" s="12"/>
      <c r="D48" s="12"/>
      <c r="E48" s="65"/>
      <c r="F48" s="12"/>
      <c r="G48" s="12"/>
      <c r="H48" s="66"/>
      <c r="I48" s="66"/>
      <c r="J48" s="47"/>
    </row>
    <row r="49" spans="3:10" ht="18" customHeight="1" x14ac:dyDescent="0.25">
      <c r="C49" s="41"/>
      <c r="D49" s="12"/>
      <c r="E49" s="65"/>
      <c r="F49" s="12"/>
      <c r="G49" s="12"/>
      <c r="H49" s="66"/>
      <c r="I49" s="66"/>
      <c r="J49" s="47"/>
    </row>
    <row r="50" spans="3:10" ht="18" customHeight="1" x14ac:dyDescent="0.25">
      <c r="C50" s="12"/>
      <c r="D50" s="12"/>
      <c r="E50" s="65"/>
      <c r="F50" s="12"/>
      <c r="G50" s="12"/>
      <c r="H50" s="66"/>
      <c r="I50" s="66"/>
      <c r="J50" s="47"/>
    </row>
    <row r="51" spans="3:10" ht="18" customHeight="1" x14ac:dyDescent="0.25">
      <c r="C51" s="41"/>
      <c r="D51" s="12"/>
      <c r="E51" s="65"/>
      <c r="F51" s="12"/>
      <c r="G51" s="12"/>
      <c r="H51" s="66"/>
      <c r="I51" s="66"/>
      <c r="J51" s="47"/>
    </row>
  </sheetData>
  <sortState xmlns:xlrd2="http://schemas.microsoft.com/office/spreadsheetml/2017/richdata2" ref="C30:J49">
    <sortCondition ref="D29"/>
  </sortState>
  <hyperlinks>
    <hyperlink ref="J3" r:id="rId1" xr:uid="{ABF662A0-C156-40B1-B692-D2C76F6DF5FF}"/>
    <hyperlink ref="J16" r:id="rId2" xr:uid="{264AD984-0CF8-4099-BFF6-BDED0452F010}"/>
    <hyperlink ref="J13" r:id="rId3" xr:uid="{3516C412-2AE8-476F-BC50-20896BF1965D}"/>
    <hyperlink ref="J22" r:id="rId4" xr:uid="{18160DB2-5520-4DA6-878A-F478F08D6148}"/>
    <hyperlink ref="J15" r:id="rId5" xr:uid="{3CE88B8B-0550-4828-B2E2-F96F3FB1B8E2}"/>
    <hyperlink ref="J14" r:id="rId6" xr:uid="{EE21FF89-2C7E-4B7A-B264-00A7AA0233A3}"/>
    <hyperlink ref="J21" r:id="rId7" xr:uid="{C964CE2C-ABFA-4662-A895-6B8A99AB5CDA}"/>
    <hyperlink ref="J4" r:id="rId8" xr:uid="{1380CE9E-54C5-44C7-BE50-66B3F94153C9}"/>
    <hyperlink ref="J10" r:id="rId9" xr:uid="{C159B273-D596-42EB-B14A-8A921596FB3E}"/>
    <hyperlink ref="J20" r:id="rId10" xr:uid="{3E6F888C-CE0D-4AEE-8178-4581481A2D19}"/>
    <hyperlink ref="J18" r:id="rId11" xr:uid="{0BBC84B2-D6D4-486A-A76A-F06741835BF7}"/>
    <hyperlink ref="J5" r:id="rId12" xr:uid="{843E3727-C40E-49A2-B7DE-68F11E16AE42}"/>
    <hyperlink ref="J9" r:id="rId13" xr:uid="{83AFDC05-516A-44FF-953E-3592C20821A4}"/>
    <hyperlink ref="J17" r:id="rId14" xr:uid="{DD7FFAEA-DF59-4016-8BA0-AFD86CF97588}"/>
    <hyperlink ref="J7" r:id="rId15" xr:uid="{0C163AC8-3FC3-41BB-9638-F4C53141A151}"/>
    <hyperlink ref="J8" r:id="rId16" xr:uid="{6095B46C-5DF0-45C5-B915-9B7EAC5C6C24}"/>
    <hyperlink ref="J19" r:id="rId17" xr:uid="{224E8E0F-8632-4BB5-9990-BD26A7CC8066}"/>
    <hyperlink ref="J12" r:id="rId18" xr:uid="{EFBC6DA8-D716-44B1-99CD-36FF7876E2F4}"/>
    <hyperlink ref="J23" r:id="rId19" xr:uid="{A172D790-67B8-4708-BE16-2011B767CCB6}"/>
    <hyperlink ref="J11" r:id="rId20" xr:uid="{791671DA-1F05-442E-A612-73D4A61CF5AA}"/>
    <hyperlink ref="J6" r:id="rId21" xr:uid="{EC03C897-595A-4932-BA38-A4AD2303E92F}"/>
    <hyperlink ref="D30" r:id="rId22" xr:uid="{13771F8E-3513-4F63-9B45-058A9C4A4406}"/>
  </hyperlinks>
  <pageMargins left="0.7" right="0.7" top="0.75" bottom="0.75" header="0.3" footer="0.3"/>
  <pageSetup paperSize="9" orientation="portrait" r:id="rId2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AC9A3-FA1A-4D01-9AD8-E4CF704F19B6}">
  <dimension ref="B1:N53"/>
  <sheetViews>
    <sheetView workbookViewId="0">
      <selection activeCell="P19" sqref="P19"/>
    </sheetView>
  </sheetViews>
  <sheetFormatPr defaultRowHeight="18" customHeight="1" x14ac:dyDescent="0.25"/>
  <cols>
    <col min="1" max="1" width="5.25" style="1" customWidth="1"/>
    <col min="2" max="2" width="3.625" style="1" customWidth="1"/>
    <col min="3" max="3" width="5.25" style="1" customWidth="1"/>
    <col min="4" max="4" width="19.375" style="1" customWidth="1"/>
    <col min="5" max="5" width="4.25" style="1" bestFit="1" customWidth="1"/>
    <col min="6" max="6" width="22.375" style="1" customWidth="1"/>
    <col min="7" max="7" width="20.75" style="23" customWidth="1"/>
    <col min="8" max="8" width="20.375" style="1" customWidth="1"/>
    <col min="9" max="9" width="25.75" style="1" customWidth="1"/>
    <col min="10" max="10" width="1.75" style="1" customWidth="1"/>
    <col min="11" max="13" width="9" style="1" customWidth="1"/>
    <col min="14" max="16384" width="9" style="1"/>
  </cols>
  <sheetData>
    <row r="1" spans="2:14" ht="57.75" customHeight="1" x14ac:dyDescent="0.25">
      <c r="D1" s="115" t="s">
        <v>137</v>
      </c>
      <c r="E1" s="115"/>
      <c r="F1" s="115"/>
      <c r="G1" s="115"/>
      <c r="H1" s="115"/>
    </row>
    <row r="2" spans="2:14" ht="18" customHeight="1" thickBot="1" x14ac:dyDescent="0.3"/>
    <row r="3" spans="2:14" ht="18" customHeight="1" thickBot="1" x14ac:dyDescent="0.3">
      <c r="B3" s="87" t="s">
        <v>82</v>
      </c>
      <c r="C3" s="88" t="s">
        <v>2</v>
      </c>
      <c r="D3" s="88" t="s">
        <v>84</v>
      </c>
      <c r="E3" s="88" t="s">
        <v>138</v>
      </c>
      <c r="F3" s="88" t="s">
        <v>85</v>
      </c>
      <c r="G3" s="89" t="s">
        <v>83</v>
      </c>
      <c r="H3" s="88" t="s">
        <v>0</v>
      </c>
      <c r="I3" s="90" t="s">
        <v>1</v>
      </c>
      <c r="J3" s="114"/>
      <c r="K3" s="12"/>
    </row>
    <row r="4" spans="2:14" ht="18" customHeight="1" x14ac:dyDescent="0.25">
      <c r="B4" s="91">
        <v>1</v>
      </c>
      <c r="C4" s="92">
        <v>5</v>
      </c>
      <c r="D4" s="107" t="s">
        <v>131</v>
      </c>
      <c r="E4" s="93" t="s">
        <v>139</v>
      </c>
      <c r="F4" s="109" t="s">
        <v>93</v>
      </c>
      <c r="G4" s="95" t="s">
        <v>33</v>
      </c>
      <c r="H4" s="94" t="s">
        <v>107</v>
      </c>
      <c r="I4" s="96" t="s">
        <v>102</v>
      </c>
      <c r="J4" s="114"/>
      <c r="K4" s="12"/>
    </row>
    <row r="5" spans="2:14" ht="18" customHeight="1" x14ac:dyDescent="0.25">
      <c r="B5" s="97">
        <v>2</v>
      </c>
      <c r="C5" s="98">
        <v>2</v>
      </c>
      <c r="D5" s="99" t="s">
        <v>132</v>
      </c>
      <c r="E5" s="103" t="s">
        <v>139</v>
      </c>
      <c r="F5" s="110" t="s">
        <v>92</v>
      </c>
      <c r="G5" s="100" t="s">
        <v>33</v>
      </c>
      <c r="H5" s="98" t="s">
        <v>107</v>
      </c>
      <c r="I5" s="101" t="s">
        <v>102</v>
      </c>
      <c r="J5" s="114"/>
      <c r="K5" s="12"/>
    </row>
    <row r="6" spans="2:14" ht="18" customHeight="1" x14ac:dyDescent="0.25">
      <c r="B6" s="97">
        <v>3</v>
      </c>
      <c r="C6" s="98">
        <v>3</v>
      </c>
      <c r="D6" s="99" t="s">
        <v>134</v>
      </c>
      <c r="E6" s="103" t="s">
        <v>139</v>
      </c>
      <c r="F6" s="110" t="s">
        <v>90</v>
      </c>
      <c r="G6" s="100" t="s">
        <v>72</v>
      </c>
      <c r="H6" s="98" t="s">
        <v>107</v>
      </c>
      <c r="I6" s="101" t="s">
        <v>102</v>
      </c>
      <c r="J6" s="114"/>
      <c r="K6" s="12"/>
    </row>
    <row r="7" spans="2:14" ht="18" customHeight="1" x14ac:dyDescent="0.25">
      <c r="B7" s="97">
        <v>4</v>
      </c>
      <c r="C7" s="98">
        <v>1</v>
      </c>
      <c r="D7" s="99" t="s">
        <v>133</v>
      </c>
      <c r="E7" s="103" t="s">
        <v>139</v>
      </c>
      <c r="F7" s="110" t="s">
        <v>91</v>
      </c>
      <c r="G7" s="100" t="s">
        <v>33</v>
      </c>
      <c r="H7" s="98" t="s">
        <v>107</v>
      </c>
      <c r="I7" s="101" t="s">
        <v>102</v>
      </c>
      <c r="J7" s="114"/>
      <c r="K7" s="12"/>
      <c r="M7" s="41"/>
    </row>
    <row r="8" spans="2:14" ht="18" customHeight="1" x14ac:dyDescent="0.25">
      <c r="B8" s="97">
        <v>5</v>
      </c>
      <c r="C8" s="98">
        <v>1</v>
      </c>
      <c r="D8" s="102" t="s">
        <v>129</v>
      </c>
      <c r="E8" s="103" t="s">
        <v>139</v>
      </c>
      <c r="F8" s="110" t="s">
        <v>114</v>
      </c>
      <c r="G8" s="100" t="s">
        <v>49</v>
      </c>
      <c r="H8" s="98" t="s">
        <v>73</v>
      </c>
      <c r="I8" s="101" t="s">
        <v>50</v>
      </c>
      <c r="J8" s="114"/>
      <c r="K8" s="12"/>
      <c r="N8" s="12"/>
    </row>
    <row r="9" spans="2:14" ht="18" customHeight="1" x14ac:dyDescent="0.25">
      <c r="B9" s="97">
        <v>6</v>
      </c>
      <c r="C9" s="98">
        <v>1</v>
      </c>
      <c r="D9" s="102" t="s">
        <v>135</v>
      </c>
      <c r="E9" s="103" t="s">
        <v>139</v>
      </c>
      <c r="F9" s="111" t="s">
        <v>103</v>
      </c>
      <c r="G9" s="100" t="s">
        <v>33</v>
      </c>
      <c r="H9" s="98" t="s">
        <v>108</v>
      </c>
      <c r="I9" s="101" t="s">
        <v>65</v>
      </c>
      <c r="J9" s="114"/>
      <c r="K9" s="12"/>
      <c r="N9" s="12"/>
    </row>
    <row r="10" spans="2:14" ht="18" customHeight="1" x14ac:dyDescent="0.25">
      <c r="B10" s="97">
        <v>7</v>
      </c>
      <c r="C10" s="98">
        <v>1</v>
      </c>
      <c r="D10" s="102" t="s">
        <v>136</v>
      </c>
      <c r="E10" s="103" t="s">
        <v>139</v>
      </c>
      <c r="F10" s="110" t="s">
        <v>115</v>
      </c>
      <c r="G10" s="100" t="s">
        <v>34</v>
      </c>
      <c r="H10" s="98" t="s">
        <v>29</v>
      </c>
      <c r="I10" s="101" t="s">
        <v>30</v>
      </c>
      <c r="J10" s="114"/>
      <c r="K10" s="12"/>
    </row>
    <row r="11" spans="2:14" ht="18" customHeight="1" x14ac:dyDescent="0.25">
      <c r="B11" s="97">
        <v>8</v>
      </c>
      <c r="C11" s="98">
        <v>1</v>
      </c>
      <c r="D11" s="99" t="s">
        <v>128</v>
      </c>
      <c r="E11" s="103" t="s">
        <v>140</v>
      </c>
      <c r="F11" s="112" t="s">
        <v>100</v>
      </c>
      <c r="G11" s="100" t="s">
        <v>104</v>
      </c>
      <c r="H11" s="98" t="s">
        <v>97</v>
      </c>
      <c r="I11" s="101" t="s">
        <v>105</v>
      </c>
      <c r="J11" s="114"/>
      <c r="K11" s="12"/>
    </row>
    <row r="12" spans="2:14" ht="18" customHeight="1" x14ac:dyDescent="0.25">
      <c r="B12" s="97">
        <v>9</v>
      </c>
      <c r="C12" s="98">
        <v>1</v>
      </c>
      <c r="D12" s="102" t="s">
        <v>130</v>
      </c>
      <c r="E12" s="103" t="s">
        <v>139</v>
      </c>
      <c r="F12" s="112" t="s">
        <v>81</v>
      </c>
      <c r="G12" s="101" t="s">
        <v>117</v>
      </c>
      <c r="H12" s="103" t="s">
        <v>116</v>
      </c>
      <c r="I12" s="101" t="s">
        <v>16</v>
      </c>
      <c r="J12" s="114"/>
      <c r="K12" s="12"/>
    </row>
    <row r="13" spans="2:14" ht="18" customHeight="1" x14ac:dyDescent="0.25">
      <c r="B13" s="97">
        <v>10</v>
      </c>
      <c r="C13" s="98">
        <v>1</v>
      </c>
      <c r="D13" s="99" t="s">
        <v>118</v>
      </c>
      <c r="E13" s="103" t="s">
        <v>139</v>
      </c>
      <c r="F13" s="110" t="s">
        <v>94</v>
      </c>
      <c r="G13" s="100" t="s">
        <v>41</v>
      </c>
      <c r="H13" s="98" t="s">
        <v>98</v>
      </c>
      <c r="I13" s="101" t="s">
        <v>42</v>
      </c>
      <c r="J13" s="114"/>
      <c r="K13" s="12"/>
    </row>
    <row r="14" spans="2:14" ht="18" customHeight="1" x14ac:dyDescent="0.25">
      <c r="B14" s="97">
        <v>11</v>
      </c>
      <c r="C14" s="98">
        <v>1</v>
      </c>
      <c r="D14" s="102" t="s">
        <v>99</v>
      </c>
      <c r="E14" s="103" t="s">
        <v>139</v>
      </c>
      <c r="F14" s="110" t="s">
        <v>95</v>
      </c>
      <c r="G14" s="100" t="s">
        <v>96</v>
      </c>
      <c r="H14" s="98" t="s">
        <v>95</v>
      </c>
      <c r="I14" s="101" t="s">
        <v>7</v>
      </c>
      <c r="J14" s="114"/>
      <c r="K14" s="12"/>
    </row>
    <row r="15" spans="2:14" ht="18" customHeight="1" x14ac:dyDescent="0.25">
      <c r="B15" s="97">
        <v>12</v>
      </c>
      <c r="C15" s="98">
        <v>1</v>
      </c>
      <c r="D15" s="101" t="s">
        <v>123</v>
      </c>
      <c r="E15" s="103" t="s">
        <v>139</v>
      </c>
      <c r="F15" s="102" t="s">
        <v>113</v>
      </c>
      <c r="G15" s="100" t="s">
        <v>52</v>
      </c>
      <c r="H15" s="98" t="s">
        <v>69</v>
      </c>
      <c r="I15" s="101" t="s">
        <v>66</v>
      </c>
      <c r="J15" s="114"/>
      <c r="K15" s="12"/>
    </row>
    <row r="16" spans="2:14" ht="18" customHeight="1" x14ac:dyDescent="0.25">
      <c r="B16" s="97">
        <v>13</v>
      </c>
      <c r="C16" s="98">
        <v>2</v>
      </c>
      <c r="D16" s="101" t="s">
        <v>122</v>
      </c>
      <c r="E16" s="103" t="s">
        <v>139</v>
      </c>
      <c r="F16" s="112" t="s">
        <v>111</v>
      </c>
      <c r="G16" s="100" t="s">
        <v>52</v>
      </c>
      <c r="H16" s="98" t="s">
        <v>59</v>
      </c>
      <c r="I16" s="101" t="s">
        <v>58</v>
      </c>
      <c r="J16" s="114"/>
      <c r="K16" s="12"/>
      <c r="N16" s="12"/>
    </row>
    <row r="17" spans="2:14" ht="18" customHeight="1" x14ac:dyDescent="0.25">
      <c r="B17" s="97">
        <v>14</v>
      </c>
      <c r="C17" s="98">
        <v>3</v>
      </c>
      <c r="D17" s="108" t="s">
        <v>124</v>
      </c>
      <c r="E17" s="103" t="s">
        <v>139</v>
      </c>
      <c r="F17" s="102" t="s">
        <v>88</v>
      </c>
      <c r="G17" s="100" t="s">
        <v>33</v>
      </c>
      <c r="H17" s="98" t="s">
        <v>106</v>
      </c>
      <c r="I17" s="101" t="s">
        <v>101</v>
      </c>
      <c r="J17" s="114"/>
      <c r="K17" s="12"/>
      <c r="N17" s="12"/>
    </row>
    <row r="18" spans="2:14" ht="18" customHeight="1" x14ac:dyDescent="0.25">
      <c r="B18" s="97">
        <v>15</v>
      </c>
      <c r="C18" s="98">
        <v>1</v>
      </c>
      <c r="D18" s="108" t="s">
        <v>125</v>
      </c>
      <c r="E18" s="103" t="s">
        <v>139</v>
      </c>
      <c r="F18" s="110" t="s">
        <v>89</v>
      </c>
      <c r="G18" s="100" t="s">
        <v>33</v>
      </c>
      <c r="H18" s="98" t="s">
        <v>106</v>
      </c>
      <c r="I18" s="101" t="s">
        <v>101</v>
      </c>
      <c r="J18" s="114"/>
      <c r="K18" s="12"/>
    </row>
    <row r="19" spans="2:14" ht="18" customHeight="1" x14ac:dyDescent="0.25">
      <c r="B19" s="97">
        <v>16</v>
      </c>
      <c r="C19" s="98">
        <v>2</v>
      </c>
      <c r="D19" s="108" t="s">
        <v>127</v>
      </c>
      <c r="E19" s="103" t="s">
        <v>139</v>
      </c>
      <c r="F19" s="110" t="s">
        <v>86</v>
      </c>
      <c r="G19" s="100" t="s">
        <v>33</v>
      </c>
      <c r="H19" s="98" t="s">
        <v>106</v>
      </c>
      <c r="I19" s="101" t="s">
        <v>101</v>
      </c>
      <c r="J19" s="114"/>
      <c r="K19" s="12"/>
    </row>
    <row r="20" spans="2:14" ht="18" customHeight="1" x14ac:dyDescent="0.25">
      <c r="B20" s="97">
        <v>17</v>
      </c>
      <c r="C20" s="98">
        <v>1</v>
      </c>
      <c r="D20" s="108" t="s">
        <v>126</v>
      </c>
      <c r="E20" s="103" t="s">
        <v>139</v>
      </c>
      <c r="F20" s="110" t="s">
        <v>87</v>
      </c>
      <c r="G20" s="100" t="s">
        <v>33</v>
      </c>
      <c r="H20" s="98" t="s">
        <v>106</v>
      </c>
      <c r="I20" s="101" t="s">
        <v>101</v>
      </c>
      <c r="J20" s="114"/>
      <c r="K20" s="12"/>
    </row>
    <row r="21" spans="2:14" ht="18" customHeight="1" x14ac:dyDescent="0.25">
      <c r="B21" s="97">
        <v>18</v>
      </c>
      <c r="C21" s="98">
        <v>1</v>
      </c>
      <c r="D21" s="101" t="s">
        <v>119</v>
      </c>
      <c r="E21" s="103" t="s">
        <v>139</v>
      </c>
      <c r="F21" s="112" t="s">
        <v>109</v>
      </c>
      <c r="G21" s="100" t="s">
        <v>38</v>
      </c>
      <c r="H21" s="98" t="s">
        <v>24</v>
      </c>
      <c r="I21" s="101" t="s">
        <v>17</v>
      </c>
      <c r="J21" s="114"/>
      <c r="K21" s="12"/>
    </row>
    <row r="22" spans="2:14" ht="18" customHeight="1" x14ac:dyDescent="0.25">
      <c r="B22" s="97">
        <v>19</v>
      </c>
      <c r="C22" s="98">
        <v>1</v>
      </c>
      <c r="D22" s="101" t="s">
        <v>120</v>
      </c>
      <c r="E22" s="103" t="s">
        <v>139</v>
      </c>
      <c r="F22" s="102" t="s">
        <v>12</v>
      </c>
      <c r="G22" s="104" t="s">
        <v>74</v>
      </c>
      <c r="H22" s="103" t="s">
        <v>110</v>
      </c>
      <c r="I22" s="101" t="s">
        <v>11</v>
      </c>
      <c r="J22" s="114"/>
      <c r="K22" s="12"/>
    </row>
    <row r="23" spans="2:14" ht="18" customHeight="1" thickBot="1" x14ac:dyDescent="0.3">
      <c r="B23" s="105">
        <v>20</v>
      </c>
      <c r="C23" s="106">
        <v>1</v>
      </c>
      <c r="D23" s="101" t="s">
        <v>121</v>
      </c>
      <c r="E23" s="113" t="s">
        <v>139</v>
      </c>
      <c r="F23" s="110" t="s">
        <v>112</v>
      </c>
      <c r="G23" s="100" t="s">
        <v>75</v>
      </c>
      <c r="H23" s="98" t="s">
        <v>68</v>
      </c>
      <c r="I23" s="101" t="s">
        <v>18</v>
      </c>
      <c r="J23" s="114"/>
      <c r="K23" s="12"/>
    </row>
    <row r="24" spans="2:14" ht="18" customHeight="1" x14ac:dyDescent="0.25">
      <c r="B24" s="86"/>
      <c r="C24" s="86"/>
      <c r="D24" s="86"/>
      <c r="E24" s="86"/>
      <c r="F24" s="86"/>
      <c r="G24" s="86"/>
      <c r="H24" s="86"/>
      <c r="I24" s="86"/>
      <c r="J24" s="12"/>
      <c r="N24" s="12"/>
    </row>
    <row r="25" spans="2:14" ht="18" customHeight="1" x14ac:dyDescent="0.25">
      <c r="G25" s="1"/>
      <c r="N25" s="12"/>
    </row>
    <row r="26" spans="2:14" ht="18" customHeight="1" x14ac:dyDescent="0.25">
      <c r="G26" s="1"/>
      <c r="N26" s="12"/>
    </row>
    <row r="27" spans="2:14" ht="18" customHeight="1" x14ac:dyDescent="0.25">
      <c r="F27" s="12"/>
      <c r="G27" s="1"/>
    </row>
    <row r="28" spans="2:14" ht="18" customHeight="1" x14ac:dyDescent="0.25">
      <c r="F28" s="12"/>
      <c r="G28" s="1"/>
    </row>
    <row r="29" spans="2:14" ht="18" customHeight="1" x14ac:dyDescent="0.25">
      <c r="G29" s="1"/>
    </row>
    <row r="30" spans="2:14" ht="18" customHeight="1" x14ac:dyDescent="0.25">
      <c r="G30" s="1"/>
    </row>
    <row r="31" spans="2:14" ht="18" customHeight="1" x14ac:dyDescent="0.25">
      <c r="G31" s="1"/>
    </row>
    <row r="32" spans="2:14" ht="18" customHeight="1" x14ac:dyDescent="0.25">
      <c r="G32" s="1"/>
    </row>
    <row r="33" spans="7:7" ht="18" customHeight="1" x14ac:dyDescent="0.25">
      <c r="G33" s="1"/>
    </row>
    <row r="34" spans="7:7" ht="18" customHeight="1" x14ac:dyDescent="0.25">
      <c r="G34" s="1"/>
    </row>
    <row r="35" spans="7:7" ht="18" customHeight="1" x14ac:dyDescent="0.25">
      <c r="G35" s="1"/>
    </row>
    <row r="36" spans="7:7" ht="18" customHeight="1" x14ac:dyDescent="0.25">
      <c r="G36" s="1"/>
    </row>
    <row r="37" spans="7:7" ht="18" customHeight="1" x14ac:dyDescent="0.25">
      <c r="G37" s="1"/>
    </row>
    <row r="38" spans="7:7" ht="18" customHeight="1" x14ac:dyDescent="0.25">
      <c r="G38" s="1"/>
    </row>
    <row r="39" spans="7:7" ht="18" customHeight="1" x14ac:dyDescent="0.25">
      <c r="G39" s="1"/>
    </row>
    <row r="40" spans="7:7" ht="18" customHeight="1" x14ac:dyDescent="0.25">
      <c r="G40" s="1"/>
    </row>
    <row r="41" spans="7:7" ht="18" customHeight="1" x14ac:dyDescent="0.25">
      <c r="G41" s="1"/>
    </row>
    <row r="42" spans="7:7" ht="18" customHeight="1" x14ac:dyDescent="0.25">
      <c r="G42" s="1"/>
    </row>
    <row r="43" spans="7:7" ht="18" customHeight="1" x14ac:dyDescent="0.25">
      <c r="G43" s="1"/>
    </row>
    <row r="44" spans="7:7" ht="18" customHeight="1" x14ac:dyDescent="0.25">
      <c r="G44" s="1"/>
    </row>
    <row r="45" spans="7:7" ht="18" customHeight="1" x14ac:dyDescent="0.25">
      <c r="G45" s="1"/>
    </row>
    <row r="46" spans="7:7" ht="18" customHeight="1" x14ac:dyDescent="0.25">
      <c r="G46" s="1"/>
    </row>
    <row r="47" spans="7:7" ht="18" customHeight="1" x14ac:dyDescent="0.25">
      <c r="G47" s="1"/>
    </row>
    <row r="48" spans="7:7" ht="18" customHeight="1" x14ac:dyDescent="0.25">
      <c r="G48" s="1"/>
    </row>
    <row r="49" spans="7:7" ht="18" customHeight="1" x14ac:dyDescent="0.25">
      <c r="G49" s="1"/>
    </row>
    <row r="50" spans="7:7" ht="18" customHeight="1" x14ac:dyDescent="0.25">
      <c r="G50" s="1"/>
    </row>
    <row r="51" spans="7:7" ht="18" customHeight="1" x14ac:dyDescent="0.25">
      <c r="G51" s="1"/>
    </row>
    <row r="52" spans="7:7" ht="18" customHeight="1" x14ac:dyDescent="0.25">
      <c r="G52" s="1"/>
    </row>
    <row r="53" spans="7:7" ht="18" customHeight="1" x14ac:dyDescent="0.25">
      <c r="G53" s="1"/>
    </row>
  </sheetData>
  <mergeCells count="1">
    <mergeCell ref="D1:H1"/>
  </mergeCells>
  <pageMargins left="0.25" right="0.25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Warner</dc:creator>
  <cp:lastModifiedBy>Luke Warner</cp:lastModifiedBy>
  <cp:lastPrinted>2019-08-14T05:48:19Z</cp:lastPrinted>
  <dcterms:created xsi:type="dcterms:W3CDTF">2019-06-25T07:41:52Z</dcterms:created>
  <dcterms:modified xsi:type="dcterms:W3CDTF">2019-10-04T10:55:40Z</dcterms:modified>
</cp:coreProperties>
</file>