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udent\Documents\"/>
    </mc:Choice>
  </mc:AlternateContent>
  <xr:revisionPtr revIDLastSave="0" documentId="8_{ABFB2EF1-0EAD-4C9E-B218-0FFAE5371D84}" xr6:coauthVersionLast="47" xr6:coauthVersionMax="47" xr10:uidLastSave="{00000000-0000-0000-0000-000000000000}"/>
  <bookViews>
    <workbookView xWindow="-110" yWindow="-110" windowWidth="19420" windowHeight="10420" activeTab="2" xr2:uid="{9C00AE01-8935-497D-8CC9-CDB2530FE7C7}"/>
  </bookViews>
  <sheets>
    <sheet name="Sheet2" sheetId="2" r:id="rId1"/>
    <sheet name="Sheet1" sheetId="1" r:id="rId2"/>
    <sheet name="Sheet3" sheetId="3" r:id="rId3"/>
  </sheets>
  <definedNames>
    <definedName name="solver_adj" localSheetId="2" hidden="1">Sheet3!$R$16:$R$22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Sheet3!$F$23:$Q$23</definedName>
    <definedName name="solver_lhs2" localSheetId="2" hidden="1">Sheet3!$R$16:$R$21</definedName>
    <definedName name="solver_lhs3" localSheetId="2" hidden="1">Sheet3!$R$16:$R$22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3</definedName>
    <definedName name="solver_nwt" localSheetId="2" hidden="1">1</definedName>
    <definedName name="solver_opt" localSheetId="2" hidden="1">Sheet3!$S$24</definedName>
    <definedName name="solver_pre" localSheetId="2" hidden="1">0.000001</definedName>
    <definedName name="solver_rbv" localSheetId="2" hidden="1">1</definedName>
    <definedName name="solver_rel1" localSheetId="2" hidden="1">3</definedName>
    <definedName name="solver_rel2" localSheetId="2" hidden="1">4</definedName>
    <definedName name="solver_rel3" localSheetId="2" hidden="1">3</definedName>
    <definedName name="solver_rhs1" localSheetId="2" hidden="1">Sheet3!$F$24:$Q$24</definedName>
    <definedName name="solver_rhs2" localSheetId="2" hidden="1">"integer"</definedName>
    <definedName name="solver_rhs3" localSheetId="2" hidden="1">0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2" i="3" l="1"/>
  <c r="S21" i="3"/>
  <c r="S20" i="3"/>
  <c r="S19" i="3"/>
  <c r="S18" i="3"/>
  <c r="S16" i="3"/>
  <c r="S17" i="3"/>
  <c r="S24" i="3"/>
  <c r="G23" i="3"/>
  <c r="H23" i="3"/>
  <c r="I23" i="3"/>
  <c r="J23" i="3"/>
  <c r="K23" i="3"/>
  <c r="L23" i="3"/>
  <c r="M23" i="3"/>
  <c r="N23" i="3"/>
  <c r="O23" i="3"/>
  <c r="P23" i="3"/>
  <c r="Q23" i="3"/>
  <c r="F23" i="3"/>
  <c r="B45" i="1"/>
</calcChain>
</file>

<file path=xl/sharedStrings.xml><?xml version="1.0" encoding="utf-8"?>
<sst xmlns="http://schemas.openxmlformats.org/spreadsheetml/2006/main" count="97" uniqueCount="88">
  <si>
    <t>employee</t>
  </si>
  <si>
    <t>monthly_salary</t>
  </si>
  <si>
    <t>Crispy Crumbcatcher</t>
  </si>
  <si>
    <t>Pixie Peppermint</t>
  </si>
  <si>
    <t>Chuck ChocoChip</t>
  </si>
  <si>
    <t>Nibbles Nectarine</t>
  </si>
  <si>
    <t>Benny Bonbon</t>
  </si>
  <si>
    <t>Twinkle Taffybell</t>
  </si>
  <si>
    <t>Dizzy Dandelion</t>
  </si>
  <si>
    <t>Whimsy Whiskers</t>
  </si>
  <si>
    <t>Tina Tootsie</t>
  </si>
  <si>
    <t>Misty Mallow</t>
  </si>
  <si>
    <t>Cocoa Clement</t>
  </si>
  <si>
    <t>Chompers McSweet</t>
  </si>
  <si>
    <t>Twirly Tina</t>
  </si>
  <si>
    <t>Lulu Licorice</t>
  </si>
  <si>
    <t>Twizzle Taffeta</t>
  </si>
  <si>
    <t>Caramel Clementine</t>
  </si>
  <si>
    <t>Tootsie McGiggly</t>
  </si>
  <si>
    <t>Fizzwick Frost</t>
  </si>
  <si>
    <t>Sprinkle Bea</t>
  </si>
  <si>
    <t>Cherry Chewella</t>
  </si>
  <si>
    <t>Jellybean Juniper</t>
  </si>
  <si>
    <t>Whirly Winnie</t>
  </si>
  <si>
    <t>Zippy Licorice</t>
  </si>
  <si>
    <t>Candy Carmichael</t>
  </si>
  <si>
    <t>Sassy Sourstripe</t>
  </si>
  <si>
    <t>Dottie Dotsworth</t>
  </si>
  <si>
    <t>Bubbles Butterbean</t>
  </si>
  <si>
    <t>Lolly McSprinkle</t>
  </si>
  <si>
    <t>Fizzabelle Pop</t>
  </si>
  <si>
    <t>Poppi Lollipop</t>
  </si>
  <si>
    <t>Marshmallow Molly</t>
  </si>
  <si>
    <t>Bonbon Bella</t>
  </si>
  <si>
    <t>Candyfloss Claire</t>
  </si>
  <si>
    <t>Nougat Nelly</t>
  </si>
  <si>
    <t>Jiggly Juliebean</t>
  </si>
  <si>
    <t>Muffin McMint</t>
  </si>
  <si>
    <t>Snickersnack Sam</t>
  </si>
  <si>
    <t>Chuckles Choco</t>
  </si>
  <si>
    <t>Ginger Gumdrop</t>
  </si>
  <si>
    <t>Sunny Sassafras</t>
  </si>
  <si>
    <t>Merry Marzipan</t>
  </si>
  <si>
    <t>Scooter Snickerdoodle</t>
  </si>
  <si>
    <t>month</t>
  </si>
  <si>
    <t>foot_traffic</t>
  </si>
  <si>
    <t>agency</t>
  </si>
  <si>
    <t>beginning_month_of_service</t>
  </si>
  <si>
    <t>duration_of_service</t>
  </si>
  <si>
    <t>Unicorn Nougat</t>
  </si>
  <si>
    <t>The Whipped Wish</t>
  </si>
  <si>
    <t>Sweet Whirlwind</t>
  </si>
  <si>
    <t>Dizzy Dots</t>
  </si>
  <si>
    <t>Curly Q Confections</t>
  </si>
  <si>
    <t>Chomp &amp; Circumstance</t>
  </si>
  <si>
    <t>Days On = 1, Days Off = 0</t>
  </si>
  <si>
    <t>Workers Scheduled</t>
  </si>
  <si>
    <t>Wages per Worker</t>
  </si>
  <si>
    <t>Shift</t>
  </si>
  <si>
    <t>Sun</t>
  </si>
  <si>
    <t>Mon</t>
  </si>
  <si>
    <t>Tues</t>
  </si>
  <si>
    <t>Wed</t>
  </si>
  <si>
    <t>Thur</t>
  </si>
  <si>
    <t>Fri</t>
  </si>
  <si>
    <t>Sat</t>
  </si>
  <si>
    <t>Available</t>
  </si>
  <si>
    <t>Required</t>
  </si>
  <si>
    <t>Total -&gt;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</si>
  <si>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</si>
  <si>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</si>
  <si>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</si>
  <si>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</si>
  <si>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</si>
  <si>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</si>
  <si>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</si>
  <si>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</si>
  <si>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</si>
  <si>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</si>
  <si>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</si>
  <si>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</si>
  <si>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Agency</t>
  </si>
  <si>
    <t>Workers</t>
  </si>
  <si>
    <t>Schedule</t>
  </si>
  <si>
    <t>Wages</t>
  </si>
  <si>
    <t>Per</t>
  </si>
  <si>
    <t>Avliable</t>
  </si>
  <si>
    <t>Full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</si>
</sst>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"/>
    <numFmt numFmtId="165" formatCode="_(&quot;$&quot;* #,##0_);_(&quot;$&quot;* \(#,##0\);_(&quot;$&quot;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6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3" tint="0.249977111117893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164" fontId="2" fillId="0" borderId="11" xfId="1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164" fontId="2" fillId="0" borderId="8" xfId="1" applyNumberFormat="1" applyFont="1" applyBorder="1" applyAlignment="1">
      <alignment horizontal="center"/>
    </xf>
    <xf numFmtId="0" fontId="2" fillId="0" borderId="9" xfId="0" applyFont="1" applyBorder="1"/>
    <xf numFmtId="0" fontId="4" fillId="2" borderId="1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2" fillId="0" borderId="5" xfId="0" applyFont="1" applyBorder="1"/>
    <xf numFmtId="0" fontId="2" fillId="0" borderId="0" xfId="0" applyFont="1" applyAlignment="1">
      <alignment horizontal="center"/>
    </xf>
    <xf numFmtId="165" fontId="5" fillId="2" borderId="12" xfId="1" applyNumberFormat="1" applyFont="1" applyFill="1" applyBorder="1"/>
    <xf numFmtId="0" fontId="2" fillId="0" borderId="0" xfId="0" applyFont="1"/>
    <xf numFmtId="8" fontId="0" fillId="0" borderId="0" xfId="0" applyNumberFormat="1"/>
    <xf numFmtId="44" fontId="1" fillId="0" borderId="0" xfId="1" applyFont="1"/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44" fontId="0" fillId="3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5C8F5-B656-4452-89C2-332E683CD26E}">
  <dimension ref="A1:B13"/>
  <sheetViews>
    <sheetView workbookViewId="0">
      <selection activeCell="D15" sqref="D15"/>
    </sheetView>
  </sheetViews>
  <sheetFormatPr defaultRowHeight="14.5" x14ac:dyDescent="0.35"/>
  <cols>
    <col min="2" max="2" width="11.08984375" customWidth="1"/>
  </cols>
  <sheetData>
    <row r="1" spans="1:2" x14ac:dyDescent="0.35">
      <c r="A1" s="1" t="s">
        <v>44</v>
      </c>
      <c r="B1" s="1" t="s">
        <v>45</v>
      </c>
    </row>
    <row r="2" spans="1:2" x14ac:dyDescent="0.35">
      <c r="A2" s="1">
        <v>1</v>
      </c>
      <c r="B2" s="1">
        <v>265</v>
      </c>
    </row>
    <row r="3" spans="1:2" x14ac:dyDescent="0.35">
      <c r="A3" s="1">
        <v>2</v>
      </c>
      <c r="B3" s="1">
        <v>363</v>
      </c>
    </row>
    <row r="4" spans="1:2" x14ac:dyDescent="0.35">
      <c r="A4" s="1">
        <v>3</v>
      </c>
      <c r="B4" s="1">
        <v>501</v>
      </c>
    </row>
    <row r="5" spans="1:2" x14ac:dyDescent="0.35">
      <c r="A5" s="1">
        <v>4</v>
      </c>
      <c r="B5" s="1">
        <v>561</v>
      </c>
    </row>
    <row r="6" spans="1:2" x14ac:dyDescent="0.35">
      <c r="A6" s="1">
        <v>5</v>
      </c>
      <c r="B6" s="1">
        <v>491</v>
      </c>
    </row>
    <row r="7" spans="1:2" x14ac:dyDescent="0.35">
      <c r="A7" s="1">
        <v>6</v>
      </c>
      <c r="B7" s="1">
        <v>362</v>
      </c>
    </row>
    <row r="8" spans="1:2" x14ac:dyDescent="0.35">
      <c r="A8" s="1">
        <v>7</v>
      </c>
      <c r="B8" s="1">
        <v>302</v>
      </c>
    </row>
    <row r="9" spans="1:2" x14ac:dyDescent="0.35">
      <c r="A9" s="1">
        <v>8</v>
      </c>
      <c r="B9" s="1">
        <v>381</v>
      </c>
    </row>
    <row r="10" spans="1:2" x14ac:dyDescent="0.35">
      <c r="A10" s="1">
        <v>9</v>
      </c>
      <c r="B10" s="1">
        <v>541</v>
      </c>
    </row>
    <row r="11" spans="1:2" x14ac:dyDescent="0.35">
      <c r="A11" s="1">
        <v>10</v>
      </c>
      <c r="B11" s="1">
        <v>646</v>
      </c>
    </row>
    <row r="12" spans="1:2" x14ac:dyDescent="0.35">
      <c r="A12" s="1">
        <v>11</v>
      </c>
      <c r="B12" s="1">
        <v>603</v>
      </c>
    </row>
    <row r="13" spans="1:2" x14ac:dyDescent="0.35">
      <c r="A13" s="1">
        <v>12</v>
      </c>
      <c r="B13" s="1">
        <v>458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4DB06-085C-46D6-8EB2-35115F086C1C}">
  <dimension ref="A1:B45"/>
  <sheetViews>
    <sheetView topLeftCell="A23" workbookViewId="0">
      <selection activeCell="C47" sqref="C47"/>
    </sheetView>
  </sheetViews>
  <sheetFormatPr defaultRowHeight="14.5" x14ac:dyDescent="0.35"/>
  <cols>
    <col min="1" max="1" width="18.7265625" customWidth="1"/>
    <col min="2" max="2" width="14.1796875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s="1" t="s">
        <v>2</v>
      </c>
      <c r="B2" s="1">
        <v>5238.21</v>
      </c>
    </row>
    <row r="3" spans="1:2" x14ac:dyDescent="0.35">
      <c r="A3" s="1" t="s">
        <v>3</v>
      </c>
      <c r="B3" s="1">
        <v>5226.5200000000004</v>
      </c>
    </row>
    <row r="4" spans="1:2" x14ac:dyDescent="0.35">
      <c r="A4" s="1" t="s">
        <v>4</v>
      </c>
      <c r="B4" s="1">
        <v>4526.4799999999996</v>
      </c>
    </row>
    <row r="5" spans="1:2" x14ac:dyDescent="0.35">
      <c r="A5" s="1" t="s">
        <v>5</v>
      </c>
      <c r="B5" s="1">
        <v>5896.83</v>
      </c>
    </row>
    <row r="6" spans="1:2" x14ac:dyDescent="0.35">
      <c r="A6" s="1" t="s">
        <v>6</v>
      </c>
      <c r="B6" s="1">
        <v>2932.21</v>
      </c>
    </row>
    <row r="7" spans="1:2" x14ac:dyDescent="0.35">
      <c r="A7" s="1" t="s">
        <v>7</v>
      </c>
      <c r="B7" s="1">
        <v>6947.45</v>
      </c>
    </row>
    <row r="8" spans="1:2" x14ac:dyDescent="0.35">
      <c r="A8" s="1" t="s">
        <v>8</v>
      </c>
      <c r="B8" s="1">
        <v>5640.6</v>
      </c>
    </row>
    <row r="9" spans="1:2" x14ac:dyDescent="0.35">
      <c r="A9" s="1" t="s">
        <v>9</v>
      </c>
      <c r="B9" s="1">
        <v>5694.23</v>
      </c>
    </row>
    <row r="10" spans="1:2" x14ac:dyDescent="0.35">
      <c r="A10" s="1" t="s">
        <v>10</v>
      </c>
      <c r="B10" s="1">
        <v>4125.37</v>
      </c>
    </row>
    <row r="11" spans="1:2" x14ac:dyDescent="0.35">
      <c r="A11" s="1" t="s">
        <v>11</v>
      </c>
      <c r="B11" s="1">
        <v>5115.96</v>
      </c>
    </row>
    <row r="12" spans="1:2" x14ac:dyDescent="0.35">
      <c r="A12" s="1" t="s">
        <v>12</v>
      </c>
      <c r="B12" s="1">
        <v>6285.25</v>
      </c>
    </row>
    <row r="13" spans="1:2" x14ac:dyDescent="0.35">
      <c r="A13" s="1" t="s">
        <v>13</v>
      </c>
      <c r="B13" s="1">
        <v>5031.03</v>
      </c>
    </row>
    <row r="14" spans="1:2" x14ac:dyDescent="0.35">
      <c r="A14" s="1" t="s">
        <v>14</v>
      </c>
      <c r="B14" s="1">
        <v>4433.74</v>
      </c>
    </row>
    <row r="15" spans="1:2" x14ac:dyDescent="0.35">
      <c r="A15" s="1" t="s">
        <v>15</v>
      </c>
      <c r="B15" s="1">
        <v>4216.08</v>
      </c>
    </row>
    <row r="16" spans="1:2" x14ac:dyDescent="0.35">
      <c r="A16" s="1" t="s">
        <v>16</v>
      </c>
      <c r="B16" s="1">
        <v>5467.13</v>
      </c>
    </row>
    <row r="17" spans="1:2" x14ac:dyDescent="0.35">
      <c r="A17" s="1" t="s">
        <v>17</v>
      </c>
      <c r="B17" s="1">
        <v>4469.7700000000004</v>
      </c>
    </row>
    <row r="18" spans="1:2" x14ac:dyDescent="0.35">
      <c r="A18" s="1" t="s">
        <v>18</v>
      </c>
      <c r="B18" s="1">
        <v>4850.24</v>
      </c>
    </row>
    <row r="19" spans="1:2" x14ac:dyDescent="0.35">
      <c r="A19" s="1" t="s">
        <v>19</v>
      </c>
      <c r="B19" s="1">
        <v>5041.7299999999996</v>
      </c>
    </row>
    <row r="20" spans="1:2" x14ac:dyDescent="0.35">
      <c r="A20" s="1" t="s">
        <v>20</v>
      </c>
      <c r="B20" s="1">
        <v>2997.57</v>
      </c>
    </row>
    <row r="21" spans="1:2" x14ac:dyDescent="0.35">
      <c r="A21" s="1" t="s">
        <v>21</v>
      </c>
      <c r="B21" s="1">
        <v>5797.94</v>
      </c>
    </row>
    <row r="22" spans="1:2" x14ac:dyDescent="0.35">
      <c r="A22" s="1" t="s">
        <v>22</v>
      </c>
      <c r="B22" s="1">
        <v>4437.71</v>
      </c>
    </row>
    <row r="23" spans="1:2" x14ac:dyDescent="0.35">
      <c r="A23" s="1" t="s">
        <v>23</v>
      </c>
      <c r="B23" s="1">
        <v>5897.83</v>
      </c>
    </row>
    <row r="24" spans="1:2" x14ac:dyDescent="0.35">
      <c r="A24" s="1" t="s">
        <v>24</v>
      </c>
      <c r="B24" s="1">
        <v>4485.47</v>
      </c>
    </row>
    <row r="25" spans="1:2" x14ac:dyDescent="0.35">
      <c r="A25" s="1" t="s">
        <v>25</v>
      </c>
      <c r="B25" s="1">
        <v>5702.81</v>
      </c>
    </row>
    <row r="26" spans="1:2" x14ac:dyDescent="0.35">
      <c r="A26" s="1" t="s">
        <v>26</v>
      </c>
      <c r="B26" s="1">
        <v>4343.8599999999997</v>
      </c>
    </row>
    <row r="27" spans="1:2" x14ac:dyDescent="0.35">
      <c r="A27" s="1" t="s">
        <v>27</v>
      </c>
      <c r="B27" s="1">
        <v>5290.22</v>
      </c>
    </row>
    <row r="28" spans="1:2" x14ac:dyDescent="0.35">
      <c r="A28" s="1" t="s">
        <v>28</v>
      </c>
      <c r="B28" s="1">
        <v>5971.01</v>
      </c>
    </row>
    <row r="29" spans="1:2" x14ac:dyDescent="0.35">
      <c r="A29" s="1" t="s">
        <v>29</v>
      </c>
      <c r="B29" s="1">
        <v>5377.2</v>
      </c>
    </row>
    <row r="30" spans="1:2" x14ac:dyDescent="0.35">
      <c r="A30" s="1" t="s">
        <v>30</v>
      </c>
      <c r="B30" s="1">
        <v>5723.82</v>
      </c>
    </row>
    <row r="31" spans="1:2" x14ac:dyDescent="0.35">
      <c r="A31" s="1" t="s">
        <v>31</v>
      </c>
      <c r="B31" s="1">
        <v>6820.39</v>
      </c>
    </row>
    <row r="32" spans="1:2" x14ac:dyDescent="0.35">
      <c r="A32" s="1" t="s">
        <v>32</v>
      </c>
      <c r="B32" s="1">
        <v>5239.4399999999996</v>
      </c>
    </row>
    <row r="33" spans="1:2" x14ac:dyDescent="0.35">
      <c r="A33" s="1" t="s">
        <v>33</v>
      </c>
      <c r="B33" s="1">
        <v>3802.78</v>
      </c>
    </row>
    <row r="34" spans="1:2" x14ac:dyDescent="0.35">
      <c r="A34" s="1" t="s">
        <v>34</v>
      </c>
      <c r="B34" s="1">
        <v>5116.59</v>
      </c>
    </row>
    <row r="35" spans="1:2" x14ac:dyDescent="0.35">
      <c r="A35" s="1" t="s">
        <v>35</v>
      </c>
      <c r="B35" s="1">
        <v>4265.96</v>
      </c>
    </row>
    <row r="36" spans="1:2" x14ac:dyDescent="0.35">
      <c r="A36" s="1" t="s">
        <v>36</v>
      </c>
      <c r="B36" s="1">
        <v>4957.66</v>
      </c>
    </row>
    <row r="37" spans="1:2" x14ac:dyDescent="0.35">
      <c r="A37" s="1" t="s">
        <v>37</v>
      </c>
      <c r="B37" s="1">
        <v>5705.78</v>
      </c>
    </row>
    <row r="38" spans="1:2" x14ac:dyDescent="0.35">
      <c r="A38" s="1" t="s">
        <v>38</v>
      </c>
      <c r="B38" s="1">
        <v>5626.31</v>
      </c>
    </row>
    <row r="39" spans="1:2" x14ac:dyDescent="0.35">
      <c r="A39" s="1" t="s">
        <v>39</v>
      </c>
      <c r="B39" s="1">
        <v>4654.24</v>
      </c>
    </row>
    <row r="40" spans="1:2" x14ac:dyDescent="0.35">
      <c r="A40" s="1" t="s">
        <v>40</v>
      </c>
      <c r="B40" s="1">
        <v>5135.41</v>
      </c>
    </row>
    <row r="41" spans="1:2" x14ac:dyDescent="0.35">
      <c r="A41" s="1" t="s">
        <v>41</v>
      </c>
      <c r="B41" s="1">
        <v>5093.49</v>
      </c>
    </row>
    <row r="42" spans="1:2" x14ac:dyDescent="0.35">
      <c r="A42" s="1" t="s">
        <v>42</v>
      </c>
      <c r="B42" s="1">
        <v>3874.09</v>
      </c>
    </row>
    <row r="43" spans="1:2" x14ac:dyDescent="0.35">
      <c r="A43" s="1" t="s">
        <v>43</v>
      </c>
      <c r="B43" s="1">
        <v>5063.54</v>
      </c>
    </row>
    <row r="45" spans="1:2" x14ac:dyDescent="0.35">
      <c r="B45">
        <f>AVERAGE(B2:B43)</f>
        <v>5059.9988095238105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D7EC1-BCBA-4A06-ADC5-181B9F96BBBF}">
  <dimension ref="A1:S24"/>
  <sheetViews>
    <sheetView tabSelected="1" topLeftCell="D8" workbookViewId="0">
      <selection activeCell="R27" sqref="R27"/>
    </sheetView>
  </sheetViews>
  <sheetFormatPr defaultRowHeight="14.5" x14ac:dyDescent="0.35"/>
  <cols>
    <col min="1" max="1" width="20.08984375" customWidth="1"/>
    <col min="2" max="2" width="29.54296875" customWidth="1"/>
    <col min="3" max="3" width="20" customWidth="1"/>
    <col min="4" max="4" width="17.26953125" customWidth="1"/>
    <col min="5" max="5" width="20.453125" customWidth="1"/>
    <col min="19" max="19" width="16.54296875" customWidth="1"/>
  </cols>
  <sheetData>
    <row r="1" spans="1:19" ht="15" thickBot="1" x14ac:dyDescent="0.4">
      <c r="A1" s="1" t="s">
        <v>46</v>
      </c>
      <c r="B1" s="1" t="s">
        <v>47</v>
      </c>
      <c r="C1" s="1" t="s">
        <v>48</v>
      </c>
      <c r="D1" s="1" t="s">
        <v>1</v>
      </c>
    </row>
    <row r="2" spans="1:19" x14ac:dyDescent="0.35">
      <c r="A2" s="1" t="s">
        <v>49</v>
      </c>
      <c r="B2" s="1">
        <v>2</v>
      </c>
      <c r="C2" s="1">
        <v>2</v>
      </c>
      <c r="D2" s="1">
        <v>5950</v>
      </c>
      <c r="F2" s="2"/>
      <c r="G2" s="3" t="s">
        <v>55</v>
      </c>
      <c r="H2" s="4"/>
      <c r="I2" s="4"/>
      <c r="J2" s="4"/>
      <c r="K2" s="4"/>
      <c r="L2" s="4"/>
      <c r="M2" s="5"/>
      <c r="N2" s="6" t="s">
        <v>56</v>
      </c>
      <c r="O2" s="7" t="s">
        <v>57</v>
      </c>
    </row>
    <row r="3" spans="1:19" ht="15" thickBot="1" x14ac:dyDescent="0.4">
      <c r="A3" s="1" t="s">
        <v>50</v>
      </c>
      <c r="B3" s="1">
        <v>6</v>
      </c>
      <c r="C3" s="1">
        <v>3</v>
      </c>
      <c r="D3" s="1">
        <v>5960</v>
      </c>
      <c r="F3" s="8" t="s">
        <v>58</v>
      </c>
      <c r="G3" s="9" t="s">
        <v>59</v>
      </c>
      <c r="H3" s="10" t="s">
        <v>60</v>
      </c>
      <c r="I3" s="10" t="s">
        <v>61</v>
      </c>
      <c r="J3" s="10" t="s">
        <v>62</v>
      </c>
      <c r="K3" s="10" t="s">
        <v>63</v>
      </c>
      <c r="L3" s="10" t="s">
        <v>64</v>
      </c>
      <c r="M3" s="11" t="s">
        <v>65</v>
      </c>
      <c r="N3" s="12"/>
      <c r="O3" s="13"/>
    </row>
    <row r="4" spans="1:19" x14ac:dyDescent="0.35">
      <c r="A4" s="1" t="s">
        <v>51</v>
      </c>
      <c r="B4" s="1">
        <v>11</v>
      </c>
      <c r="C4" s="1">
        <v>3</v>
      </c>
      <c r="D4" s="1">
        <v>5157</v>
      </c>
      <c r="F4" s="14">
        <v>1</v>
      </c>
      <c r="G4" s="15">
        <v>0</v>
      </c>
      <c r="H4" s="16">
        <v>0</v>
      </c>
      <c r="I4" s="16">
        <v>1</v>
      </c>
      <c r="J4" s="16">
        <v>1</v>
      </c>
      <c r="K4" s="16">
        <v>1</v>
      </c>
      <c r="L4" s="16">
        <v>1</v>
      </c>
      <c r="M4" s="17">
        <v>1</v>
      </c>
      <c r="N4" s="18"/>
      <c r="O4" s="19">
        <v>680</v>
      </c>
    </row>
    <row r="5" spans="1:19" x14ac:dyDescent="0.35">
      <c r="A5" s="1" t="s">
        <v>52</v>
      </c>
      <c r="B5" s="1">
        <v>6</v>
      </c>
      <c r="C5" s="1">
        <v>3</v>
      </c>
      <c r="D5" s="1">
        <v>7274</v>
      </c>
      <c r="F5" s="14">
        <v>2</v>
      </c>
      <c r="G5" s="15">
        <v>1</v>
      </c>
      <c r="H5" s="16">
        <v>0</v>
      </c>
      <c r="I5" s="16">
        <v>0</v>
      </c>
      <c r="J5" s="16">
        <v>1</v>
      </c>
      <c r="K5" s="16">
        <v>1</v>
      </c>
      <c r="L5" s="16">
        <v>1</v>
      </c>
      <c r="M5" s="17">
        <v>1</v>
      </c>
      <c r="N5" s="18"/>
      <c r="O5" s="19">
        <v>705</v>
      </c>
    </row>
    <row r="6" spans="1:19" x14ac:dyDescent="0.35">
      <c r="A6" s="1" t="s">
        <v>53</v>
      </c>
      <c r="B6" s="1">
        <v>3</v>
      </c>
      <c r="C6" s="1">
        <v>3</v>
      </c>
      <c r="D6" s="1">
        <v>5826</v>
      </c>
      <c r="F6" s="14">
        <v>3</v>
      </c>
      <c r="G6" s="15">
        <v>1</v>
      </c>
      <c r="H6" s="16">
        <v>1</v>
      </c>
      <c r="I6" s="16">
        <v>0</v>
      </c>
      <c r="J6" s="16">
        <v>0</v>
      </c>
      <c r="K6" s="16">
        <v>1</v>
      </c>
      <c r="L6" s="16">
        <v>1</v>
      </c>
      <c r="M6" s="17">
        <v>1</v>
      </c>
      <c r="N6" s="18"/>
      <c r="O6" s="19">
        <v>705</v>
      </c>
    </row>
    <row r="7" spans="1:19" x14ac:dyDescent="0.35">
      <c r="A7" s="1" t="s">
        <v>54</v>
      </c>
      <c r="B7" s="1">
        <v>9</v>
      </c>
      <c r="C7" s="1">
        <v>3</v>
      </c>
      <c r="D7" s="1">
        <v>7325</v>
      </c>
      <c r="F7" s="14">
        <v>4</v>
      </c>
      <c r="G7" s="15">
        <v>1</v>
      </c>
      <c r="H7" s="16">
        <v>1</v>
      </c>
      <c r="I7" s="16">
        <v>1</v>
      </c>
      <c r="J7" s="16">
        <v>0</v>
      </c>
      <c r="K7" s="16">
        <v>0</v>
      </c>
      <c r="L7" s="16">
        <v>1</v>
      </c>
      <c r="M7" s="17">
        <v>1</v>
      </c>
      <c r="N7" s="18"/>
      <c r="O7" s="19">
        <v>705</v>
      </c>
    </row>
    <row r="8" spans="1:19" x14ac:dyDescent="0.35">
      <c r="F8" s="14">
        <v>5</v>
      </c>
      <c r="G8" s="15">
        <v>1</v>
      </c>
      <c r="H8" s="16">
        <v>1</v>
      </c>
      <c r="I8" s="16">
        <v>1</v>
      </c>
      <c r="J8" s="16">
        <v>1</v>
      </c>
      <c r="K8" s="16">
        <v>0</v>
      </c>
      <c r="L8" s="16">
        <v>0</v>
      </c>
      <c r="M8" s="17">
        <v>1</v>
      </c>
      <c r="N8" s="18"/>
      <c r="O8" s="19">
        <v>705</v>
      </c>
    </row>
    <row r="9" spans="1:19" x14ac:dyDescent="0.35">
      <c r="F9" s="14">
        <v>6</v>
      </c>
      <c r="G9" s="15">
        <v>1</v>
      </c>
      <c r="H9" s="16">
        <v>1</v>
      </c>
      <c r="I9" s="16">
        <v>1</v>
      </c>
      <c r="J9" s="16">
        <v>1</v>
      </c>
      <c r="K9" s="16">
        <v>1</v>
      </c>
      <c r="L9" s="16">
        <v>0</v>
      </c>
      <c r="M9" s="17">
        <v>0</v>
      </c>
      <c r="N9" s="18"/>
      <c r="O9" s="19">
        <v>680</v>
      </c>
    </row>
    <row r="10" spans="1:19" ht="15" thickBot="1" x14ac:dyDescent="0.4">
      <c r="F10" s="8">
        <v>7</v>
      </c>
      <c r="G10" s="20">
        <v>0</v>
      </c>
      <c r="H10" s="21">
        <v>1</v>
      </c>
      <c r="I10" s="21">
        <v>1</v>
      </c>
      <c r="J10" s="21">
        <v>1</v>
      </c>
      <c r="K10" s="21">
        <v>1</v>
      </c>
      <c r="L10" s="21">
        <v>1</v>
      </c>
      <c r="M10" s="22">
        <v>0</v>
      </c>
      <c r="N10" s="23"/>
      <c r="O10" s="24">
        <v>655</v>
      </c>
    </row>
    <row r="11" spans="1:19" ht="15" customHeight="1" thickBot="1" x14ac:dyDescent="0.4">
      <c r="F11" s="25" t="s">
        <v>66</v>
      </c>
      <c r="G11" s="26"/>
      <c r="H11" s="27"/>
      <c r="I11" s="27"/>
      <c r="J11" s="27"/>
      <c r="K11" s="27"/>
      <c r="L11" s="27"/>
      <c r="M11" s="28"/>
    </row>
    <row r="12" spans="1:19" ht="15" thickBot="1" x14ac:dyDescent="0.4">
      <c r="F12" s="29" t="s">
        <v>67</v>
      </c>
      <c r="G12" s="9">
        <v>18</v>
      </c>
      <c r="H12" s="10">
        <v>27</v>
      </c>
      <c r="I12" s="10">
        <v>22</v>
      </c>
      <c r="J12" s="10">
        <v>26</v>
      </c>
      <c r="K12" s="10">
        <v>25</v>
      </c>
      <c r="L12" s="10">
        <v>21</v>
      </c>
      <c r="M12" s="11">
        <v>19</v>
      </c>
      <c r="N12" s="30" t="s">
        <v>68</v>
      </c>
      <c r="O12" s="31"/>
    </row>
    <row r="14" spans="1:19" x14ac:dyDescent="0.35">
      <c r="R14" s="30" t="s">
        <v>82</v>
      </c>
      <c r="S14" s="30" t="s">
        <v>84</v>
      </c>
    </row>
    <row r="15" spans="1:19" x14ac:dyDescent="0.35">
      <c r="E15" s="32" t="s">
        <v>81</v>
      </c>
      <c r="F15" s="30" t="s">
        <v>69</v>
      </c>
      <c r="G15" s="30" t="s">
        <v>70</v>
      </c>
      <c r="H15" s="30" t="s">
        <v>71</v>
      </c>
      <c r="I15" s="30" t="s">
        <v>72</v>
      </c>
      <c r="J15" s="30" t="s">
        <v>73</v>
      </c>
      <c r="K15" s="30" t="s">
        <v>74</v>
      </c>
      <c r="L15" s="30" t="s">
        <v>75</v>
      </c>
      <c r="M15" s="30" t="s">
        <v>76</v>
      </c>
      <c r="N15" s="30" t="s">
        <v>77</v>
      </c>
      <c r="O15" s="30" t="s">
        <v>78</v>
      </c>
      <c r="P15" s="30" t="s">
        <v>79</v>
      </c>
      <c r="Q15" s="30" t="s">
        <v>80</v>
      </c>
      <c r="R15" s="30" t="s">
        <v>83</v>
      </c>
      <c r="S15" s="30" t="s">
        <v>85</v>
      </c>
    </row>
    <row r="16" spans="1:19" x14ac:dyDescent="0.35">
      <c r="E16" t="s">
        <v>49</v>
      </c>
      <c r="F16" s="30">
        <v>0</v>
      </c>
      <c r="G16" s="30">
        <v>1</v>
      </c>
      <c r="H16" s="30">
        <v>1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30">
        <v>0</v>
      </c>
      <c r="P16" s="30">
        <v>0</v>
      </c>
      <c r="Q16" s="30">
        <v>0</v>
      </c>
      <c r="R16" s="35">
        <v>363</v>
      </c>
      <c r="S16" s="34">
        <f>5950*2</f>
        <v>11900</v>
      </c>
    </row>
    <row r="17" spans="5:19" x14ac:dyDescent="0.35">
      <c r="E17" s="1" t="s">
        <v>50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1</v>
      </c>
      <c r="L17" s="30">
        <v>1</v>
      </c>
      <c r="M17" s="30">
        <v>1</v>
      </c>
      <c r="N17" s="30">
        <v>0</v>
      </c>
      <c r="O17" s="30">
        <v>0</v>
      </c>
      <c r="P17" s="30">
        <v>0</v>
      </c>
      <c r="Q17" s="30">
        <v>0</v>
      </c>
      <c r="R17" s="35">
        <v>381</v>
      </c>
      <c r="S17" s="34">
        <f>5960*3</f>
        <v>17880</v>
      </c>
    </row>
    <row r="18" spans="5:19" x14ac:dyDescent="0.35">
      <c r="E18" s="1" t="s">
        <v>51</v>
      </c>
      <c r="F18" s="30">
        <v>1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0">
        <v>1</v>
      </c>
      <c r="Q18" s="30">
        <v>1</v>
      </c>
      <c r="R18" s="35">
        <v>458</v>
      </c>
      <c r="S18" s="34">
        <f>5157*3</f>
        <v>15471</v>
      </c>
    </row>
    <row r="19" spans="5:19" x14ac:dyDescent="0.35">
      <c r="E19" s="1" t="s">
        <v>52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1</v>
      </c>
      <c r="L19" s="30">
        <v>1</v>
      </c>
      <c r="M19" s="30">
        <v>1</v>
      </c>
      <c r="N19" s="30">
        <v>0</v>
      </c>
      <c r="O19" s="30">
        <v>0</v>
      </c>
      <c r="P19" s="30">
        <v>0</v>
      </c>
      <c r="Q19" s="30">
        <v>0</v>
      </c>
      <c r="R19" s="35">
        <v>0</v>
      </c>
      <c r="S19" s="34">
        <f>7274*3</f>
        <v>21822</v>
      </c>
    </row>
    <row r="20" spans="5:19" x14ac:dyDescent="0.35">
      <c r="E20" s="1" t="s">
        <v>53</v>
      </c>
      <c r="F20" s="30">
        <v>0</v>
      </c>
      <c r="G20" s="30">
        <v>0</v>
      </c>
      <c r="H20" s="30">
        <v>1</v>
      </c>
      <c r="I20" s="30">
        <v>1</v>
      </c>
      <c r="J20" s="30">
        <v>1</v>
      </c>
      <c r="K20" s="30">
        <v>0</v>
      </c>
      <c r="L20" s="30">
        <v>0</v>
      </c>
      <c r="M20" s="30">
        <v>0</v>
      </c>
      <c r="N20" s="30">
        <v>0</v>
      </c>
      <c r="O20" s="30">
        <v>0</v>
      </c>
      <c r="P20" s="30">
        <v>0</v>
      </c>
      <c r="Q20" s="30">
        <v>0</v>
      </c>
      <c r="R20" s="35">
        <v>561</v>
      </c>
      <c r="S20" s="34">
        <f>5826*3</f>
        <v>17478</v>
      </c>
    </row>
    <row r="21" spans="5:19" x14ac:dyDescent="0.35">
      <c r="E21" s="1" t="s">
        <v>54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1</v>
      </c>
      <c r="O21" s="30">
        <v>1</v>
      </c>
      <c r="P21" s="30">
        <v>1</v>
      </c>
      <c r="Q21" s="30">
        <v>0</v>
      </c>
      <c r="R21" s="35">
        <v>646</v>
      </c>
      <c r="S21" s="34">
        <f>7325*3</f>
        <v>21975</v>
      </c>
    </row>
    <row r="22" spans="5:19" x14ac:dyDescent="0.35">
      <c r="E22" s="30" t="s">
        <v>87</v>
      </c>
      <c r="F22" s="30">
        <v>1</v>
      </c>
      <c r="G22" s="30">
        <v>1</v>
      </c>
      <c r="H22" s="30">
        <v>1</v>
      </c>
      <c r="I22" s="30">
        <v>1</v>
      </c>
      <c r="J22" s="30">
        <v>1</v>
      </c>
      <c r="K22" s="30">
        <v>1</v>
      </c>
      <c r="L22" s="30">
        <v>1</v>
      </c>
      <c r="M22" s="30">
        <v>1</v>
      </c>
      <c r="N22" s="30">
        <v>1</v>
      </c>
      <c r="O22" s="30">
        <v>1</v>
      </c>
      <c r="P22" s="30">
        <v>1</v>
      </c>
      <c r="Q22" s="30">
        <v>1</v>
      </c>
      <c r="R22" s="37">
        <v>0</v>
      </c>
      <c r="S22" s="33">
        <f>5059.99*12</f>
        <v>60719.88</v>
      </c>
    </row>
    <row r="23" spans="5:19" x14ac:dyDescent="0.35">
      <c r="E23" s="30" t="s">
        <v>86</v>
      </c>
      <c r="F23" s="36">
        <f>SUMPRODUCT(F16:F21,$R$16:$R$21)</f>
        <v>458</v>
      </c>
      <c r="G23" s="36">
        <f>SUMPRODUCT(G16:G21,$R$16:$R$21)</f>
        <v>363</v>
      </c>
      <c r="H23" s="36">
        <f t="shared" ref="G23:Q23" si="0">SUMPRODUCT(H16:H21,$R$16:$R$21)</f>
        <v>924</v>
      </c>
      <c r="I23" s="36">
        <f t="shared" si="0"/>
        <v>561</v>
      </c>
      <c r="J23" s="36">
        <f t="shared" si="0"/>
        <v>561</v>
      </c>
      <c r="K23" s="36">
        <f t="shared" si="0"/>
        <v>381</v>
      </c>
      <c r="L23" s="36">
        <f t="shared" si="0"/>
        <v>381</v>
      </c>
      <c r="M23" s="36">
        <f t="shared" si="0"/>
        <v>381</v>
      </c>
      <c r="N23" s="36">
        <f t="shared" si="0"/>
        <v>646</v>
      </c>
      <c r="O23" s="36">
        <f t="shared" si="0"/>
        <v>646</v>
      </c>
      <c r="P23" s="36">
        <f t="shared" si="0"/>
        <v>1104</v>
      </c>
      <c r="Q23" s="36">
        <f t="shared" si="0"/>
        <v>458</v>
      </c>
    </row>
    <row r="24" spans="5:19" x14ac:dyDescent="0.35">
      <c r="E24" s="30" t="s">
        <v>67</v>
      </c>
      <c r="F24" s="30">
        <v>265</v>
      </c>
      <c r="G24" s="30">
        <v>363</v>
      </c>
      <c r="H24" s="30">
        <v>501</v>
      </c>
      <c r="I24" s="30">
        <v>561</v>
      </c>
      <c r="J24" s="30">
        <v>491</v>
      </c>
      <c r="K24" s="30">
        <v>362</v>
      </c>
      <c r="L24" s="30">
        <v>302</v>
      </c>
      <c r="M24" s="30">
        <v>381</v>
      </c>
      <c r="N24" s="30">
        <v>541</v>
      </c>
      <c r="O24" s="30">
        <v>646</v>
      </c>
      <c r="P24" s="30">
        <v>603</v>
      </c>
      <c r="Q24" s="30">
        <v>458</v>
      </c>
      <c r="R24" s="32" t="s">
        <v>68</v>
      </c>
      <c r="S24" s="38">
        <f>SUMPRODUCT(R16:R22, S16:S22)</f>
        <v>42218706</v>
      </c>
    </row>
  </sheetData>
  <mergeCells count="3">
    <mergeCell ref="G2:M2"/>
    <mergeCell ref="N2:N3"/>
    <mergeCell ref="O2:O3"/>
  </mergeCells>
  <phoneticPr fontId="6" type="noConversion"/>
  <conditionalFormatting sqref="G4:M10">
    <cfRule type="colorScale" priority="2">
      <colorScale>
        <cfvo type="min"/>
        <cfvo type="max"/>
        <color rgb="FFFFEF9C"/>
        <color rgb="FF63BE7B"/>
      </colorScale>
    </cfRule>
  </conditionalFormatting>
  <conditionalFormatting sqref="F15:Q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F4C9DFD70F754CA5595D6A9C470F72" ma:contentTypeVersion="13" ma:contentTypeDescription="Create a new document." ma:contentTypeScope="" ma:versionID="999f39cf6914d69ed023a60c2a75bd87">
  <xsd:schema xmlns:xsd="http://www.w3.org/2001/XMLSchema" xmlns:xs="http://www.w3.org/2001/XMLSchema" xmlns:p="http://schemas.microsoft.com/office/2006/metadata/properties" xmlns:ns3="d7873a86-3162-4ae4-881a-c07887263161" xmlns:ns4="17eb6c49-0515-4c3e-a873-84cb98eb7763" targetNamespace="http://schemas.microsoft.com/office/2006/metadata/properties" ma:root="true" ma:fieldsID="a0e96f6ffb2b5ab18b65819107b836a7" ns3:_="" ns4:_="">
    <xsd:import namespace="d7873a86-3162-4ae4-881a-c07887263161"/>
    <xsd:import namespace="17eb6c49-0515-4c3e-a873-84cb98eb776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SearchProperties" minOccurs="0"/>
                <xsd:element ref="ns4:MediaServiceObjectDetectorVersions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873a86-3162-4ae4-881a-c0788726316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eb6c49-0515-4c3e-a873-84cb98eb77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7eb6c49-0515-4c3e-a873-84cb98eb7763" xsi:nil="true"/>
  </documentManagement>
</p:properties>
</file>

<file path=customXml/itemProps1.xml><?xml version="1.0" encoding="utf-8"?>
<ds:datastoreItem xmlns:ds="http://schemas.openxmlformats.org/officeDocument/2006/customXml" ds:itemID="{99316A63-DB93-4858-8747-642B1D57CE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873a86-3162-4ae4-881a-c07887263161"/>
    <ds:schemaRef ds:uri="17eb6c49-0515-4c3e-a873-84cb98eb776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BD32C8-FE6B-44C4-BA25-B4BBD279E6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D6517BB-A61E-4904-ABFE-4B7914438522}">
  <ds:schemaRefs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17eb6c49-0515-4c3e-a873-84cb98eb7763"/>
    <ds:schemaRef ds:uri="d7873a86-3162-4ae4-881a-c07887263161"/>
    <ds:schemaRef ds:uri="http://purl.org/dc/terms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O'Connor</dc:creator>
  <cp:lastModifiedBy>Luke O'Connor</cp:lastModifiedBy>
  <dcterms:created xsi:type="dcterms:W3CDTF">2025-04-02T22:20:09Z</dcterms:created>
  <dcterms:modified xsi:type="dcterms:W3CDTF">2025-04-02T23:35:17Z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0x01010018F4C9DFD70F754CA5595D6A9C470F72</vt:lpwstr>
  </property>
</Properties>
</file>