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AADC0D09-C9C8-4D63-A6B3-0B51F2F14D11}" xr6:coauthVersionLast="47" xr6:coauthVersionMax="47" xr10:uidLastSave="{00000000-0000-0000-0000-000000000000}"/>
  <bookViews>
    <workbookView xWindow="-110" yWindow="-110" windowWidth="19420" windowHeight="10420" xr2:uid="{377B5EEE-DE86-4517-B3CB-470DBC4519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1" l="1"/>
  <c r="U13" i="1"/>
  <c r="U14" i="1"/>
  <c r="U15" i="1"/>
  <c r="U16" i="1"/>
  <c r="U17" i="1"/>
  <c r="U18" i="1"/>
  <c r="U19" i="1"/>
  <c r="N7" i="1"/>
  <c r="T8" i="1"/>
  <c r="S8" i="1"/>
  <c r="T13" i="1"/>
  <c r="T14" i="1"/>
  <c r="T15" i="1"/>
  <c r="T16" i="1"/>
  <c r="T17" i="1"/>
  <c r="T18" i="1"/>
  <c r="T19" i="1"/>
  <c r="T12" i="1"/>
  <c r="S13" i="1"/>
  <c r="S14" i="1"/>
  <c r="S15" i="1"/>
  <c r="S16" i="1"/>
  <c r="S17" i="1"/>
  <c r="S18" i="1"/>
  <c r="S19" i="1"/>
  <c r="S12" i="1"/>
  <c r="R13" i="1"/>
  <c r="R14" i="1"/>
  <c r="R15" i="1"/>
  <c r="R16" i="1"/>
  <c r="R17" i="1"/>
  <c r="R18" i="1"/>
  <c r="R19" i="1"/>
  <c r="R12" i="1"/>
  <c r="Q13" i="1"/>
  <c r="Q14" i="1"/>
  <c r="Q15" i="1"/>
  <c r="Q16" i="1"/>
  <c r="Q17" i="1"/>
  <c r="Q18" i="1"/>
  <c r="Q19" i="1"/>
  <c r="Q12" i="1"/>
</calcChain>
</file>

<file path=xl/sharedStrings.xml><?xml version="1.0" encoding="utf-8"?>
<sst xmlns="http://schemas.openxmlformats.org/spreadsheetml/2006/main" count="44" uniqueCount="27">
  <si>
    <t>store_name</t>
  </si>
  <si>
    <t>lat</t>
  </si>
  <si>
    <t>long</t>
  </si>
  <si>
    <t>last_year_demand</t>
  </si>
  <si>
    <t>expected_yoy_change</t>
  </si>
  <si>
    <t>Creme Brulee Cliffs</t>
  </si>
  <si>
    <t>Frozen Fudge Fjords</t>
  </si>
  <si>
    <t>Macaron Market</t>
  </si>
  <si>
    <t>Malted Milk Manor</t>
  </si>
  <si>
    <t>Maple Fudge Forest</t>
  </si>
  <si>
    <t>Melty Mint Mountains</t>
  </si>
  <si>
    <t>Mochi Metropolis</t>
  </si>
  <si>
    <t>Nougat Nook</t>
  </si>
  <si>
    <t>dc_name</t>
  </si>
  <si>
    <t>Pudding Peaks</t>
  </si>
  <si>
    <t>Store</t>
  </si>
  <si>
    <t>X</t>
  </si>
  <si>
    <t>Y</t>
  </si>
  <si>
    <t>Store Cords</t>
  </si>
  <si>
    <t>Current DC Cords</t>
  </si>
  <si>
    <t>Current DC Distance</t>
  </si>
  <si>
    <t>New DC</t>
  </si>
  <si>
    <t>New DC Dist</t>
  </si>
  <si>
    <t>Model Decision</t>
  </si>
  <si>
    <t>Use New?</t>
  </si>
  <si>
    <t>DIST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</si>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</sst>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B360-7EAE-42CF-B537-B006D4C57744}">
  <dimension ref="A1:V19"/>
  <sheetViews>
    <sheetView tabSelected="1" topLeftCell="G4" workbookViewId="0">
      <selection activeCell="W14" sqref="W14"/>
    </sheetView>
  </sheetViews>
  <sheetFormatPr defaultRowHeight="14.5" x14ac:dyDescent="0.35"/>
  <cols>
    <col min="1" max="1" width="15.81640625" customWidth="1"/>
    <col min="2" max="2" width="9.90625" customWidth="1"/>
    <col min="4" max="4" width="15.54296875" bestFit="1" customWidth="1"/>
    <col min="5" max="5" width="20.36328125" customWidth="1"/>
    <col min="12" max="12" width="18.90625" customWidth="1"/>
    <col min="15" max="15" width="6.90625" customWidth="1"/>
    <col min="16" max="16" width="7.08984375" customWidth="1"/>
    <col min="17" max="17" width="17.36328125" customWidth="1"/>
    <col min="20" max="20" width="10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2" x14ac:dyDescent="0.35">
      <c r="A2" s="1" t="s">
        <v>5</v>
      </c>
      <c r="B2" s="1">
        <v>39.520000000000003</v>
      </c>
      <c r="C2" s="1">
        <v>-93.06</v>
      </c>
      <c r="D2" s="1">
        <v>1285.45</v>
      </c>
      <c r="E2" s="1">
        <v>0.1</v>
      </c>
    </row>
    <row r="3" spans="1:22" x14ac:dyDescent="0.35">
      <c r="A3" s="1" t="s">
        <v>6</v>
      </c>
      <c r="B3" s="1">
        <v>39.86</v>
      </c>
      <c r="C3" s="1">
        <v>-100.06</v>
      </c>
      <c r="D3" s="1">
        <v>1318.02</v>
      </c>
      <c r="E3" s="1">
        <v>0.11</v>
      </c>
    </row>
    <row r="4" spans="1:22" x14ac:dyDescent="0.35">
      <c r="A4" s="1" t="s">
        <v>7</v>
      </c>
      <c r="B4" s="1">
        <v>35.18</v>
      </c>
      <c r="C4" s="1">
        <v>-111.54</v>
      </c>
      <c r="D4" s="1">
        <v>1579.44</v>
      </c>
      <c r="E4" s="1">
        <v>7.0000000000000007E-2</v>
      </c>
    </row>
    <row r="5" spans="1:22" x14ac:dyDescent="0.35">
      <c r="A5" s="1" t="s">
        <v>8</v>
      </c>
      <c r="B5" s="1">
        <v>40.21</v>
      </c>
      <c r="C5" s="1">
        <v>-112.05</v>
      </c>
      <c r="D5" s="1">
        <v>2140</v>
      </c>
      <c r="E5" s="1">
        <v>-0.1</v>
      </c>
    </row>
    <row r="6" spans="1:22" x14ac:dyDescent="0.35">
      <c r="A6" s="1" t="s">
        <v>9</v>
      </c>
      <c r="B6" s="1">
        <v>39.53</v>
      </c>
      <c r="C6" s="1">
        <v>-115.76</v>
      </c>
      <c r="D6" s="1">
        <v>1736.7</v>
      </c>
      <c r="E6" s="1">
        <v>0.09</v>
      </c>
    </row>
    <row r="7" spans="1:22" x14ac:dyDescent="0.35">
      <c r="A7" s="1" t="s">
        <v>10</v>
      </c>
      <c r="B7" s="1">
        <v>34.71</v>
      </c>
      <c r="C7" s="1">
        <v>-117.92</v>
      </c>
      <c r="D7" s="1">
        <v>1481.48</v>
      </c>
      <c r="E7" s="1">
        <v>0.08</v>
      </c>
      <c r="M7" t="s">
        <v>26</v>
      </c>
      <c r="N7">
        <f>SUM(V12:V19)</f>
        <v>49.730000000000004</v>
      </c>
      <c r="S7" s="3" t="s">
        <v>16</v>
      </c>
      <c r="T7" s="3" t="s">
        <v>17</v>
      </c>
    </row>
    <row r="8" spans="1:22" x14ac:dyDescent="0.35">
      <c r="A8" s="1" t="s">
        <v>11</v>
      </c>
      <c r="B8" s="1">
        <v>32.42</v>
      </c>
      <c r="C8" s="1">
        <v>-111.79</v>
      </c>
      <c r="D8" s="1">
        <v>1336.45</v>
      </c>
      <c r="E8" s="1">
        <v>7.0000000000000007E-2</v>
      </c>
      <c r="R8" t="s">
        <v>21</v>
      </c>
      <c r="S8" s="10">
        <f>AVERAGE($M$12:$M$19)</f>
        <v>37.835000000000001</v>
      </c>
      <c r="T8" s="10">
        <f>AVERAGE($N$12:$N$19)</f>
        <v>-108.70249999999999</v>
      </c>
    </row>
    <row r="9" spans="1:22" x14ac:dyDescent="0.35">
      <c r="A9" s="1" t="s">
        <v>12</v>
      </c>
      <c r="B9" s="1">
        <v>41.25</v>
      </c>
      <c r="C9" s="1">
        <v>-107.44</v>
      </c>
      <c r="D9" s="1">
        <v>1377.27</v>
      </c>
      <c r="E9" s="1">
        <v>-0.12</v>
      </c>
      <c r="O9" s="5"/>
    </row>
    <row r="10" spans="1:22" x14ac:dyDescent="0.35">
      <c r="L10" s="2" t="s">
        <v>15</v>
      </c>
      <c r="M10" s="7" t="s">
        <v>18</v>
      </c>
      <c r="N10" s="7"/>
      <c r="O10" s="8" t="s">
        <v>19</v>
      </c>
      <c r="P10" s="8"/>
      <c r="R10" s="4" t="s">
        <v>21</v>
      </c>
      <c r="S10" s="4"/>
      <c r="U10" s="4" t="s">
        <v>23</v>
      </c>
      <c r="V10" s="4"/>
    </row>
    <row r="11" spans="1:22" x14ac:dyDescent="0.35">
      <c r="L11" s="2"/>
      <c r="M11" s="2" t="s">
        <v>16</v>
      </c>
      <c r="N11" s="2" t="s">
        <v>17</v>
      </c>
      <c r="O11" s="6" t="s">
        <v>16</v>
      </c>
      <c r="P11" s="6" t="s">
        <v>17</v>
      </c>
      <c r="Q11" s="6" t="s">
        <v>20</v>
      </c>
      <c r="R11" s="6" t="s">
        <v>16</v>
      </c>
      <c r="S11" s="6" t="s">
        <v>17</v>
      </c>
      <c r="T11" s="6" t="s">
        <v>22</v>
      </c>
      <c r="U11" s="6" t="s">
        <v>24</v>
      </c>
      <c r="V11" s="6" t="s">
        <v>25</v>
      </c>
    </row>
    <row r="12" spans="1:22" x14ac:dyDescent="0.35">
      <c r="L12" s="2" t="s">
        <v>5</v>
      </c>
      <c r="M12" s="2">
        <v>39.520000000000003</v>
      </c>
      <c r="N12" s="2">
        <v>-93.06</v>
      </c>
      <c r="O12" s="9">
        <v>43.06</v>
      </c>
      <c r="P12" s="9">
        <v>-102.99</v>
      </c>
      <c r="Q12" s="10">
        <f>SQRT((O12-M12)^2+(P12-N12)^2)</f>
        <v>10.542129765849017</v>
      </c>
      <c r="R12" s="10">
        <f>AVERAGE($M$12:$M$19)</f>
        <v>37.835000000000001</v>
      </c>
      <c r="S12" s="10">
        <f>AVERAGE($N$12:$N$19)</f>
        <v>-108.70249999999999</v>
      </c>
      <c r="T12" s="10">
        <f>SQRT((M12-$R$12)^2+(N12-$S$12)^2)</f>
        <v>15.73299180861668</v>
      </c>
      <c r="U12" t="b">
        <f>Q12&lt;T12=FALSE</f>
        <v>0</v>
      </c>
      <c r="V12" s="3">
        <v>10.54</v>
      </c>
    </row>
    <row r="13" spans="1:22" x14ac:dyDescent="0.35">
      <c r="L13" s="2" t="s">
        <v>6</v>
      </c>
      <c r="M13" s="2">
        <v>39.86</v>
      </c>
      <c r="N13" s="2">
        <v>-100.06</v>
      </c>
      <c r="O13" s="9">
        <v>43.06</v>
      </c>
      <c r="P13" s="9">
        <v>-102.99</v>
      </c>
      <c r="Q13" s="10">
        <f t="shared" ref="Q13:Q19" si="0">SQRT((O13-M13)^2+(P13-N13)^2)</f>
        <v>4.3387671059875954</v>
      </c>
      <c r="R13" s="10">
        <f t="shared" ref="R13:R19" si="1">AVERAGE($M$12:$M$19)</f>
        <v>37.835000000000001</v>
      </c>
      <c r="S13" s="10">
        <f t="shared" ref="S13:S19" si="2">AVERAGE($N$12:$N$19)</f>
        <v>-108.70249999999999</v>
      </c>
      <c r="T13" s="10">
        <f t="shared" ref="T13:T19" si="3">SQRT((M13-$R$12)^2+(N13-$S$12)^2)</f>
        <v>8.8765664110623153</v>
      </c>
      <c r="U13" t="b">
        <f t="shared" ref="U13:U19" si="4">Q13&lt;T13=FALSE</f>
        <v>0</v>
      </c>
      <c r="V13" s="3">
        <v>4.34</v>
      </c>
    </row>
    <row r="14" spans="1:22" x14ac:dyDescent="0.35">
      <c r="L14" s="2" t="s">
        <v>7</v>
      </c>
      <c r="M14" s="2">
        <v>35.18</v>
      </c>
      <c r="N14" s="2">
        <v>-111.54</v>
      </c>
      <c r="O14" s="9">
        <v>43.06</v>
      </c>
      <c r="P14" s="9">
        <v>-102.99</v>
      </c>
      <c r="Q14" s="10">
        <f t="shared" si="0"/>
        <v>11.627420178182271</v>
      </c>
      <c r="R14" s="10">
        <f t="shared" si="1"/>
        <v>37.835000000000001</v>
      </c>
      <c r="S14" s="10">
        <f t="shared" si="2"/>
        <v>-108.70249999999999</v>
      </c>
      <c r="T14" s="10">
        <f t="shared" si="3"/>
        <v>3.8859273346268481</v>
      </c>
      <c r="U14" t="b">
        <f t="shared" si="4"/>
        <v>1</v>
      </c>
      <c r="V14" s="3">
        <v>3.89</v>
      </c>
    </row>
    <row r="15" spans="1:22" x14ac:dyDescent="0.35">
      <c r="L15" s="2" t="s">
        <v>8</v>
      </c>
      <c r="M15" s="2">
        <v>40.21</v>
      </c>
      <c r="N15" s="2">
        <v>-112.05</v>
      </c>
      <c r="O15" s="9">
        <v>43.06</v>
      </c>
      <c r="P15" s="9">
        <v>-102.99</v>
      </c>
      <c r="Q15" s="10">
        <f t="shared" si="0"/>
        <v>9.4976891926404949</v>
      </c>
      <c r="R15" s="10">
        <f t="shared" si="1"/>
        <v>37.835000000000001</v>
      </c>
      <c r="S15" s="10">
        <f t="shared" si="2"/>
        <v>-108.70249999999999</v>
      </c>
      <c r="T15" s="10">
        <f t="shared" si="3"/>
        <v>4.1044343398329657</v>
      </c>
      <c r="U15" t="b">
        <f t="shared" si="4"/>
        <v>1</v>
      </c>
      <c r="V15" s="3">
        <v>4.0999999999999996</v>
      </c>
    </row>
    <row r="16" spans="1:22" x14ac:dyDescent="0.35">
      <c r="L16" s="2" t="s">
        <v>9</v>
      </c>
      <c r="M16" s="2">
        <v>39.53</v>
      </c>
      <c r="N16" s="2">
        <v>-115.76</v>
      </c>
      <c r="O16" s="9">
        <v>43.06</v>
      </c>
      <c r="P16" s="9">
        <v>-102.99</v>
      </c>
      <c r="Q16" s="10">
        <f t="shared" si="0"/>
        <v>13.248916936866962</v>
      </c>
      <c r="R16" s="10">
        <f t="shared" si="1"/>
        <v>37.835000000000001</v>
      </c>
      <c r="S16" s="10">
        <f t="shared" si="2"/>
        <v>-108.70249999999999</v>
      </c>
      <c r="T16" s="10">
        <f t="shared" si="3"/>
        <v>7.2581906319688425</v>
      </c>
      <c r="U16" t="b">
        <f t="shared" si="4"/>
        <v>1</v>
      </c>
      <c r="V16" s="3">
        <v>7.26</v>
      </c>
    </row>
    <row r="17" spans="12:22" x14ac:dyDescent="0.35">
      <c r="L17" s="2" t="s">
        <v>10</v>
      </c>
      <c r="M17" s="2">
        <v>34.71</v>
      </c>
      <c r="N17" s="2">
        <v>-117.92</v>
      </c>
      <c r="O17" s="9">
        <v>43.06</v>
      </c>
      <c r="P17" s="9">
        <v>-102.99</v>
      </c>
      <c r="Q17" s="10">
        <f t="shared" si="0"/>
        <v>17.106355544066076</v>
      </c>
      <c r="R17" s="10">
        <f t="shared" si="1"/>
        <v>37.835000000000001</v>
      </c>
      <c r="S17" s="10">
        <f t="shared" si="2"/>
        <v>-108.70249999999999</v>
      </c>
      <c r="T17" s="10">
        <f t="shared" si="3"/>
        <v>9.732827505406652</v>
      </c>
      <c r="U17" t="b">
        <f t="shared" si="4"/>
        <v>1</v>
      </c>
      <c r="V17" s="3">
        <v>9.73</v>
      </c>
    </row>
    <row r="18" spans="12:22" x14ac:dyDescent="0.35">
      <c r="L18" s="2" t="s">
        <v>11</v>
      </c>
      <c r="M18" s="2">
        <v>32.42</v>
      </c>
      <c r="N18" s="2">
        <v>-111.79</v>
      </c>
      <c r="O18" s="9">
        <v>43.06</v>
      </c>
      <c r="P18" s="9">
        <v>-102.99</v>
      </c>
      <c r="Q18" s="10">
        <f t="shared" si="0"/>
        <v>13.807592114485429</v>
      </c>
      <c r="R18" s="10">
        <f t="shared" si="1"/>
        <v>37.835000000000001</v>
      </c>
      <c r="S18" s="10">
        <f t="shared" si="2"/>
        <v>-108.70249999999999</v>
      </c>
      <c r="T18" s="10">
        <f t="shared" si="3"/>
        <v>6.2333683711136567</v>
      </c>
      <c r="U18" t="b">
        <f t="shared" si="4"/>
        <v>1</v>
      </c>
      <c r="V18" s="3">
        <v>6.23</v>
      </c>
    </row>
    <row r="19" spans="12:22" x14ac:dyDescent="0.35">
      <c r="L19" s="2" t="s">
        <v>12</v>
      </c>
      <c r="M19" s="2">
        <v>41.25</v>
      </c>
      <c r="N19" s="2">
        <v>-107.44</v>
      </c>
      <c r="O19" s="9">
        <v>43.06</v>
      </c>
      <c r="P19" s="9">
        <v>-102.99</v>
      </c>
      <c r="Q19" s="10">
        <f t="shared" si="0"/>
        <v>4.8040191506695766</v>
      </c>
      <c r="R19" s="10">
        <f t="shared" si="1"/>
        <v>37.835000000000001</v>
      </c>
      <c r="S19" s="10">
        <f t="shared" si="2"/>
        <v>-108.70249999999999</v>
      </c>
      <c r="T19" s="10">
        <f t="shared" si="3"/>
        <v>3.6408970391923972</v>
      </c>
      <c r="U19" t="b">
        <f t="shared" si="4"/>
        <v>1</v>
      </c>
      <c r="V19" s="3">
        <v>3.64</v>
      </c>
    </row>
  </sheetData>
  <mergeCells count="4">
    <mergeCell ref="M10:N10"/>
    <mergeCell ref="O10:P10"/>
    <mergeCell ref="R10:S10"/>
    <mergeCell ref="U10:V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8493-BFE8-4310-A111-2341365A777B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13</v>
      </c>
      <c r="B1" s="1" t="s">
        <v>1</v>
      </c>
      <c r="C1" s="1" t="s">
        <v>2</v>
      </c>
    </row>
    <row r="2" spans="1:3" x14ac:dyDescent="0.35">
      <c r="A2" s="1" t="s">
        <v>14</v>
      </c>
      <c r="B2" s="1">
        <v>43.06</v>
      </c>
      <c r="C2" s="1">
        <v>-102.99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4C9DFD70F754CA5595D6A9C470F72" ma:contentTypeVersion="13" ma:contentTypeDescription="Create a new document." ma:contentTypeScope="" ma:versionID="999f39cf6914d69ed023a60c2a75bd87">
  <xsd:schema xmlns:xsd="http://www.w3.org/2001/XMLSchema" xmlns:xs="http://www.w3.org/2001/XMLSchema" xmlns:p="http://schemas.microsoft.com/office/2006/metadata/properties" xmlns:ns3="d7873a86-3162-4ae4-881a-c07887263161" xmlns:ns4="17eb6c49-0515-4c3e-a873-84cb98eb7763" targetNamespace="http://schemas.microsoft.com/office/2006/metadata/properties" ma:root="true" ma:fieldsID="a0e96f6ffb2b5ab18b65819107b836a7" ns3:_="" ns4:_="">
    <xsd:import namespace="d7873a86-3162-4ae4-881a-c07887263161"/>
    <xsd:import namespace="17eb6c49-0515-4c3e-a873-84cb98eb77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3a86-3162-4ae4-881a-c07887263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b6c49-0515-4c3e-a873-84cb98eb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eb6c49-0515-4c3e-a873-84cb98eb7763" xsi:nil="true"/>
  </documentManagement>
</p:properties>
</file>

<file path=customXml/itemProps1.xml><?xml version="1.0" encoding="utf-8"?>
<ds:datastoreItem xmlns:ds="http://schemas.openxmlformats.org/officeDocument/2006/customXml" ds:itemID="{29594D32-F1BA-4351-8601-1312FBE8C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3a86-3162-4ae4-881a-c07887263161"/>
    <ds:schemaRef ds:uri="17eb6c49-0515-4c3e-a873-84cb98eb7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7E8FFB-BADB-489D-81C2-E14112EED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7FA81-0E29-4849-9027-FA47F351178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7873a86-3162-4ae4-881a-c07887263161"/>
    <ds:schemaRef ds:uri="http://schemas.microsoft.com/office/infopath/2007/PartnerControls"/>
    <ds:schemaRef ds:uri="http://purl.org/dc/elements/1.1/"/>
    <ds:schemaRef ds:uri="http://schemas.microsoft.com/office/2006/metadata/properties"/>
    <ds:schemaRef ds:uri="17eb6c49-0515-4c3e-a873-84cb98eb776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O'Connor</dc:creator>
  <cp:lastModifiedBy>Luke O'Connor</cp:lastModifiedBy>
  <cp:lastPrinted>2025-05-02T16:33:14Z</cp:lastPrinted>
  <dcterms:created xsi:type="dcterms:W3CDTF">2025-04-30T22:17:28Z</dcterms:created>
  <dcterms:modified xsi:type="dcterms:W3CDTF">2025-05-02T16:33:54Z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0x01010018F4C9DFD70F754CA5595D6A9C470F72</vt:lpwstr>
  </property>
</Properties>
</file>