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158576A1-5CE9-4D68-82DF-46F348C7F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ukewoc_Module04_Possible_Inves" sheetId="1" r:id="rId1"/>
    <sheet name="Sheet1" sheetId="2" r:id="rId2"/>
  </sheets>
  <definedNames>
    <definedName name="solver_adj" localSheetId="0" hidden="1">Lukewoc_Module04_Possible_Inves!$K$3:$K$19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Lukewoc_Module04_Possible_Inves!$K$3:$K$19</definedName>
    <definedName name="solver_lhs2" localSheetId="0" hidden="1">Lukewoc_Module04_Possible_Inves!$N$20:$V$20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Lukewoc_Module04_Possible_Inves!$I$20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Lukewoc_Module04_Possible_Inves!$N$21:$V$21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I20" i="1"/>
  <c r="M17" i="1" a="1"/>
  <c r="M17" i="1" s="1"/>
  <c r="N17" i="1" a="1"/>
  <c r="N17" i="1" s="1"/>
  <c r="O17" i="1" a="1"/>
  <c r="O17" i="1" s="1"/>
  <c r="P17" i="1" a="1"/>
  <c r="P17" i="1"/>
  <c r="Q17" i="1" a="1"/>
  <c r="Q17" i="1" s="1"/>
  <c r="R17" i="1" a="1"/>
  <c r="R17" i="1" s="1"/>
  <c r="S17" i="1" a="1"/>
  <c r="S17" i="1" s="1"/>
  <c r="T17" i="1" a="1"/>
  <c r="T17" i="1"/>
  <c r="U17" i="1" a="1"/>
  <c r="U17" i="1" s="1"/>
  <c r="V17" i="1" a="1"/>
  <c r="V17" i="1" s="1"/>
  <c r="M18" i="1" a="1"/>
  <c r="M18" i="1" s="1"/>
  <c r="N18" i="1" a="1"/>
  <c r="N18" i="1"/>
  <c r="O18" i="1" a="1"/>
  <c r="O18" i="1" s="1"/>
  <c r="P18" i="1" a="1"/>
  <c r="P18" i="1" s="1"/>
  <c r="Q18" i="1" a="1"/>
  <c r="Q18" i="1" s="1"/>
  <c r="R18" i="1" a="1"/>
  <c r="R18" i="1"/>
  <c r="S18" i="1" a="1"/>
  <c r="S18" i="1" s="1"/>
  <c r="T18" i="1" a="1"/>
  <c r="T18" i="1" s="1"/>
  <c r="U18" i="1" a="1"/>
  <c r="U18" i="1" s="1"/>
  <c r="V18" i="1" a="1"/>
  <c r="V18" i="1"/>
  <c r="M19" i="1" a="1"/>
  <c r="M19" i="1" s="1"/>
  <c r="N19" i="1" a="1"/>
  <c r="N19" i="1" s="1"/>
  <c r="O19" i="1" a="1"/>
  <c r="O19" i="1" s="1"/>
  <c r="P19" i="1" a="1"/>
  <c r="P19" i="1"/>
  <c r="Q19" i="1" a="1"/>
  <c r="Q19" i="1" s="1"/>
  <c r="R19" i="1" a="1"/>
  <c r="R19" i="1" s="1"/>
  <c r="S19" i="1" a="1"/>
  <c r="S19" i="1" s="1"/>
  <c r="T19" i="1" a="1"/>
  <c r="T19" i="1"/>
  <c r="U19" i="1" a="1"/>
  <c r="U19" i="1" s="1"/>
  <c r="V19" i="1" a="1"/>
  <c r="V19" i="1" s="1"/>
  <c r="R3" i="1" a="1"/>
  <c r="R3" i="1" s="1"/>
  <c r="S3" i="1" a="1"/>
  <c r="S3" i="1" s="1"/>
  <c r="T3" i="1" a="1"/>
  <c r="T3" i="1" s="1"/>
  <c r="U3" i="1" a="1"/>
  <c r="U3" i="1"/>
  <c r="V3" i="1" a="1"/>
  <c r="V3" i="1" s="1"/>
  <c r="R4" i="1" a="1"/>
  <c r="R4" i="1" s="1"/>
  <c r="S4" i="1" a="1"/>
  <c r="S4" i="1" s="1"/>
  <c r="T4" i="1" a="1"/>
  <c r="T4" i="1"/>
  <c r="U4" i="1" a="1"/>
  <c r="U4" i="1" s="1"/>
  <c r="V4" i="1" a="1"/>
  <c r="V4" i="1" s="1"/>
  <c r="R5" i="1" a="1"/>
  <c r="R5" i="1" s="1"/>
  <c r="S5" i="1" a="1"/>
  <c r="S5" i="1"/>
  <c r="T5" i="1" a="1"/>
  <c r="T5" i="1" s="1"/>
  <c r="U5" i="1" a="1"/>
  <c r="U5" i="1" s="1"/>
  <c r="V5" i="1" a="1"/>
  <c r="V5" i="1" s="1"/>
  <c r="R6" i="1" a="1"/>
  <c r="R6" i="1"/>
  <c r="S6" i="1" a="1"/>
  <c r="S6" i="1" s="1"/>
  <c r="T6" i="1" a="1"/>
  <c r="T6" i="1" s="1"/>
  <c r="U6" i="1" a="1"/>
  <c r="U6" i="1" s="1"/>
  <c r="V6" i="1" a="1"/>
  <c r="V6" i="1"/>
  <c r="R7" i="1" a="1"/>
  <c r="R7" i="1" s="1"/>
  <c r="S7" i="1" a="1"/>
  <c r="S7" i="1" s="1"/>
  <c r="T7" i="1" a="1"/>
  <c r="T7" i="1" s="1"/>
  <c r="U7" i="1" a="1"/>
  <c r="U7" i="1"/>
  <c r="V7" i="1" a="1"/>
  <c r="V7" i="1" s="1"/>
  <c r="R8" i="1" a="1"/>
  <c r="R8" i="1" s="1"/>
  <c r="S8" i="1" a="1"/>
  <c r="S8" i="1" s="1"/>
  <c r="T8" i="1" a="1"/>
  <c r="T8" i="1"/>
  <c r="U8" i="1" a="1"/>
  <c r="U8" i="1" s="1"/>
  <c r="V8" i="1" a="1"/>
  <c r="V8" i="1" s="1"/>
  <c r="R9" i="1" a="1"/>
  <c r="R9" i="1" s="1"/>
  <c r="S9" i="1" a="1"/>
  <c r="S9" i="1"/>
  <c r="T9" i="1" a="1"/>
  <c r="T9" i="1" s="1"/>
  <c r="U9" i="1" a="1"/>
  <c r="U9" i="1" s="1"/>
  <c r="V9" i="1" a="1"/>
  <c r="V9" i="1" s="1"/>
  <c r="R10" i="1" a="1"/>
  <c r="R10" i="1"/>
  <c r="S10" i="1" a="1"/>
  <c r="S10" i="1" s="1"/>
  <c r="T10" i="1" a="1"/>
  <c r="T10" i="1" s="1"/>
  <c r="U10" i="1" a="1"/>
  <c r="U10" i="1" s="1"/>
  <c r="V10" i="1" a="1"/>
  <c r="V10" i="1"/>
  <c r="R11" i="1" a="1"/>
  <c r="R11" i="1" s="1"/>
  <c r="S11" i="1" a="1"/>
  <c r="S11" i="1" s="1"/>
  <c r="T11" i="1" a="1"/>
  <c r="T11" i="1" s="1"/>
  <c r="U11" i="1" a="1"/>
  <c r="U11" i="1"/>
  <c r="V11" i="1" a="1"/>
  <c r="V11" i="1" s="1"/>
  <c r="R12" i="1" a="1"/>
  <c r="R12" i="1" s="1"/>
  <c r="S12" i="1" a="1"/>
  <c r="S12" i="1" s="1"/>
  <c r="T12" i="1" a="1"/>
  <c r="T12" i="1"/>
  <c r="U12" i="1" a="1"/>
  <c r="U12" i="1" s="1"/>
  <c r="V12" i="1" a="1"/>
  <c r="V12" i="1" s="1"/>
  <c r="R13" i="1" a="1"/>
  <c r="R13" i="1" s="1"/>
  <c r="S13" i="1" a="1"/>
  <c r="S13" i="1"/>
  <c r="T13" i="1" a="1"/>
  <c r="T13" i="1" s="1"/>
  <c r="U13" i="1" a="1"/>
  <c r="U13" i="1" s="1"/>
  <c r="V13" i="1" a="1"/>
  <c r="V13" i="1" s="1"/>
  <c r="R14" i="1" a="1"/>
  <c r="R14" i="1"/>
  <c r="S14" i="1" a="1"/>
  <c r="S14" i="1" s="1"/>
  <c r="T14" i="1" a="1"/>
  <c r="T14" i="1" s="1"/>
  <c r="U14" i="1" a="1"/>
  <c r="U14" i="1" s="1"/>
  <c r="V14" i="1" a="1"/>
  <c r="V14" i="1"/>
  <c r="R15" i="1" a="1"/>
  <c r="R15" i="1" s="1"/>
  <c r="S15" i="1" a="1"/>
  <c r="S15" i="1" s="1"/>
  <c r="T15" i="1" a="1"/>
  <c r="T15" i="1" s="1"/>
  <c r="U15" i="1" a="1"/>
  <c r="U15" i="1"/>
  <c r="V15" i="1" a="1"/>
  <c r="V15" i="1" s="1"/>
  <c r="R16" i="1" a="1"/>
  <c r="R16" i="1" s="1"/>
  <c r="S16" i="1" a="1"/>
  <c r="S16" i="1" s="1"/>
  <c r="T16" i="1" a="1"/>
  <c r="T16" i="1"/>
  <c r="U16" i="1" a="1"/>
  <c r="U16" i="1" s="1"/>
  <c r="V16" i="1" a="1"/>
  <c r="V16" i="1" s="1"/>
  <c r="M4" i="1" a="1"/>
  <c r="M4" i="1" s="1"/>
  <c r="N4" i="1" a="1"/>
  <c r="N4" i="1" s="1"/>
  <c r="O4" i="1" a="1"/>
  <c r="O4" i="1"/>
  <c r="P4" i="1" a="1"/>
  <c r="P4" i="1"/>
  <c r="Q4" i="1" a="1"/>
  <c r="Q4" i="1" s="1"/>
  <c r="M5" i="1" a="1"/>
  <c r="M5" i="1" s="1"/>
  <c r="N5" i="1" a="1"/>
  <c r="N5" i="1"/>
  <c r="O5" i="1" a="1"/>
  <c r="O5" i="1"/>
  <c r="P5" i="1" a="1"/>
  <c r="P5" i="1" s="1"/>
  <c r="Q5" i="1" a="1"/>
  <c r="Q5" i="1" s="1"/>
  <c r="M6" i="1" a="1"/>
  <c r="M6" i="1"/>
  <c r="N6" i="1" a="1"/>
  <c r="N6" i="1"/>
  <c r="O6" i="1" a="1"/>
  <c r="O6" i="1" s="1"/>
  <c r="P6" i="1" a="1"/>
  <c r="P6" i="1" s="1"/>
  <c r="Q6" i="1" a="1"/>
  <c r="Q6" i="1"/>
  <c r="M7" i="1" a="1"/>
  <c r="M7" i="1"/>
  <c r="N7" i="1" a="1"/>
  <c r="N7" i="1" s="1"/>
  <c r="O7" i="1" a="1"/>
  <c r="O7" i="1" s="1"/>
  <c r="P7" i="1" a="1"/>
  <c r="P7" i="1"/>
  <c r="Q7" i="1" a="1"/>
  <c r="Q7" i="1"/>
  <c r="M8" i="1" a="1"/>
  <c r="M8" i="1" s="1"/>
  <c r="N8" i="1" a="1"/>
  <c r="N8" i="1" s="1"/>
  <c r="O8" i="1" a="1"/>
  <c r="O8" i="1"/>
  <c r="P8" i="1" a="1"/>
  <c r="P8" i="1"/>
  <c r="Q8" i="1" a="1"/>
  <c r="Q8" i="1" s="1"/>
  <c r="M9" i="1" a="1"/>
  <c r="M9" i="1" s="1"/>
  <c r="N9" i="1" a="1"/>
  <c r="N9" i="1"/>
  <c r="O9" i="1" a="1"/>
  <c r="O9" i="1"/>
  <c r="P9" i="1" a="1"/>
  <c r="P9" i="1" s="1"/>
  <c r="Q9" i="1" a="1"/>
  <c r="Q9" i="1" s="1"/>
  <c r="M10" i="1" a="1"/>
  <c r="M10" i="1"/>
  <c r="N10" i="1" a="1"/>
  <c r="N10" i="1"/>
  <c r="O10" i="1" a="1"/>
  <c r="O10" i="1" s="1"/>
  <c r="P10" i="1" a="1"/>
  <c r="P10" i="1" s="1"/>
  <c r="Q10" i="1" a="1"/>
  <c r="Q10" i="1"/>
  <c r="M11" i="1" a="1"/>
  <c r="M11" i="1"/>
  <c r="N11" i="1" a="1"/>
  <c r="N11" i="1" s="1"/>
  <c r="O11" i="1" a="1"/>
  <c r="O11" i="1" s="1"/>
  <c r="P11" i="1" a="1"/>
  <c r="P11" i="1"/>
  <c r="Q11" i="1" a="1"/>
  <c r="Q11" i="1"/>
  <c r="M12" i="1" a="1"/>
  <c r="M12" i="1" s="1"/>
  <c r="N12" i="1" a="1"/>
  <c r="N12" i="1" s="1"/>
  <c r="O12" i="1" a="1"/>
  <c r="O12" i="1"/>
  <c r="P12" i="1" a="1"/>
  <c r="P12" i="1"/>
  <c r="Q12" i="1" a="1"/>
  <c r="Q12" i="1" s="1"/>
  <c r="M13" i="1" a="1"/>
  <c r="M13" i="1" s="1"/>
  <c r="N13" i="1" a="1"/>
  <c r="N13" i="1"/>
  <c r="O13" i="1" a="1"/>
  <c r="O13" i="1"/>
  <c r="P13" i="1" a="1"/>
  <c r="P13" i="1" s="1"/>
  <c r="Q13" i="1" a="1"/>
  <c r="Q13" i="1" s="1"/>
  <c r="M14" i="1" a="1"/>
  <c r="M14" i="1"/>
  <c r="N14" i="1" a="1"/>
  <c r="N14" i="1"/>
  <c r="O14" i="1" a="1"/>
  <c r="O14" i="1" s="1"/>
  <c r="P14" i="1" a="1"/>
  <c r="P14" i="1" s="1"/>
  <c r="Q14" i="1" a="1"/>
  <c r="Q14" i="1"/>
  <c r="M15" i="1" a="1"/>
  <c r="M15" i="1"/>
  <c r="N15" i="1" a="1"/>
  <c r="N15" i="1" s="1"/>
  <c r="O15" i="1" a="1"/>
  <c r="O15" i="1" s="1"/>
  <c r="P15" i="1" a="1"/>
  <c r="P15" i="1"/>
  <c r="Q15" i="1" a="1"/>
  <c r="Q15" i="1"/>
  <c r="M16" i="1" a="1"/>
  <c r="M16" i="1" s="1"/>
  <c r="N16" i="1" a="1"/>
  <c r="N16" i="1" s="1"/>
  <c r="O16" i="1" a="1"/>
  <c r="O16" i="1"/>
  <c r="P16" i="1" a="1"/>
  <c r="P16" i="1"/>
  <c r="Q16" i="1" a="1"/>
  <c r="Q16" i="1" s="1"/>
  <c r="N3" i="1" a="1"/>
  <c r="N3" i="1" s="1"/>
  <c r="O3" i="1" a="1"/>
  <c r="O3" i="1" s="1"/>
  <c r="P3" i="1" a="1"/>
  <c r="P3" i="1" s="1"/>
  <c r="Q3" i="1" a="1"/>
  <c r="Q3" i="1" s="1"/>
  <c r="M3" i="1" a="1"/>
  <c r="M3" i="1" s="1"/>
  <c r="L15" i="1"/>
  <c r="L10" i="1"/>
  <c r="L9" i="1"/>
  <c r="L17" i="1" s="1"/>
  <c r="L8" i="1"/>
  <c r="L7" i="1"/>
  <c r="L13" i="1" s="1"/>
  <c r="L6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L5" i="1"/>
  <c r="H5" i="1"/>
  <c r="H4" i="1"/>
  <c r="H3" i="1"/>
  <c r="F15" i="1"/>
  <c r="F14" i="1"/>
  <c r="F13" i="1"/>
  <c r="D15" i="1"/>
  <c r="D14" i="1"/>
  <c r="D13" i="1"/>
  <c r="F12" i="1"/>
  <c r="L4" i="1" s="1"/>
  <c r="F11" i="1"/>
  <c r="L3" i="1" s="1"/>
  <c r="L11" i="1" s="1"/>
  <c r="L12" i="1" s="1"/>
  <c r="L14" i="1" s="1"/>
  <c r="L16" i="1" s="1"/>
  <c r="L18" i="1" s="1"/>
  <c r="L19" i="1" s="1"/>
  <c r="D12" i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<sst xmlns="http://schemas.openxmlformats.org/spreadsheetml/2006/main" count="23" uniqueCount="22">
  <si>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investment_name</t>
  </si>
  <si>
    <t>Chocolate Chip Capital</t>
  </si>
  <si>
    <t>CottonCandy Capital</t>
  </si>
  <si>
    <t>Jellybean Junction Capital</t>
  </si>
  <si>
    <t>SourPatch Portfolio Group</t>
  </si>
  <si>
    <t>TaffyTrend Ventures</t>
  </si>
  <si>
    <t>investment_pct</t>
  </si>
  <si>
    <t>month_can_start_investing</t>
  </si>
  <si>
    <t>can_invest_every</t>
  </si>
  <si>
    <t>final_payment_start_of_year</t>
  </si>
  <si>
    <t>first_payment_year</t>
  </si>
  <si>
    <t>second_payment_year</t>
  </si>
  <si>
    <t>Investment</t>
  </si>
  <si>
    <t>inflow</t>
  </si>
  <si>
    <t>outflow</t>
  </si>
  <si>
    <t>amount</t>
  </si>
  <si>
    <t>return</t>
  </si>
  <si>
    <t>Months to Mature</t>
  </si>
  <si>
    <t>Return</t>
  </si>
  <si>
    <t>Total Invested in Month 1</t>
  </si>
  <si>
    <t>Surplus Funds</t>
  </si>
  <si>
    <t>Required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</si>
</sst>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1" applyFont="1" applyBorder="1"/>
    <xf numFmtId="9" fontId="0" fillId="0" borderId="2" xfId="1" applyFont="1" applyBorder="1"/>
    <xf numFmtId="9" fontId="0" fillId="0" borderId="5" xfId="0" applyNumberFormat="1" applyBorder="1"/>
    <xf numFmtId="44" fontId="0" fillId="0" borderId="0" xfId="2" applyFont="1"/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4" fontId="1" fillId="0" borderId="6" xfId="2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E1" workbookViewId="0">
      <selection activeCell="O12" sqref="O12"/>
    </sheetView>
  </sheetViews>
  <sheetFormatPr defaultRowHeight="14.5" x14ac:dyDescent="0.35"/>
  <cols>
    <col min="1" max="1" width="23.6328125" customWidth="1"/>
    <col min="2" max="2" width="13" customWidth="1"/>
    <col min="3" max="3" width="26.6328125" customWidth="1"/>
    <col min="4" max="4" width="21.36328125" customWidth="1"/>
    <col min="5" max="5" width="16.54296875" customWidth="1"/>
    <col min="8" max="8" width="22.54296875" customWidth="1"/>
    <col min="9" max="9" width="6" bestFit="1" customWidth="1"/>
    <col min="10" max="10" width="7.54296875" customWidth="1"/>
  </cols>
  <sheetData>
    <row r="1" spans="1:22" x14ac:dyDescent="0.35">
      <c r="A1" t="s">
        <v>0</v>
      </c>
      <c r="B1" t="s">
        <v>6</v>
      </c>
      <c r="C1" t="s">
        <v>7</v>
      </c>
      <c r="D1" t="s">
        <v>8</v>
      </c>
    </row>
    <row r="2" spans="1:22" x14ac:dyDescent="0.35">
      <c r="A2" s="1" t="s">
        <v>1</v>
      </c>
      <c r="B2" s="10">
        <v>0.02</v>
      </c>
      <c r="C2" s="2">
        <v>1</v>
      </c>
      <c r="D2" s="3">
        <v>1</v>
      </c>
      <c r="H2" s="5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</row>
    <row r="3" spans="1:22" x14ac:dyDescent="0.35">
      <c r="A3" s="1" t="s">
        <v>2</v>
      </c>
      <c r="B3" s="10">
        <v>4.2299999999999997E-2</v>
      </c>
      <c r="C3" s="2">
        <v>1</v>
      </c>
      <c r="D3" s="3">
        <v>2</v>
      </c>
      <c r="H3" s="5" t="str">
        <f>A2</f>
        <v>Chocolate Chip Capital</v>
      </c>
      <c r="I3" s="8">
        <v>1</v>
      </c>
      <c r="J3" s="8">
        <v>2</v>
      </c>
      <c r="K3" s="8">
        <v>19.999999999999996</v>
      </c>
      <c r="L3" s="11">
        <f>F11</f>
        <v>0.02</v>
      </c>
      <c r="M3" cm="1">
        <f t="array" ref="M3">_xlfn.IFS($I3=M$2, -1, $J3=M$2, 1+$L3,AND($I3&lt;M$2,$J3&gt;M$2), "&lt;---&gt;", TRUE, "")</f>
        <v>-1</v>
      </c>
      <c r="N3" cm="1">
        <f t="array" ref="N3">_xlfn.IFS($I3=N$2, -1, $J3=N$2, 1+$L3,AND($I3&lt;N$2,$J3&gt;N$2), "&lt;---&gt;", TRUE, "")</f>
        <v>1.02</v>
      </c>
      <c r="O3" t="str" cm="1">
        <f t="array" ref="O3">_xlfn.IFS($I3=O$2, -1, $J3=O$2, 1+$L3,AND($I3&lt;O$2,$J3&gt;O$2), "&lt;---&gt;", TRUE, "")</f>
        <v/>
      </c>
      <c r="P3" t="str" cm="1">
        <f t="array" ref="P3">_xlfn.IFS($I3=P$2, -1, $J3=P$2, 1+$L3,AND($I3&lt;P$2,$J3&gt;P$2), "&lt;---&gt;", TRUE, "")</f>
        <v/>
      </c>
      <c r="Q3" t="str" cm="1">
        <f t="array" ref="Q3">_xlfn.IFS($I3=Q$2, -1, $J3=Q$2, 1+$L3,AND($I3&lt;Q$2,$J3&gt;Q$2), "&lt;---&gt;", TRUE, "")</f>
        <v/>
      </c>
      <c r="R3" t="str" cm="1">
        <f t="array" ref="R3">_xlfn.IFS($I3=R$2, -1, $J3=R$2, 1+$L3,AND($I3&lt;R$2,$J3&gt;R$2), "&lt;---&gt;", TRUE, "")</f>
        <v/>
      </c>
      <c r="S3" t="str" cm="1">
        <f t="array" ref="S3">_xlfn.IFS($I3=S$2, -1, $J3=S$2, 1+$L3,AND($I3&lt;S$2,$J3&gt;S$2), "&lt;---&gt;", TRUE, "")</f>
        <v/>
      </c>
      <c r="T3" t="str" cm="1">
        <f t="array" ref="T3">_xlfn.IFS($I3=T$2, -1, $J3=T$2, 1+$L3,AND($I3&lt;T$2,$J3&gt;T$2), "&lt;---&gt;", TRUE, "")</f>
        <v/>
      </c>
      <c r="U3" t="str" cm="1">
        <f t="array" ref="U3">_xlfn.IFS($I3=U$2, -1, $J3=U$2, 1+$L3,AND($I3&lt;U$2,$J3&gt;U$2), "&lt;---&gt;", TRUE, "")</f>
        <v/>
      </c>
      <c r="V3" t="str" cm="1">
        <f t="array" ref="V3">_xlfn.IFS($I3=V$2, -1, $J3=V$2, 1+$L3,AND($I3&lt;V$2,$J3&gt;V$2), "&lt;---&gt;", TRUE, "")</f>
        <v/>
      </c>
    </row>
    <row r="4" spans="1:22" x14ac:dyDescent="0.35">
      <c r="A4" s="1" t="s">
        <v>3</v>
      </c>
      <c r="B4" s="10">
        <v>6.4600000000000005E-2</v>
      </c>
      <c r="C4" s="2">
        <v>2</v>
      </c>
      <c r="D4" s="3">
        <v>3</v>
      </c>
      <c r="H4" s="5" t="str">
        <f>A3</f>
        <v>CottonCandy Capital</v>
      </c>
      <c r="I4" s="8">
        <v>1</v>
      </c>
      <c r="J4" s="8">
        <v>3</v>
      </c>
      <c r="K4" s="8">
        <v>0</v>
      </c>
      <c r="L4" s="11">
        <f>F12</f>
        <v>4.2299999999999997E-2</v>
      </c>
      <c r="M4" cm="1">
        <f t="array" ref="M4">_xlfn.IFS($I4=M$2, -1, $J4=M$2, 1+$L4,AND($I4&lt;M$2,$J4&gt;M$2), "&lt;---&gt;", TRUE, "")</f>
        <v>-1</v>
      </c>
      <c r="N4" t="str" cm="1">
        <f t="array" ref="N4">_xlfn.IFS($I4=N$2, -1, $J4=N$2, 1+$L4,AND($I4&lt;N$2,$J4&gt;N$2), "&lt;---&gt;", TRUE, "")</f>
        <v>&lt;---&gt;</v>
      </c>
      <c r="O4" cm="1">
        <f t="array" ref="O4">_xlfn.IFS($I4=O$2, -1, $J4=O$2, 1+$L4,AND($I4&lt;O$2,$J4&gt;O$2), "&lt;---&gt;", TRUE, "")</f>
        <v>1.0423</v>
      </c>
      <c r="P4" t="str" cm="1">
        <f t="array" ref="P4">_xlfn.IFS($I4=P$2, -1, $J4=P$2, 1+$L4,AND($I4&lt;P$2,$J4&gt;P$2), "&lt;---&gt;", TRUE, "")</f>
        <v/>
      </c>
      <c r="Q4" t="str" cm="1">
        <f t="array" ref="Q4">_xlfn.IFS($I4=Q$2, -1, $J4=Q$2, 1+$L4,AND($I4&lt;Q$2,$J4&gt;Q$2), "&lt;---&gt;", TRUE, "")</f>
        <v/>
      </c>
      <c r="R4" t="str" cm="1">
        <f t="array" ref="R4">_xlfn.IFS($I4=R$2, -1, $J4=R$2, 1+$L4,AND($I4&lt;R$2,$J4&gt;R$2), "&lt;---&gt;", TRUE, "")</f>
        <v/>
      </c>
      <c r="S4" t="str" cm="1">
        <f t="array" ref="S4">_xlfn.IFS($I4=S$2, -1, $J4=S$2, 1+$L4,AND($I4&lt;S$2,$J4&gt;S$2), "&lt;---&gt;", TRUE, "")</f>
        <v/>
      </c>
      <c r="T4" t="str" cm="1">
        <f t="array" ref="T4">_xlfn.IFS($I4=T$2, -1, $J4=T$2, 1+$L4,AND($I4&lt;T$2,$J4&gt;T$2), "&lt;---&gt;", TRUE, "")</f>
        <v/>
      </c>
      <c r="U4" t="str" cm="1">
        <f t="array" ref="U4">_xlfn.IFS($I4=U$2, -1, $J4=U$2, 1+$L4,AND($I4&lt;U$2,$J4&gt;U$2), "&lt;---&gt;", TRUE, "")</f>
        <v/>
      </c>
      <c r="V4" t="str" cm="1">
        <f t="array" ref="V4">_xlfn.IFS($I4=V$2, -1, $J4=V$2, 1+$L4,AND($I4&lt;V$2,$J4&gt;V$2), "&lt;---&gt;", TRUE, "")</f>
        <v/>
      </c>
    </row>
    <row r="5" spans="1:22" x14ac:dyDescent="0.35">
      <c r="A5" s="4" t="s">
        <v>4</v>
      </c>
      <c r="B5" s="10">
        <v>8.6900000000000005E-2</v>
      </c>
      <c r="C5" s="2">
        <v>3</v>
      </c>
      <c r="D5" s="3">
        <v>4</v>
      </c>
      <c r="H5" s="5" t="str">
        <f>A6</f>
        <v>TaffyTrend Ventures</v>
      </c>
      <c r="I5" s="8">
        <v>1</v>
      </c>
      <c r="J5" s="8">
        <v>7</v>
      </c>
      <c r="K5" s="8">
        <v>0</v>
      </c>
      <c r="L5" s="11">
        <f>B6</f>
        <v>0.10929999999999999</v>
      </c>
      <c r="M5" cm="1">
        <f t="array" ref="M5">_xlfn.IFS($I5=M$2, -1, $J5=M$2, 1+$L5,AND($I5&lt;M$2,$J5&gt;M$2), "&lt;---&gt;", TRUE, "")</f>
        <v>-1</v>
      </c>
      <c r="N5" t="str" cm="1">
        <f t="array" ref="N5">_xlfn.IFS($I5=N$2, -1, $J5=N$2, 1+$L5,AND($I5&lt;N$2,$J5&gt;N$2), "&lt;---&gt;", TRUE, "")</f>
        <v>&lt;---&gt;</v>
      </c>
      <c r="O5" t="str" cm="1">
        <f t="array" ref="O5">_xlfn.IFS($I5=O$2, -1, $J5=O$2, 1+$L5,AND($I5&lt;O$2,$J5&gt;O$2), "&lt;---&gt;", TRUE, "")</f>
        <v>&lt;---&gt;</v>
      </c>
      <c r="P5" t="str" cm="1">
        <f t="array" ref="P5">_xlfn.IFS($I5=P$2, -1, $J5=P$2, 1+$L5,AND($I5&lt;P$2,$J5&gt;P$2), "&lt;---&gt;", TRUE, "")</f>
        <v>&lt;---&gt;</v>
      </c>
      <c r="Q5" t="str" cm="1">
        <f t="array" ref="Q5">_xlfn.IFS($I5=Q$2, -1, $J5=Q$2, 1+$L5,AND($I5&lt;Q$2,$J5&gt;Q$2), "&lt;---&gt;", TRUE, "")</f>
        <v>&lt;---&gt;</v>
      </c>
      <c r="R5" t="str" cm="1">
        <f t="array" ref="R5">_xlfn.IFS($I5=R$2, -1, $J5=R$2, 1+$L5,AND($I5&lt;R$2,$J5&gt;R$2), "&lt;---&gt;", TRUE, "")</f>
        <v>&lt;---&gt;</v>
      </c>
      <c r="S5" cm="1">
        <f t="array" ref="S5">_xlfn.IFS($I5=S$2, -1, $J5=S$2, 1+$L5,AND($I5&lt;S$2,$J5&gt;S$2), "&lt;---&gt;", TRUE, "")</f>
        <v>1.1093</v>
      </c>
      <c r="T5" t="str" cm="1">
        <f t="array" ref="T5">_xlfn.IFS($I5=T$2, -1, $J5=T$2, 1+$L5,AND($I5&lt;T$2,$J5&gt;T$2), "&lt;---&gt;", TRUE, "")</f>
        <v/>
      </c>
      <c r="U5" t="str" cm="1">
        <f t="array" ref="U5">_xlfn.IFS($I5=U$2, -1, $J5=U$2, 1+$L5,AND($I5&lt;U$2,$J5&gt;U$2), "&lt;---&gt;", TRUE, "")</f>
        <v/>
      </c>
      <c r="V5" t="str" cm="1">
        <f t="array" ref="V5">_xlfn.IFS($I5=V$2, -1, $J5=V$2, 1+$L5,AND($I5&lt;V$2,$J5&gt;V$2), "&lt;---&gt;", TRUE, "")</f>
        <v/>
      </c>
    </row>
    <row r="6" spans="1:22" x14ac:dyDescent="0.35">
      <c r="A6" s="1" t="s">
        <v>5</v>
      </c>
      <c r="B6" s="10">
        <v>0.10929999999999999</v>
      </c>
      <c r="C6" s="2">
        <v>1</v>
      </c>
      <c r="D6" s="3">
        <v>5</v>
      </c>
      <c r="H6" s="5" t="str">
        <f>A2</f>
        <v>Chocolate Chip Capital</v>
      </c>
      <c r="I6" s="8">
        <v>2</v>
      </c>
      <c r="J6" s="8">
        <v>3</v>
      </c>
      <c r="K6" s="8">
        <v>0</v>
      </c>
      <c r="L6" s="11">
        <f>B2</f>
        <v>0.02</v>
      </c>
      <c r="M6" t="str" cm="1">
        <f t="array" ref="M6">_xlfn.IFS($I6=M$2, -1, $J6=M$2, 1+$L6,AND($I6&lt;M$2,$J6&gt;M$2), "&lt;---&gt;", TRUE, "")</f>
        <v/>
      </c>
      <c r="N6" cm="1">
        <f t="array" ref="N6">_xlfn.IFS($I6=N$2, -1, $J6=N$2, 1+$L6,AND($I6&lt;N$2,$J6&gt;N$2), "&lt;---&gt;", TRUE, "")</f>
        <v>-1</v>
      </c>
      <c r="O6" cm="1">
        <f t="array" ref="O6">_xlfn.IFS($I6=O$2, -1, $J6=O$2, 1+$L6,AND($I6&lt;O$2,$J6&gt;O$2), "&lt;---&gt;", TRUE, "")</f>
        <v>1.02</v>
      </c>
      <c r="P6" t="str" cm="1">
        <f t="array" ref="P6">_xlfn.IFS($I6=P$2, -1, $J6=P$2, 1+$L6,AND($I6&lt;P$2,$J6&gt;P$2), "&lt;---&gt;", TRUE, "")</f>
        <v/>
      </c>
      <c r="Q6" t="str" cm="1">
        <f t="array" ref="Q6">_xlfn.IFS($I6=Q$2, -1, $J6=Q$2, 1+$L6,AND($I6&lt;Q$2,$J6&gt;Q$2), "&lt;---&gt;", TRUE, "")</f>
        <v/>
      </c>
      <c r="R6" t="str" cm="1">
        <f t="array" ref="R6">_xlfn.IFS($I6=R$2, -1, $J6=R$2, 1+$L6,AND($I6&lt;R$2,$J6&gt;R$2), "&lt;---&gt;", TRUE, "")</f>
        <v/>
      </c>
      <c r="S6" t="str" cm="1">
        <f t="array" ref="S6">_xlfn.IFS($I6=S$2, -1, $J6=S$2, 1+$L6,AND($I6&lt;S$2,$J6&gt;S$2), "&lt;---&gt;", TRUE, "")</f>
        <v/>
      </c>
      <c r="T6" t="str" cm="1">
        <f t="array" ref="T6">_xlfn.IFS($I6=T$2, -1, $J6=T$2, 1+$L6,AND($I6&lt;T$2,$J6&gt;T$2), "&lt;---&gt;", TRUE, "")</f>
        <v/>
      </c>
      <c r="U6" t="str" cm="1">
        <f t="array" ref="U6">_xlfn.IFS($I6=U$2, -1, $J6=U$2, 1+$L6,AND($I6&lt;U$2,$J6&gt;U$2), "&lt;---&gt;", TRUE, "")</f>
        <v/>
      </c>
      <c r="V6" t="str" cm="1">
        <f t="array" ref="V6">_xlfn.IFS($I6=V$2, -1, $J6=V$2, 1+$L6,AND($I6&lt;V$2,$J6&gt;V$2), "&lt;---&gt;", TRUE, "")</f>
        <v/>
      </c>
    </row>
    <row r="7" spans="1:22" x14ac:dyDescent="0.35">
      <c r="H7" s="5" t="str">
        <f>A4</f>
        <v>Jellybean Junction Capital</v>
      </c>
      <c r="I7" s="8">
        <v>2</v>
      </c>
      <c r="J7" s="8">
        <v>5</v>
      </c>
      <c r="K7" s="8">
        <v>0</v>
      </c>
      <c r="L7" s="11">
        <f>B4</f>
        <v>6.4600000000000005E-2</v>
      </c>
      <c r="M7" t="str" cm="1">
        <f t="array" ref="M7">_xlfn.IFS($I7=M$2, -1, $J7=M$2, 1+$L7,AND($I7&lt;M$2,$J7&gt;M$2), "&lt;---&gt;", TRUE, "")</f>
        <v/>
      </c>
      <c r="N7" cm="1">
        <f t="array" ref="N7">_xlfn.IFS($I7=N$2, -1, $J7=N$2, 1+$L7,AND($I7&lt;N$2,$J7&gt;N$2), "&lt;---&gt;", TRUE, "")</f>
        <v>-1</v>
      </c>
      <c r="O7" t="str" cm="1">
        <f t="array" ref="O7">_xlfn.IFS($I7=O$2, -1, $J7=O$2, 1+$L7,AND($I7&lt;O$2,$J7&gt;O$2), "&lt;---&gt;", TRUE, "")</f>
        <v>&lt;---&gt;</v>
      </c>
      <c r="P7" t="str" cm="1">
        <f t="array" ref="P7">_xlfn.IFS($I7=P$2, -1, $J7=P$2, 1+$L7,AND($I7&lt;P$2,$J7&gt;P$2), "&lt;---&gt;", TRUE, "")</f>
        <v>&lt;---&gt;</v>
      </c>
      <c r="Q7" cm="1">
        <f t="array" ref="Q7">_xlfn.IFS($I7=Q$2, -1, $J7=Q$2, 1+$L7,AND($I7&lt;Q$2,$J7&gt;Q$2), "&lt;---&gt;", TRUE, "")</f>
        <v>1.0646</v>
      </c>
      <c r="R7" t="str" cm="1">
        <f t="array" ref="R7">_xlfn.IFS($I7=R$2, -1, $J7=R$2, 1+$L7,AND($I7&lt;R$2,$J7&gt;R$2), "&lt;---&gt;", TRUE, "")</f>
        <v/>
      </c>
      <c r="S7" t="str" cm="1">
        <f t="array" ref="S7">_xlfn.IFS($I7=S$2, -1, $J7=S$2, 1+$L7,AND($I7&lt;S$2,$J7&gt;S$2), "&lt;---&gt;", TRUE, "")</f>
        <v/>
      </c>
      <c r="T7" t="str" cm="1">
        <f t="array" ref="T7">_xlfn.IFS($I7=T$2, -1, $J7=T$2, 1+$L7,AND($I7&lt;T$2,$J7&gt;T$2), "&lt;---&gt;", TRUE, "")</f>
        <v/>
      </c>
      <c r="U7" t="str" cm="1">
        <f t="array" ref="U7">_xlfn.IFS($I7=U$2, -1, $J7=U$2, 1+$L7,AND($I7&lt;U$2,$J7&gt;U$2), "&lt;---&gt;", TRUE, "")</f>
        <v/>
      </c>
      <c r="V7" t="str" cm="1">
        <f t="array" ref="V7">_xlfn.IFS($I7=V$2, -1, $J7=V$2, 1+$L7,AND($I7&lt;V$2,$J7&gt;V$2), "&lt;---&gt;", TRUE, "")</f>
        <v/>
      </c>
    </row>
    <row r="8" spans="1:22" x14ac:dyDescent="0.35">
      <c r="H8" s="5" t="str">
        <f>A2</f>
        <v>Chocolate Chip Capital</v>
      </c>
      <c r="I8" s="8">
        <v>3</v>
      </c>
      <c r="J8" s="8">
        <v>4</v>
      </c>
      <c r="K8" s="8">
        <v>0</v>
      </c>
      <c r="L8" s="11">
        <f>B2</f>
        <v>0.02</v>
      </c>
      <c r="M8" t="str" cm="1">
        <f t="array" ref="M8">_xlfn.IFS($I8=M$2, -1, $J8=M$2, 1+$L8,AND($I8&lt;M$2,$J8&gt;M$2), "&lt;---&gt;", TRUE, "")</f>
        <v/>
      </c>
      <c r="N8" t="str" cm="1">
        <f t="array" ref="N8">_xlfn.IFS($I8=N$2, -1, $J8=N$2, 1+$L8,AND($I8&lt;N$2,$J8&gt;N$2), "&lt;---&gt;", TRUE, "")</f>
        <v/>
      </c>
      <c r="O8" cm="1">
        <f t="array" ref="O8">_xlfn.IFS($I8=O$2, -1, $J8=O$2, 1+$L8,AND($I8&lt;O$2,$J8&gt;O$2), "&lt;---&gt;", TRUE, "")</f>
        <v>-1</v>
      </c>
      <c r="P8" cm="1">
        <f t="array" ref="P8">_xlfn.IFS($I8=P$2, -1, $J8=P$2, 1+$L8,AND($I8&lt;P$2,$J8&gt;P$2), "&lt;---&gt;", TRUE, "")</f>
        <v>1.02</v>
      </c>
      <c r="Q8" t="str" cm="1">
        <f t="array" ref="Q8">_xlfn.IFS($I8=Q$2, -1, $J8=Q$2, 1+$L8,AND($I8&lt;Q$2,$J8&gt;Q$2), "&lt;---&gt;", TRUE, "")</f>
        <v/>
      </c>
      <c r="R8" t="str" cm="1">
        <f t="array" ref="R8">_xlfn.IFS($I8=R$2, -1, $J8=R$2, 1+$L8,AND($I8&lt;R$2,$J8&gt;R$2), "&lt;---&gt;", TRUE, "")</f>
        <v/>
      </c>
      <c r="S8" t="str" cm="1">
        <f t="array" ref="S8">_xlfn.IFS($I8=S$2, -1, $J8=S$2, 1+$L8,AND($I8&lt;S$2,$J8&gt;S$2), "&lt;---&gt;", TRUE, "")</f>
        <v/>
      </c>
      <c r="T8" t="str" cm="1">
        <f t="array" ref="T8">_xlfn.IFS($I8=T$2, -1, $J8=T$2, 1+$L8,AND($I8&lt;T$2,$J8&gt;T$2), "&lt;---&gt;", TRUE, "")</f>
        <v/>
      </c>
      <c r="U8" t="str" cm="1">
        <f t="array" ref="U8">_xlfn.IFS($I8=U$2, -1, $J8=U$2, 1+$L8,AND($I8&lt;U$2,$J8&gt;U$2), "&lt;---&gt;", TRUE, "")</f>
        <v/>
      </c>
      <c r="V8" t="str" cm="1">
        <f t="array" ref="V8">_xlfn.IFS($I8=V$2, -1, $J8=V$2, 1+$L8,AND($I8&lt;V$2,$J8&gt;V$2), "&lt;---&gt;", TRUE, "")</f>
        <v/>
      </c>
    </row>
    <row r="9" spans="1:22" x14ac:dyDescent="0.35">
      <c r="H9" s="5" t="str">
        <f>A3</f>
        <v>CottonCandy Capital</v>
      </c>
      <c r="I9" s="8">
        <v>3</v>
      </c>
      <c r="J9" s="8">
        <v>7</v>
      </c>
      <c r="K9" s="8">
        <v>0</v>
      </c>
      <c r="L9" s="11">
        <f>B3</f>
        <v>4.2299999999999997E-2</v>
      </c>
      <c r="M9" t="str" cm="1">
        <f t="array" ref="M9">_xlfn.IFS($I9=M$2, -1, $J9=M$2, 1+$L9,AND($I9&lt;M$2,$J9&gt;M$2), "&lt;---&gt;", TRUE, "")</f>
        <v/>
      </c>
      <c r="N9" t="str" cm="1">
        <f t="array" ref="N9">_xlfn.IFS($I9=N$2, -1, $J9=N$2, 1+$L9,AND($I9&lt;N$2,$J9&gt;N$2), "&lt;---&gt;", TRUE, "")</f>
        <v/>
      </c>
      <c r="O9" cm="1">
        <f t="array" ref="O9">_xlfn.IFS($I9=O$2, -1, $J9=O$2, 1+$L9,AND($I9&lt;O$2,$J9&gt;O$2), "&lt;---&gt;", TRUE, "")</f>
        <v>-1</v>
      </c>
      <c r="P9" t="str" cm="1">
        <f t="array" ref="P9">_xlfn.IFS($I9=P$2, -1, $J9=P$2, 1+$L9,AND($I9&lt;P$2,$J9&gt;P$2), "&lt;---&gt;", TRUE, "")</f>
        <v>&lt;---&gt;</v>
      </c>
      <c r="Q9" t="str" cm="1">
        <f t="array" ref="Q9">_xlfn.IFS($I9=Q$2, -1, $J9=Q$2, 1+$L9,AND($I9&lt;Q$2,$J9&gt;Q$2), "&lt;---&gt;", TRUE, "")</f>
        <v>&lt;---&gt;</v>
      </c>
      <c r="R9" t="str" cm="1">
        <f t="array" ref="R9">_xlfn.IFS($I9=R$2, -1, $J9=R$2, 1+$L9,AND($I9&lt;R$2,$J9&gt;R$2), "&lt;---&gt;", TRUE, "")</f>
        <v>&lt;---&gt;</v>
      </c>
      <c r="S9" cm="1">
        <f t="array" ref="S9">_xlfn.IFS($I9=S$2, -1, $J9=S$2, 1+$L9,AND($I9&lt;S$2,$J9&gt;S$2), "&lt;---&gt;", TRUE, "")</f>
        <v>1.0423</v>
      </c>
      <c r="T9" t="str" cm="1">
        <f t="array" ref="T9">_xlfn.IFS($I9=T$2, -1, $J9=T$2, 1+$L9,AND($I9&lt;T$2,$J9&gt;T$2), "&lt;---&gt;", TRUE, "")</f>
        <v/>
      </c>
      <c r="U9" t="str" cm="1">
        <f t="array" ref="U9">_xlfn.IFS($I9=U$2, -1, $J9=U$2, 1+$L9,AND($I9&lt;U$2,$J9&gt;U$2), "&lt;---&gt;", TRUE, "")</f>
        <v/>
      </c>
      <c r="V9" t="str" cm="1">
        <f t="array" ref="V9">_xlfn.IFS($I9=V$2, -1, $J9=V$2, 1+$L9,AND($I9&lt;V$2,$J9&gt;V$2), "&lt;---&gt;", TRUE, "")</f>
        <v/>
      </c>
    </row>
    <row r="10" spans="1:22" x14ac:dyDescent="0.35">
      <c r="D10" s="6" t="s">
        <v>12</v>
      </c>
      <c r="E10" s="6" t="s">
        <v>17</v>
      </c>
      <c r="F10" s="6" t="s">
        <v>18</v>
      </c>
      <c r="H10" s="5" t="str">
        <f>A5</f>
        <v>SourPatch Portfolio Group</v>
      </c>
      <c r="I10" s="8">
        <v>3</v>
      </c>
      <c r="J10" s="8">
        <v>7</v>
      </c>
      <c r="K10" s="8">
        <v>0</v>
      </c>
      <c r="L10" s="11">
        <f>B5</f>
        <v>8.6900000000000005E-2</v>
      </c>
      <c r="M10" t="str" cm="1">
        <f t="array" ref="M10">_xlfn.IFS($I10=M$2, -1, $J10=M$2, 1+$L10,AND($I10&lt;M$2,$J10&gt;M$2), "&lt;---&gt;", TRUE, "")</f>
        <v/>
      </c>
      <c r="N10" t="str" cm="1">
        <f t="array" ref="N10">_xlfn.IFS($I10=N$2, -1, $J10=N$2, 1+$L10,AND($I10&lt;N$2,$J10&gt;N$2), "&lt;---&gt;", TRUE, "")</f>
        <v/>
      </c>
      <c r="O10" cm="1">
        <f t="array" ref="O10">_xlfn.IFS($I10=O$2, -1, $J10=O$2, 1+$L10,AND($I10&lt;O$2,$J10&gt;O$2), "&lt;---&gt;", TRUE, "")</f>
        <v>-1</v>
      </c>
      <c r="P10" t="str" cm="1">
        <f t="array" ref="P10">_xlfn.IFS($I10=P$2, -1, $J10=P$2, 1+$L10,AND($I10&lt;P$2,$J10&gt;P$2), "&lt;---&gt;", TRUE, "")</f>
        <v>&lt;---&gt;</v>
      </c>
      <c r="Q10" t="str" cm="1">
        <f t="array" ref="Q10">_xlfn.IFS($I10=Q$2, -1, $J10=Q$2, 1+$L10,AND($I10&lt;Q$2,$J10&gt;Q$2), "&lt;---&gt;", TRUE, "")</f>
        <v>&lt;---&gt;</v>
      </c>
      <c r="R10" t="str" cm="1">
        <f t="array" ref="R10">_xlfn.IFS($I10=R$2, -1, $J10=R$2, 1+$L10,AND($I10&lt;R$2,$J10&gt;R$2), "&lt;---&gt;", TRUE, "")</f>
        <v>&lt;---&gt;</v>
      </c>
      <c r="S10" cm="1">
        <f t="array" ref="S10">_xlfn.IFS($I10=S$2, -1, $J10=S$2, 1+$L10,AND($I10&lt;S$2,$J10&gt;S$2), "&lt;---&gt;", TRUE, "")</f>
        <v>1.0869</v>
      </c>
      <c r="T10" t="str" cm="1">
        <f t="array" ref="T10">_xlfn.IFS($I10=T$2, -1, $J10=T$2, 1+$L10,AND($I10&lt;T$2,$J10&gt;T$2), "&lt;---&gt;", TRUE, "")</f>
        <v/>
      </c>
      <c r="U10" t="str" cm="1">
        <f t="array" ref="U10">_xlfn.IFS($I10=U$2, -1, $J10=U$2, 1+$L10,AND($I10&lt;U$2,$J10&gt;U$2), "&lt;---&gt;", TRUE, "")</f>
        <v/>
      </c>
      <c r="V10" t="str" cm="1">
        <f t="array" ref="V10">_xlfn.IFS($I10=V$2, -1, $J10=V$2, 1+$L10,AND($I10&lt;V$2,$J10&gt;V$2), "&lt;---&gt;", TRUE, "")</f>
        <v/>
      </c>
    </row>
    <row r="11" spans="1:22" x14ac:dyDescent="0.35">
      <c r="D11" s="8" t="str">
        <f>A2</f>
        <v>Chocolate Chip Capital</v>
      </c>
      <c r="E11" s="8"/>
      <c r="F11" s="9">
        <f>B2</f>
        <v>0.02</v>
      </c>
      <c r="H11" s="5" t="str">
        <f>A2</f>
        <v>Chocolate Chip Capital</v>
      </c>
      <c r="I11" s="8">
        <v>4</v>
      </c>
      <c r="J11" s="8">
        <v>5</v>
      </c>
      <c r="K11" s="8">
        <v>0</v>
      </c>
      <c r="L11" s="11">
        <f>L3</f>
        <v>0.02</v>
      </c>
      <c r="M11" t="str" cm="1">
        <f t="array" ref="M11">_xlfn.IFS($I11=M$2, -1, $J11=M$2, 1+$L11,AND($I11&lt;M$2,$J11&gt;M$2), "&lt;---&gt;", TRUE, "")</f>
        <v/>
      </c>
      <c r="N11" t="str" cm="1">
        <f t="array" ref="N11">_xlfn.IFS($I11=N$2, -1, $J11=N$2, 1+$L11,AND($I11&lt;N$2,$J11&gt;N$2), "&lt;---&gt;", TRUE, "")</f>
        <v/>
      </c>
      <c r="O11" t="str" cm="1">
        <f t="array" ref="O11">_xlfn.IFS($I11=O$2, -1, $J11=O$2, 1+$L11,AND($I11&lt;O$2,$J11&gt;O$2), "&lt;---&gt;", TRUE, "")</f>
        <v/>
      </c>
      <c r="P11" cm="1">
        <f t="array" ref="P11">_xlfn.IFS($I11=P$2, -1, $J11=P$2, 1+$L11,AND($I11&lt;P$2,$J11&gt;P$2), "&lt;---&gt;", TRUE, "")</f>
        <v>-1</v>
      </c>
      <c r="Q11" cm="1">
        <f t="array" ref="Q11">_xlfn.IFS($I11=Q$2, -1, $J11=Q$2, 1+$L11,AND($I11&lt;Q$2,$J11&gt;Q$2), "&lt;---&gt;", TRUE, "")</f>
        <v>1.02</v>
      </c>
      <c r="R11" t="str" cm="1">
        <f t="array" ref="R11">_xlfn.IFS($I11=R$2, -1, $J11=R$2, 1+$L11,AND($I11&lt;R$2,$J11&gt;R$2), "&lt;---&gt;", TRUE, "")</f>
        <v/>
      </c>
      <c r="S11" t="str" cm="1">
        <f t="array" ref="S11">_xlfn.IFS($I11=S$2, -1, $J11=S$2, 1+$L11,AND($I11&lt;S$2,$J11&gt;S$2), "&lt;---&gt;", TRUE, "")</f>
        <v/>
      </c>
      <c r="T11" t="str" cm="1">
        <f t="array" ref="T11">_xlfn.IFS($I11=T$2, -1, $J11=T$2, 1+$L11,AND($I11&lt;T$2,$J11&gt;T$2), "&lt;---&gt;", TRUE, "")</f>
        <v/>
      </c>
      <c r="U11" t="str" cm="1">
        <f t="array" ref="U11">_xlfn.IFS($I11=U$2, -1, $J11=U$2, 1+$L11,AND($I11&lt;U$2,$J11&gt;U$2), "&lt;---&gt;", TRUE, "")</f>
        <v/>
      </c>
      <c r="V11" t="str" cm="1">
        <f t="array" ref="V11">_xlfn.IFS($I11=V$2, -1, $J11=V$2, 1+$L11,AND($I11&lt;V$2,$J11&gt;V$2), "&lt;---&gt;", TRUE, "")</f>
        <v/>
      </c>
    </row>
    <row r="12" spans="1:22" x14ac:dyDescent="0.35">
      <c r="D12" s="8" t="str">
        <f>A3</f>
        <v>CottonCandy Capital</v>
      </c>
      <c r="E12" s="8"/>
      <c r="F12" s="9">
        <f>B3</f>
        <v>4.2299999999999997E-2</v>
      </c>
      <c r="H12" s="8" t="str">
        <f>A2</f>
        <v>Chocolate Chip Capital</v>
      </c>
      <c r="I12" s="8">
        <v>5</v>
      </c>
      <c r="J12" s="8">
        <v>6</v>
      </c>
      <c r="K12" s="8">
        <v>0</v>
      </c>
      <c r="L12" s="11">
        <f>L11</f>
        <v>0.02</v>
      </c>
      <c r="M12" t="str" cm="1">
        <f t="array" ref="M12">_xlfn.IFS($I12=M$2, -1, $J12=M$2, 1+$L12,AND($I12&lt;M$2,$J12&gt;M$2), "&lt;---&gt;", TRUE, "")</f>
        <v/>
      </c>
      <c r="N12" t="str" cm="1">
        <f t="array" ref="N12">_xlfn.IFS($I12=N$2, -1, $J12=N$2, 1+$L12,AND($I12&lt;N$2,$J12&gt;N$2), "&lt;---&gt;", TRUE, "")</f>
        <v/>
      </c>
      <c r="O12" t="str" cm="1">
        <f t="array" ref="O12">_xlfn.IFS($I12=O$2, -1, $J12=O$2, 1+$L12,AND($I12&lt;O$2,$J12&gt;O$2), "&lt;---&gt;", TRUE, "")</f>
        <v/>
      </c>
      <c r="P12" t="str" cm="1">
        <f t="array" ref="P12">_xlfn.IFS($I12=P$2, -1, $J12=P$2, 1+$L12,AND($I12&lt;P$2,$J12&gt;P$2), "&lt;---&gt;", TRUE, "")</f>
        <v/>
      </c>
      <c r="Q12" cm="1">
        <f t="array" ref="Q12">_xlfn.IFS($I12=Q$2, -1, $J12=Q$2, 1+$L12,AND($I12&lt;Q$2,$J12&gt;Q$2), "&lt;---&gt;", TRUE, "")</f>
        <v>-1</v>
      </c>
      <c r="R12" cm="1">
        <f t="array" ref="R12">_xlfn.IFS($I12=R$2, -1, $J12=R$2, 1+$L12,AND($I12&lt;R$2,$J12&gt;R$2), "&lt;---&gt;", TRUE, "")</f>
        <v>1.02</v>
      </c>
      <c r="S12" t="str" cm="1">
        <f t="array" ref="S12">_xlfn.IFS($I12=S$2, -1, $J12=S$2, 1+$L12,AND($I12&lt;S$2,$J12&gt;S$2), "&lt;---&gt;", TRUE, "")</f>
        <v/>
      </c>
      <c r="T12" t="str" cm="1">
        <f t="array" ref="T12">_xlfn.IFS($I12=T$2, -1, $J12=T$2, 1+$L12,AND($I12&lt;T$2,$J12&gt;T$2), "&lt;---&gt;", TRUE, "")</f>
        <v/>
      </c>
      <c r="U12" t="str" cm="1">
        <f t="array" ref="U12">_xlfn.IFS($I12=U$2, -1, $J12=U$2, 1+$L12,AND($I12&lt;U$2,$J12&gt;U$2), "&lt;---&gt;", TRUE, "")</f>
        <v/>
      </c>
      <c r="V12" t="str" cm="1">
        <f t="array" ref="V12">_xlfn.IFS($I12=V$2, -1, $J12=V$2, 1+$L12,AND($I12&lt;V$2,$J12&gt;V$2), "&lt;---&gt;", TRUE, "")</f>
        <v/>
      </c>
    </row>
    <row r="13" spans="1:22" x14ac:dyDescent="0.35">
      <c r="D13" s="8" t="str">
        <f>A4</f>
        <v>Jellybean Junction Capital</v>
      </c>
      <c r="E13" s="8"/>
      <c r="F13" s="9">
        <f>B4</f>
        <v>6.4600000000000005E-2</v>
      </c>
      <c r="H13" s="8" t="str">
        <f>A4</f>
        <v>Jellybean Junction Capital</v>
      </c>
      <c r="I13" s="8">
        <v>5</v>
      </c>
      <c r="J13" s="8">
        <v>8</v>
      </c>
      <c r="K13" s="8">
        <v>0</v>
      </c>
      <c r="L13" s="11">
        <f>L7</f>
        <v>6.4600000000000005E-2</v>
      </c>
      <c r="M13" t="str" cm="1">
        <f t="array" ref="M13">_xlfn.IFS($I13=M$2, -1, $J13=M$2, 1+$L13,AND($I13&lt;M$2,$J13&gt;M$2), "&lt;---&gt;", TRUE, "")</f>
        <v/>
      </c>
      <c r="N13" t="str" cm="1">
        <f t="array" ref="N13">_xlfn.IFS($I13=N$2, -1, $J13=N$2, 1+$L13,AND($I13&lt;N$2,$J13&gt;N$2), "&lt;---&gt;", TRUE, "")</f>
        <v/>
      </c>
      <c r="O13" t="str" cm="1">
        <f t="array" ref="O13">_xlfn.IFS($I13=O$2, -1, $J13=O$2, 1+$L13,AND($I13&lt;O$2,$J13&gt;O$2), "&lt;---&gt;", TRUE, "")</f>
        <v/>
      </c>
      <c r="P13" t="str" cm="1">
        <f t="array" ref="P13">_xlfn.IFS($I13=P$2, -1, $J13=P$2, 1+$L13,AND($I13&lt;P$2,$J13&gt;P$2), "&lt;---&gt;", TRUE, "")</f>
        <v/>
      </c>
      <c r="Q13" cm="1">
        <f t="array" ref="Q13">_xlfn.IFS($I13=Q$2, -1, $J13=Q$2, 1+$L13,AND($I13&lt;Q$2,$J13&gt;Q$2), "&lt;---&gt;", TRUE, "")</f>
        <v>-1</v>
      </c>
      <c r="R13" t="str" cm="1">
        <f t="array" ref="R13">_xlfn.IFS($I13=R$2, -1, $J13=R$2, 1+$L13,AND($I13&lt;R$2,$J13&gt;R$2), "&lt;---&gt;", TRUE, "")</f>
        <v>&lt;---&gt;</v>
      </c>
      <c r="S13" t="str" cm="1">
        <f t="array" ref="S13">_xlfn.IFS($I13=S$2, -1, $J13=S$2, 1+$L13,AND($I13&lt;S$2,$J13&gt;S$2), "&lt;---&gt;", TRUE, "")</f>
        <v>&lt;---&gt;</v>
      </c>
      <c r="T13" cm="1">
        <f t="array" ref="T13">_xlfn.IFS($I13=T$2, -1, $J13=T$2, 1+$L13,AND($I13&lt;T$2,$J13&gt;T$2), "&lt;---&gt;", TRUE, "")</f>
        <v>1.0646</v>
      </c>
      <c r="U13" t="str" cm="1">
        <f t="array" ref="U13">_xlfn.IFS($I13=U$2, -1, $J13=U$2, 1+$L13,AND($I13&lt;U$2,$J13&gt;U$2), "&lt;---&gt;", TRUE, "")</f>
        <v/>
      </c>
      <c r="V13" t="str" cm="1">
        <f t="array" ref="V13">_xlfn.IFS($I13=V$2, -1, $J13=V$2, 1+$L13,AND($I13&lt;V$2,$J13&gt;V$2), "&lt;---&gt;", TRUE, "")</f>
        <v/>
      </c>
    </row>
    <row r="14" spans="1:22" x14ac:dyDescent="0.35">
      <c r="D14" s="8" t="str">
        <f>A5</f>
        <v>SourPatch Portfolio Group</v>
      </c>
      <c r="E14" s="8"/>
      <c r="F14" s="9">
        <f>B5</f>
        <v>8.6900000000000005E-2</v>
      </c>
      <c r="H14" s="8" t="str">
        <f>A2</f>
        <v>Chocolate Chip Capital</v>
      </c>
      <c r="I14" s="8">
        <v>6</v>
      </c>
      <c r="J14" s="8">
        <v>7</v>
      </c>
      <c r="K14" s="8">
        <v>0</v>
      </c>
      <c r="L14" s="11">
        <f>L12</f>
        <v>0.02</v>
      </c>
      <c r="M14" t="str" cm="1">
        <f t="array" ref="M14">_xlfn.IFS($I14=M$2, -1, $J14=M$2, 1+$L14,AND($I14&lt;M$2,$J14&gt;M$2), "&lt;---&gt;", TRUE, "")</f>
        <v/>
      </c>
      <c r="N14" t="str" cm="1">
        <f t="array" ref="N14">_xlfn.IFS($I14=N$2, -1, $J14=N$2, 1+$L14,AND($I14&lt;N$2,$J14&gt;N$2), "&lt;---&gt;", TRUE, "")</f>
        <v/>
      </c>
      <c r="O14" t="str" cm="1">
        <f t="array" ref="O14">_xlfn.IFS($I14=O$2, -1, $J14=O$2, 1+$L14,AND($I14&lt;O$2,$J14&gt;O$2), "&lt;---&gt;", TRUE, "")</f>
        <v/>
      </c>
      <c r="P14" t="str" cm="1">
        <f t="array" ref="P14">_xlfn.IFS($I14=P$2, -1, $J14=P$2, 1+$L14,AND($I14&lt;P$2,$J14&gt;P$2), "&lt;---&gt;", TRUE, "")</f>
        <v/>
      </c>
      <c r="Q14" t="str" cm="1">
        <f t="array" ref="Q14">_xlfn.IFS($I14=Q$2, -1, $J14=Q$2, 1+$L14,AND($I14&lt;Q$2,$J14&gt;Q$2), "&lt;---&gt;", TRUE, "")</f>
        <v/>
      </c>
      <c r="R14" cm="1">
        <f t="array" ref="R14">_xlfn.IFS($I14=R$2, -1, $J14=R$2, 1+$L14,AND($I14&lt;R$2,$J14&gt;R$2), "&lt;---&gt;", TRUE, "")</f>
        <v>-1</v>
      </c>
      <c r="S14" cm="1">
        <f t="array" ref="S14">_xlfn.IFS($I14=S$2, -1, $J14=S$2, 1+$L14,AND($I14&lt;S$2,$J14&gt;S$2), "&lt;---&gt;", TRUE, "")</f>
        <v>1.02</v>
      </c>
      <c r="T14" t="str" cm="1">
        <f t="array" ref="T14">_xlfn.IFS($I14=T$2, -1, $J14=T$2, 1+$L14,AND($I14&lt;T$2,$J14&gt;T$2), "&lt;---&gt;", TRUE, "")</f>
        <v/>
      </c>
      <c r="U14" t="str" cm="1">
        <f t="array" ref="U14">_xlfn.IFS($I14=U$2, -1, $J14=U$2, 1+$L14,AND($I14&lt;U$2,$J14&gt;U$2), "&lt;---&gt;", TRUE, "")</f>
        <v/>
      </c>
      <c r="V14" t="str" cm="1">
        <f t="array" ref="V14">_xlfn.IFS($I14=V$2, -1, $J14=V$2, 1+$L14,AND($I14&lt;V$2,$J14&gt;V$2), "&lt;---&gt;", TRUE, "")</f>
        <v/>
      </c>
    </row>
    <row r="15" spans="1:22" x14ac:dyDescent="0.35">
      <c r="D15" s="8" t="str">
        <f>A6</f>
        <v>TaffyTrend Ventures</v>
      </c>
      <c r="E15" s="8"/>
      <c r="F15" s="9">
        <f>B6</f>
        <v>0.10929999999999999</v>
      </c>
      <c r="H15" s="8" t="str">
        <f>A6</f>
        <v>TaffyTrend Ventures</v>
      </c>
      <c r="I15" s="8">
        <v>6</v>
      </c>
      <c r="J15" s="8">
        <v>10</v>
      </c>
      <c r="K15" s="8">
        <v>0</v>
      </c>
      <c r="L15" s="11">
        <f>B6</f>
        <v>0.10929999999999999</v>
      </c>
      <c r="M15" t="str" cm="1">
        <f t="array" ref="M15">_xlfn.IFS($I15=M$2, -1, $J15=M$2, 1+$L15,AND($I15&lt;M$2,$J15&gt;M$2), "&lt;---&gt;", TRUE, "")</f>
        <v/>
      </c>
      <c r="N15" t="str" cm="1">
        <f t="array" ref="N15">_xlfn.IFS($I15=N$2, -1, $J15=N$2, 1+$L15,AND($I15&lt;N$2,$J15&gt;N$2), "&lt;---&gt;", TRUE, "")</f>
        <v/>
      </c>
      <c r="O15" t="str" cm="1">
        <f t="array" ref="O15">_xlfn.IFS($I15=O$2, -1, $J15=O$2, 1+$L15,AND($I15&lt;O$2,$J15&gt;O$2), "&lt;---&gt;", TRUE, "")</f>
        <v/>
      </c>
      <c r="P15" t="str" cm="1">
        <f t="array" ref="P15">_xlfn.IFS($I15=P$2, -1, $J15=P$2, 1+$L15,AND($I15&lt;P$2,$J15&gt;P$2), "&lt;---&gt;", TRUE, "")</f>
        <v/>
      </c>
      <c r="Q15" t="str" cm="1">
        <f t="array" ref="Q15">_xlfn.IFS($I15=Q$2, -1, $J15=Q$2, 1+$L15,AND($I15&lt;Q$2,$J15&gt;Q$2), "&lt;---&gt;", TRUE, "")</f>
        <v/>
      </c>
      <c r="R15" cm="1">
        <f t="array" ref="R15">_xlfn.IFS($I15=R$2, -1, $J15=R$2, 1+$L15,AND($I15&lt;R$2,$J15&gt;R$2), "&lt;---&gt;", TRUE, "")</f>
        <v>-1</v>
      </c>
      <c r="S15" t="str" cm="1">
        <f t="array" ref="S15">_xlfn.IFS($I15=S$2, -1, $J15=S$2, 1+$L15,AND($I15&lt;S$2,$J15&gt;S$2), "&lt;---&gt;", TRUE, "")</f>
        <v>&lt;---&gt;</v>
      </c>
      <c r="T15" t="str" cm="1">
        <f t="array" ref="T15">_xlfn.IFS($I15=T$2, -1, $J15=T$2, 1+$L15,AND($I15&lt;T$2,$J15&gt;T$2), "&lt;---&gt;", TRUE, "")</f>
        <v>&lt;---&gt;</v>
      </c>
      <c r="U15" t="str" cm="1">
        <f t="array" ref="U15">_xlfn.IFS($I15=U$2, -1, $J15=U$2, 1+$L15,AND($I15&lt;U$2,$J15&gt;U$2), "&lt;---&gt;", TRUE, "")</f>
        <v>&lt;---&gt;</v>
      </c>
      <c r="V15" cm="1">
        <f t="array" ref="V15">_xlfn.IFS($I15=V$2, -1, $J15=V$2, 1+$L15,AND($I15&lt;V$2,$J15&gt;V$2), "&lt;---&gt;", TRUE, "")</f>
        <v>1.1093</v>
      </c>
    </row>
    <row r="16" spans="1:22" x14ac:dyDescent="0.35">
      <c r="H16" s="8" t="str">
        <f>A2</f>
        <v>Chocolate Chip Capital</v>
      </c>
      <c r="I16" s="8">
        <v>7</v>
      </c>
      <c r="J16" s="8">
        <v>8</v>
      </c>
      <c r="K16" s="8">
        <v>0</v>
      </c>
      <c r="L16" s="11">
        <f>L14</f>
        <v>0.02</v>
      </c>
      <c r="M16" t="str" cm="1">
        <f t="array" ref="M16">_xlfn.IFS($I16=M$2, -1, $J16=M$2, 1+$L16,AND($I16&lt;M$2,$J16&gt;M$2), "&lt;---&gt;", TRUE, "")</f>
        <v/>
      </c>
      <c r="N16" t="str" cm="1">
        <f t="array" ref="N16">_xlfn.IFS($I16=N$2, -1, $J16=N$2, 1+$L16,AND($I16&lt;N$2,$J16&gt;N$2), "&lt;---&gt;", TRUE, "")</f>
        <v/>
      </c>
      <c r="O16" t="str" cm="1">
        <f t="array" ref="O16">_xlfn.IFS($I16=O$2, -1, $J16=O$2, 1+$L16,AND($I16&lt;O$2,$J16&gt;O$2), "&lt;---&gt;", TRUE, "")</f>
        <v/>
      </c>
      <c r="P16" t="str" cm="1">
        <f t="array" ref="P16">_xlfn.IFS($I16=P$2, -1, $J16=P$2, 1+$L16,AND($I16&lt;P$2,$J16&gt;P$2), "&lt;---&gt;", TRUE, "")</f>
        <v/>
      </c>
      <c r="Q16" t="str" cm="1">
        <f t="array" ref="Q16">_xlfn.IFS($I16=Q$2, -1, $J16=Q$2, 1+$L16,AND($I16&lt;Q$2,$J16&gt;Q$2), "&lt;---&gt;", TRUE, "")</f>
        <v/>
      </c>
      <c r="R16" t="str" cm="1">
        <f t="array" ref="R16">_xlfn.IFS($I16=R$2, -1, $J16=R$2, 1+$L16,AND($I16&lt;R$2,$J16&gt;R$2), "&lt;---&gt;", TRUE, "")</f>
        <v/>
      </c>
      <c r="S16" cm="1">
        <f t="array" ref="S16">_xlfn.IFS($I16=S$2, -1, $J16=S$2, 1+$L16,AND($I16&lt;S$2,$J16&gt;S$2), "&lt;---&gt;", TRUE, "")</f>
        <v>-1</v>
      </c>
      <c r="T16" cm="1">
        <f t="array" ref="T16">_xlfn.IFS($I16=T$2, -1, $J16=T$2, 1+$L16,AND($I16&lt;T$2,$J16&gt;T$2), "&lt;---&gt;", TRUE, "")</f>
        <v>1.02</v>
      </c>
      <c r="U16" t="str" cm="1">
        <f t="array" ref="U16">_xlfn.IFS($I16=U$2, -1, $J16=U$2, 1+$L16,AND($I16&lt;U$2,$J16&gt;U$2), "&lt;---&gt;", TRUE, "")</f>
        <v/>
      </c>
      <c r="V16" t="str" cm="1">
        <f t="array" ref="V16">_xlfn.IFS($I16=V$2, -1, $J16=V$2, 1+$L16,AND($I16&lt;V$2,$J16&gt;V$2), "&lt;---&gt;", TRUE, "")</f>
        <v/>
      </c>
    </row>
    <row r="17" spans="8:22" x14ac:dyDescent="0.35">
      <c r="H17" s="8" t="str">
        <f>A3</f>
        <v>CottonCandy Capital</v>
      </c>
      <c r="I17" s="8">
        <v>7</v>
      </c>
      <c r="J17" s="8">
        <v>10</v>
      </c>
      <c r="K17" s="8">
        <v>0</v>
      </c>
      <c r="L17" s="11">
        <f>L9</f>
        <v>4.2299999999999997E-2</v>
      </c>
      <c r="M17" t="str" cm="1">
        <f t="array" ref="M17">_xlfn.IFS($I17=M$2, -1, $J17=M$2, 1+$L17,AND($I17&lt;M$2,$J17&gt;M$2), "&lt;---&gt;", TRUE, "")</f>
        <v/>
      </c>
      <c r="N17" t="str" cm="1">
        <f t="array" ref="N17">_xlfn.IFS($I17=N$2, -1, $J17=N$2, 1+$L17,AND($I17&lt;N$2,$J17&gt;N$2), "&lt;---&gt;", TRUE, "")</f>
        <v/>
      </c>
      <c r="O17" t="str" cm="1">
        <f t="array" ref="O17">_xlfn.IFS($I17=O$2, -1, $J17=O$2, 1+$L17,AND($I17&lt;O$2,$J17&gt;O$2), "&lt;---&gt;", TRUE, "")</f>
        <v/>
      </c>
      <c r="P17" t="str" cm="1">
        <f t="array" ref="P17">_xlfn.IFS($I17=P$2, -1, $J17=P$2, 1+$L17,AND($I17&lt;P$2,$J17&gt;P$2), "&lt;---&gt;", TRUE, "")</f>
        <v/>
      </c>
      <c r="Q17" t="str" cm="1">
        <f t="array" ref="Q17">_xlfn.IFS($I17=Q$2, -1, $J17=Q$2, 1+$L17,AND($I17&lt;Q$2,$J17&gt;Q$2), "&lt;---&gt;", TRUE, "")</f>
        <v/>
      </c>
      <c r="R17" t="str" cm="1">
        <f t="array" ref="R17">_xlfn.IFS($I17=R$2, -1, $J17=R$2, 1+$L17,AND($I17&lt;R$2,$J17&gt;R$2), "&lt;---&gt;", TRUE, "")</f>
        <v/>
      </c>
      <c r="S17" cm="1">
        <f t="array" ref="S17">_xlfn.IFS($I17=S$2, -1, $J17=S$2, 1+$L17,AND($I17&lt;S$2,$J17&gt;S$2), "&lt;---&gt;", TRUE, "")</f>
        <v>-1</v>
      </c>
      <c r="T17" t="str" cm="1">
        <f t="array" ref="T17">_xlfn.IFS($I17=T$2, -1, $J17=T$2, 1+$L17,AND($I17&lt;T$2,$J17&gt;T$2), "&lt;---&gt;", TRUE, "")</f>
        <v>&lt;---&gt;</v>
      </c>
      <c r="U17" t="str" cm="1">
        <f t="array" ref="U17">_xlfn.IFS($I17=U$2, -1, $J17=U$2, 1+$L17,AND($I17&lt;U$2,$J17&gt;U$2), "&lt;---&gt;", TRUE, "")</f>
        <v>&lt;---&gt;</v>
      </c>
      <c r="V17" cm="1">
        <f t="array" ref="V17">_xlfn.IFS($I17=V$2, -1, $J17=V$2, 1+$L17,AND($I17&lt;V$2,$J17&gt;V$2), "&lt;---&gt;", TRUE, "")</f>
        <v>1.0423</v>
      </c>
    </row>
    <row r="18" spans="8:22" x14ac:dyDescent="0.35">
      <c r="H18" s="8" t="str">
        <f>A2</f>
        <v>Chocolate Chip Capital</v>
      </c>
      <c r="I18" s="8">
        <v>8</v>
      </c>
      <c r="J18" s="8">
        <v>9</v>
      </c>
      <c r="K18" s="8">
        <v>0</v>
      </c>
      <c r="L18" s="11">
        <f>L16</f>
        <v>0.02</v>
      </c>
      <c r="M18" t="str" cm="1">
        <f t="array" ref="M18">_xlfn.IFS($I18=M$2, -1, $J18=M$2, 1+$L18,AND($I18&lt;M$2,$J18&gt;M$2), "&lt;---&gt;", TRUE, "")</f>
        <v/>
      </c>
      <c r="N18" t="str" cm="1">
        <f t="array" ref="N18">_xlfn.IFS($I18=N$2, -1, $J18=N$2, 1+$L18,AND($I18&lt;N$2,$J18&gt;N$2), "&lt;---&gt;", TRUE, "")</f>
        <v/>
      </c>
      <c r="O18" t="str" cm="1">
        <f t="array" ref="O18">_xlfn.IFS($I18=O$2, -1, $J18=O$2, 1+$L18,AND($I18&lt;O$2,$J18&gt;O$2), "&lt;---&gt;", TRUE, "")</f>
        <v/>
      </c>
      <c r="P18" t="str" cm="1">
        <f t="array" ref="P18">_xlfn.IFS($I18=P$2, -1, $J18=P$2, 1+$L18,AND($I18&lt;P$2,$J18&gt;P$2), "&lt;---&gt;", TRUE, "")</f>
        <v/>
      </c>
      <c r="Q18" t="str" cm="1">
        <f t="array" ref="Q18">_xlfn.IFS($I18=Q$2, -1, $J18=Q$2, 1+$L18,AND($I18&lt;Q$2,$J18&gt;Q$2), "&lt;---&gt;", TRUE, "")</f>
        <v/>
      </c>
      <c r="R18" t="str" cm="1">
        <f t="array" ref="R18">_xlfn.IFS($I18=R$2, -1, $J18=R$2, 1+$L18,AND($I18&lt;R$2,$J18&gt;R$2), "&lt;---&gt;", TRUE, "")</f>
        <v/>
      </c>
      <c r="S18" t="str" cm="1">
        <f t="array" ref="S18">_xlfn.IFS($I18=S$2, -1, $J18=S$2, 1+$L18,AND($I18&lt;S$2,$J18&gt;S$2), "&lt;---&gt;", TRUE, "")</f>
        <v/>
      </c>
      <c r="T18" cm="1">
        <f t="array" ref="T18">_xlfn.IFS($I18=T$2, -1, $J18=T$2, 1+$L18,AND($I18&lt;T$2,$J18&gt;T$2), "&lt;---&gt;", TRUE, "")</f>
        <v>-1</v>
      </c>
      <c r="U18" cm="1">
        <f t="array" ref="U18">_xlfn.IFS($I18=U$2, -1, $J18=U$2, 1+$L18,AND($I18&lt;U$2,$J18&gt;U$2), "&lt;---&gt;", TRUE, "")</f>
        <v>1.02</v>
      </c>
      <c r="V18" t="str" cm="1">
        <f t="array" ref="V18">_xlfn.IFS($I18=V$2, -1, $J18=V$2, 1+$L18,AND($I18&lt;V$2,$J18&gt;V$2), "&lt;---&gt;", TRUE, "")</f>
        <v/>
      </c>
    </row>
    <row r="19" spans="8:22" x14ac:dyDescent="0.35">
      <c r="H19" s="8" t="str">
        <f>A2</f>
        <v>Chocolate Chip Capital</v>
      </c>
      <c r="I19" s="8">
        <v>9</v>
      </c>
      <c r="J19" s="8">
        <v>10</v>
      </c>
      <c r="K19" s="8">
        <v>0</v>
      </c>
      <c r="L19" s="11">
        <f>L18</f>
        <v>0.02</v>
      </c>
      <c r="M19" t="str" cm="1">
        <f t="array" ref="M19">_xlfn.IFS($I19=M$2, -1, $J19=M$2, 1+$L19,AND($I19&lt;M$2,$J19&gt;M$2), "&lt;---&gt;", TRUE, "")</f>
        <v/>
      </c>
      <c r="N19" t="str" cm="1">
        <f t="array" ref="N19">_xlfn.IFS($I19=N$2, -1, $J19=N$2, 1+$L19,AND($I19&lt;N$2,$J19&gt;N$2), "&lt;---&gt;", TRUE, "")</f>
        <v/>
      </c>
      <c r="O19" t="str" cm="1">
        <f t="array" ref="O19">_xlfn.IFS($I19=O$2, -1, $J19=O$2, 1+$L19,AND($I19&lt;O$2,$J19&gt;O$2), "&lt;---&gt;", TRUE, "")</f>
        <v/>
      </c>
      <c r="P19" t="str" cm="1">
        <f t="array" ref="P19">_xlfn.IFS($I19=P$2, -1, $J19=P$2, 1+$L19,AND($I19&lt;P$2,$J19&gt;P$2), "&lt;---&gt;", TRUE, "")</f>
        <v/>
      </c>
      <c r="Q19" t="str" cm="1">
        <f t="array" ref="Q19">_xlfn.IFS($I19=Q$2, -1, $J19=Q$2, 1+$L19,AND($I19&lt;Q$2,$J19&gt;Q$2), "&lt;---&gt;", TRUE, "")</f>
        <v/>
      </c>
      <c r="R19" t="str" cm="1">
        <f t="array" ref="R19">_xlfn.IFS($I19=R$2, -1, $J19=R$2, 1+$L19,AND($I19&lt;R$2,$J19&gt;R$2), "&lt;---&gt;", TRUE, "")</f>
        <v/>
      </c>
      <c r="S19" t="str" cm="1">
        <f t="array" ref="S19">_xlfn.IFS($I19=S$2, -1, $J19=S$2, 1+$L19,AND($I19&lt;S$2,$J19&gt;S$2), "&lt;---&gt;", TRUE, "")</f>
        <v/>
      </c>
      <c r="T19" t="str" cm="1">
        <f t="array" ref="T19">_xlfn.IFS($I19=T$2, -1, $J19=T$2, 1+$L19,AND($I19&lt;T$2,$J19&gt;T$2), "&lt;---&gt;", TRUE, "")</f>
        <v/>
      </c>
      <c r="U19" cm="1">
        <f t="array" ref="U19">_xlfn.IFS($I19=U$2, -1, $J19=U$2, 1+$L19,AND($I19&lt;U$2,$J19&gt;U$2), "&lt;---&gt;", TRUE, "")</f>
        <v>-1</v>
      </c>
      <c r="V19" cm="1">
        <f t="array" ref="V19">_xlfn.IFS($I19=V$2, -1, $J19=V$2, 1+$L19,AND($I19&lt;V$2,$J19&gt;V$2), "&lt;---&gt;", TRUE, "")</f>
        <v>1.02</v>
      </c>
    </row>
    <row r="20" spans="8:22" x14ac:dyDescent="0.35">
      <c r="H20" s="13" t="s">
        <v>19</v>
      </c>
      <c r="I20" s="16">
        <f>SUMIF(I3:I19,1,K3:K19)</f>
        <v>19.999999999999996</v>
      </c>
      <c r="J20" s="16"/>
      <c r="K20" s="14" t="s">
        <v>20</v>
      </c>
      <c r="L20" s="14"/>
      <c r="M20" s="14"/>
      <c r="N20">
        <f>SUMPRODUCT(N3:N19,K3:K19)</f>
        <v>20.399999999999995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8:22" x14ac:dyDescent="0.35">
      <c r="K21" s="15" t="s">
        <v>21</v>
      </c>
      <c r="L21" s="15"/>
      <c r="M21" s="15"/>
      <c r="N21" s="12">
        <v>20.399999999999999</v>
      </c>
      <c r="O21" s="12">
        <v>10.42</v>
      </c>
      <c r="P21" s="12">
        <v>10.65</v>
      </c>
      <c r="Q21" s="12">
        <v>0</v>
      </c>
      <c r="R21" s="12">
        <v>0</v>
      </c>
      <c r="S21" s="12">
        <v>11.09</v>
      </c>
      <c r="T21" s="12">
        <v>0</v>
      </c>
      <c r="U21" s="12">
        <v>0</v>
      </c>
      <c r="V21" s="12">
        <v>0</v>
      </c>
    </row>
  </sheetData>
  <mergeCells count="3">
    <mergeCell ref="I20:J20"/>
    <mergeCell ref="K20:M20"/>
    <mergeCell ref="K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DCAF-CBD3-45C5-A696-CC2987430012}">
  <dimension ref="A1:C2"/>
  <sheetViews>
    <sheetView workbookViewId="0"/>
  </sheetViews>
  <sheetFormatPr defaultRowHeight="14.5" x14ac:dyDescent="0.35"/>
  <cols>
    <col min="1" max="1" width="19.5429687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3">
        <v>10</v>
      </c>
      <c r="B2" s="3">
        <v>3</v>
      </c>
      <c r="C2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eb6c49-0515-4c3e-a873-84cb98eb77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4C9DFD70F754CA5595D6A9C470F72" ma:contentTypeVersion="13" ma:contentTypeDescription="Create a new document." ma:contentTypeScope="" ma:versionID="999f39cf6914d69ed023a60c2a75bd87">
  <xsd:schema xmlns:xsd="http://www.w3.org/2001/XMLSchema" xmlns:xs="http://www.w3.org/2001/XMLSchema" xmlns:p="http://schemas.microsoft.com/office/2006/metadata/properties" xmlns:ns3="d7873a86-3162-4ae4-881a-c07887263161" xmlns:ns4="17eb6c49-0515-4c3e-a873-84cb98eb7763" targetNamespace="http://schemas.microsoft.com/office/2006/metadata/properties" ma:root="true" ma:fieldsID="a0e96f6ffb2b5ab18b65819107b836a7" ns3:_="" ns4:_="">
    <xsd:import namespace="d7873a86-3162-4ae4-881a-c07887263161"/>
    <xsd:import namespace="17eb6c49-0515-4c3e-a873-84cb98eb77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3a86-3162-4ae4-881a-c07887263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b6c49-0515-4c3e-a873-84cb98eb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F4253-65CB-4BF5-A01A-AC4D5BCC4DC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7873a86-3162-4ae4-881a-c07887263161"/>
    <ds:schemaRef ds:uri="http://schemas.microsoft.com/office/2006/metadata/properties"/>
    <ds:schemaRef ds:uri="http://purl.org/dc/terms/"/>
    <ds:schemaRef ds:uri="http://schemas.microsoft.com/office/2006/documentManagement/types"/>
    <ds:schemaRef ds:uri="17eb6c49-0515-4c3e-a873-84cb98eb776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9F266F-82DF-43EC-9538-954871CB2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C887C-616F-4CE9-9060-57100290D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3a86-3162-4ae4-881a-c07887263161"/>
    <ds:schemaRef ds:uri="17eb6c49-0515-4c3e-a873-84cb98eb7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Lukewoc_Module04_Possible_Inves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O'Connor</cp:lastModifiedBy>
  <dcterms:created xsi:type="dcterms:W3CDTF">2025-03-05T00:01:08Z</dcterms:created>
  <dcterms:modified xsi:type="dcterms:W3CDTF">2025-05-02T19:14:16Z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0x01010018F4C9DFD70F754CA5595D6A9C470F72</vt:lpwstr>
  </property>
</Properties>
</file>