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2B166154-EBBB-4441-90C6-E7B824549B1A}" xr6:coauthVersionLast="47" xr6:coauthVersionMax="47" xr10:uidLastSave="{00000000-0000-0000-0000-000000000000}"/>
  <bookViews>
    <workbookView xWindow="-110" yWindow="-110" windowWidth="19420" windowHeight="10420" xr2:uid="{853B75BC-DB5D-4028-833D-2B41C931D822}"/>
  </bookViews>
  <sheets>
    <sheet name="Sheet1" sheetId="1" r:id="rId1"/>
    <sheet name="Sheet2" sheetId="2" r:id="rId2"/>
  </sheets>
  <definedNames>
    <definedName name="solver_adj" localSheetId="0" hidden="1">Sheet1!$M$5:$M$19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Sheet1!$M$5:$M$19</definedName>
    <definedName name="solver_lhs2" localSheetId="0" hidden="1">Sheet1!$X$5:$X$13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Sheet1!$U$1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Sheet1!$Y$5:$Y$13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1" l="1"/>
  <c r="W7" i="1"/>
  <c r="W8" i="1"/>
  <c r="W9" i="1"/>
  <c r="W10" i="1"/>
  <c r="W11" i="1"/>
  <c r="W12" i="1"/>
  <c r="W13" i="1"/>
  <c r="W5" i="1"/>
  <c r="V6" i="1"/>
  <c r="V7" i="1"/>
  <c r="V8" i="1"/>
  <c r="V9" i="1"/>
  <c r="V10" i="1"/>
  <c r="V11" i="1"/>
  <c r="V12" i="1"/>
  <c r="V13" i="1"/>
  <c r="V5" i="1"/>
  <c r="U1" i="1"/>
  <c r="X5" i="1" l="1"/>
  <c r="X6" i="1"/>
  <c r="X8" i="1"/>
  <c r="X11" i="1"/>
  <c r="X9" i="1"/>
  <c r="X10" i="1"/>
  <c r="X13" i="1"/>
  <c r="X7" i="1"/>
  <c r="X12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5" i="1"/>
</calcChain>
</file>

<file path=xl/sharedStrings.xml><?xml version="1.0" encoding="utf-8"?>
<sst xmlns="http://schemas.openxmlformats.org/spreadsheetml/2006/main" count="44" uniqueCount="28">
  <si>
    <t>location_id</t>
  </si>
  <si>
    <t>location_name</t>
  </si>
  <si>
    <t>gumdrop_requirement</t>
  </si>
  <si>
    <t>loc_type</t>
  </si>
  <si>
    <t>Creme Brulee Cliffs</t>
  </si>
  <si>
    <t>warehouse</t>
  </si>
  <si>
    <t>Frozen Fudge Fjords</t>
  </si>
  <si>
    <t>Macaron Market</t>
  </si>
  <si>
    <t>Malted Milk Manor</t>
  </si>
  <si>
    <t>retail</t>
  </si>
  <si>
    <t>Maple Fudge Forest</t>
  </si>
  <si>
    <t>Melty Mint Mountains</t>
  </si>
  <si>
    <t>Mochi Metropolis</t>
  </si>
  <si>
    <t>Nougat Nook</t>
  </si>
  <si>
    <t>Pudding Peaks</t>
  </si>
  <si>
    <t>from</t>
  </si>
  <si>
    <t>to</t>
  </si>
  <si>
    <t>cost_per_mile</t>
  </si>
  <si>
    <t>Ship</t>
  </si>
  <si>
    <t>From</t>
  </si>
  <si>
    <t>To</t>
  </si>
  <si>
    <t>Unit Cost</t>
  </si>
  <si>
    <t>Nodes</t>
  </si>
  <si>
    <t>Inflow</t>
  </si>
  <si>
    <t>Outflow</t>
  </si>
  <si>
    <t>Net Flow</t>
  </si>
  <si>
    <t>Supply/demand</t>
  </si>
  <si>
    <t>Total transportation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</si>
</sst>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77F2-E469-485D-B9BF-438234B23D6B}">
  <dimension ref="A1:Y19"/>
  <sheetViews>
    <sheetView tabSelected="1" topLeftCell="K1" workbookViewId="0">
      <selection activeCell="T15" sqref="T15"/>
    </sheetView>
  </sheetViews>
  <sheetFormatPr defaultRowHeight="14.5" x14ac:dyDescent="0.35"/>
  <cols>
    <col min="2" max="2" width="14.08984375" customWidth="1"/>
    <col min="3" max="3" width="16.6328125" customWidth="1"/>
    <col min="12" max="12" width="16.453125" customWidth="1"/>
    <col min="13" max="13" width="17.54296875" customWidth="1"/>
    <col min="14" max="14" width="4.81640625" customWidth="1"/>
    <col min="15" max="15" width="16.54296875" customWidth="1"/>
    <col min="16" max="16" width="2.26953125" customWidth="1"/>
    <col min="17" max="17" width="17.81640625" customWidth="1"/>
    <col min="21" max="21" width="21" customWidth="1"/>
    <col min="25" max="25" width="14.26953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G1" t="s">
        <v>15</v>
      </c>
      <c r="H1" t="s">
        <v>16</v>
      </c>
      <c r="I1" t="s">
        <v>17</v>
      </c>
      <c r="R1" t="s">
        <v>27</v>
      </c>
      <c r="U1" s="5">
        <f>SUMPRODUCT(M5:M19,R5:R19)</f>
        <v>40334</v>
      </c>
    </row>
    <row r="2" spans="1:25" x14ac:dyDescent="0.35">
      <c r="A2">
        <v>0</v>
      </c>
      <c r="B2" t="s">
        <v>4</v>
      </c>
      <c r="C2">
        <v>313</v>
      </c>
      <c r="D2" t="s">
        <v>5</v>
      </c>
      <c r="G2">
        <v>0</v>
      </c>
      <c r="H2">
        <v>5</v>
      </c>
      <c r="I2">
        <v>47</v>
      </c>
    </row>
    <row r="3" spans="1:25" x14ac:dyDescent="0.35">
      <c r="A3">
        <v>1</v>
      </c>
      <c r="B3" t="s">
        <v>6</v>
      </c>
      <c r="C3">
        <v>313</v>
      </c>
      <c r="D3" t="s">
        <v>5</v>
      </c>
      <c r="G3">
        <v>0</v>
      </c>
      <c r="H3">
        <v>6</v>
      </c>
      <c r="I3">
        <v>42</v>
      </c>
    </row>
    <row r="4" spans="1:25" x14ac:dyDescent="0.35">
      <c r="A4">
        <v>2</v>
      </c>
      <c r="B4" t="s">
        <v>7</v>
      </c>
      <c r="C4">
        <v>272</v>
      </c>
      <c r="D4" t="s">
        <v>5</v>
      </c>
      <c r="G4">
        <v>1</v>
      </c>
      <c r="H4">
        <v>3</v>
      </c>
      <c r="I4">
        <v>41</v>
      </c>
      <c r="M4" s="1" t="s">
        <v>18</v>
      </c>
      <c r="N4" s="2" t="s">
        <v>19</v>
      </c>
      <c r="O4" s="2"/>
      <c r="P4" s="2" t="s">
        <v>20</v>
      </c>
      <c r="Q4" s="2"/>
      <c r="R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</row>
    <row r="5" spans="1:25" x14ac:dyDescent="0.35">
      <c r="A5">
        <v>3</v>
      </c>
      <c r="B5" t="s">
        <v>8</v>
      </c>
      <c r="C5">
        <v>203</v>
      </c>
      <c r="D5" t="s">
        <v>9</v>
      </c>
      <c r="G5">
        <v>1</v>
      </c>
      <c r="H5">
        <v>6</v>
      </c>
      <c r="I5">
        <v>42</v>
      </c>
      <c r="M5" s="3">
        <v>127</v>
      </c>
      <c r="N5" s="1">
        <v>0</v>
      </c>
      <c r="O5" t="str">
        <f>VLOOKUP(N5,$T$5:$U$13,2,FALSE)</f>
        <v>Creme Brulee Cliffs</v>
      </c>
      <c r="P5" s="1">
        <v>5</v>
      </c>
      <c r="Q5" t="str">
        <f>_xlfn.XLOOKUP(P5,$T$5:$T$13,$U$5:$U$13)</f>
        <v>Melty Mint Mountains</v>
      </c>
      <c r="R5" s="4">
        <v>47</v>
      </c>
      <c r="T5">
        <v>0</v>
      </c>
      <c r="U5" t="s">
        <v>4</v>
      </c>
      <c r="V5">
        <f>SUMIF($P$5:$P$19,T5,$M$5:$M$19)</f>
        <v>0</v>
      </c>
      <c r="W5">
        <f>SUMIF($N$5:$N$19,T5,$M$5:$M$19)</f>
        <v>313</v>
      </c>
      <c r="X5">
        <f>V5-W5</f>
        <v>-313</v>
      </c>
      <c r="Y5">
        <v>-313</v>
      </c>
    </row>
    <row r="6" spans="1:25" x14ac:dyDescent="0.35">
      <c r="A6">
        <v>4</v>
      </c>
      <c r="B6" t="s">
        <v>10</v>
      </c>
      <c r="C6">
        <v>118</v>
      </c>
      <c r="D6" t="s">
        <v>9</v>
      </c>
      <c r="G6">
        <v>1</v>
      </c>
      <c r="H6">
        <v>8</v>
      </c>
      <c r="I6">
        <v>34</v>
      </c>
      <c r="M6" s="3">
        <v>186</v>
      </c>
      <c r="N6" s="1">
        <v>0</v>
      </c>
      <c r="O6" t="str">
        <f t="shared" ref="O6:O19" si="0">VLOOKUP(N6,$T$5:$U$13,2,FALSE)</f>
        <v>Creme Brulee Cliffs</v>
      </c>
      <c r="P6" s="1">
        <v>6</v>
      </c>
      <c r="Q6" t="str">
        <f t="shared" ref="Q6:Q19" si="1">_xlfn.XLOOKUP(P6,$T$5:$T$13,$U$5:$U$13)</f>
        <v>Mochi Metropolis</v>
      </c>
      <c r="R6" s="4">
        <v>42</v>
      </c>
      <c r="T6">
        <v>1</v>
      </c>
      <c r="U6" t="s">
        <v>6</v>
      </c>
      <c r="V6">
        <f t="shared" ref="V6:V13" si="2">SUMIF($P$5:$P$19,T6,$M$5:$M$19)</f>
        <v>0</v>
      </c>
      <c r="W6">
        <f t="shared" ref="W6:W13" si="3">SUMIF($N$5:$N$19,T6,$M$5:$M$19)</f>
        <v>313</v>
      </c>
      <c r="X6">
        <f t="shared" ref="X6:X13" si="4">V6-W6</f>
        <v>-313</v>
      </c>
      <c r="Y6">
        <v>-313</v>
      </c>
    </row>
    <row r="7" spans="1:25" x14ac:dyDescent="0.35">
      <c r="A7">
        <v>5</v>
      </c>
      <c r="B7" t="s">
        <v>11</v>
      </c>
      <c r="C7">
        <v>135</v>
      </c>
      <c r="D7" t="s">
        <v>9</v>
      </c>
      <c r="G7">
        <v>2</v>
      </c>
      <c r="H7">
        <v>5</v>
      </c>
      <c r="I7">
        <v>35</v>
      </c>
      <c r="M7" s="3">
        <v>203</v>
      </c>
      <c r="N7" s="1">
        <v>1</v>
      </c>
      <c r="O7" t="str">
        <f t="shared" si="0"/>
        <v>Frozen Fudge Fjords</v>
      </c>
      <c r="P7" s="1">
        <v>3</v>
      </c>
      <c r="Q7" t="str">
        <f t="shared" si="1"/>
        <v>Malted Milk Manor</v>
      </c>
      <c r="R7" s="4">
        <v>41</v>
      </c>
      <c r="T7">
        <v>2</v>
      </c>
      <c r="U7" t="s">
        <v>7</v>
      </c>
      <c r="V7">
        <f t="shared" si="2"/>
        <v>0</v>
      </c>
      <c r="W7">
        <f t="shared" si="3"/>
        <v>272</v>
      </c>
      <c r="X7">
        <f t="shared" si="4"/>
        <v>-272</v>
      </c>
      <c r="Y7">
        <v>-272</v>
      </c>
    </row>
    <row r="8" spans="1:25" x14ac:dyDescent="0.35">
      <c r="A8">
        <v>6</v>
      </c>
      <c r="B8" t="s">
        <v>12</v>
      </c>
      <c r="C8">
        <v>186</v>
      </c>
      <c r="D8" t="s">
        <v>9</v>
      </c>
      <c r="G8">
        <v>2</v>
      </c>
      <c r="H8">
        <v>8</v>
      </c>
      <c r="I8">
        <v>31</v>
      </c>
      <c r="M8" s="3">
        <v>0</v>
      </c>
      <c r="N8" s="1">
        <v>1</v>
      </c>
      <c r="O8" t="str">
        <f t="shared" si="0"/>
        <v>Frozen Fudge Fjords</v>
      </c>
      <c r="P8" s="1">
        <v>6</v>
      </c>
      <c r="Q8" t="str">
        <f t="shared" si="1"/>
        <v>Mochi Metropolis</v>
      </c>
      <c r="R8" s="4">
        <v>42</v>
      </c>
      <c r="T8">
        <v>3</v>
      </c>
      <c r="U8" t="s">
        <v>8</v>
      </c>
      <c r="V8">
        <f t="shared" si="2"/>
        <v>203</v>
      </c>
      <c r="W8">
        <f t="shared" si="3"/>
        <v>0</v>
      </c>
      <c r="X8">
        <f t="shared" si="4"/>
        <v>203</v>
      </c>
      <c r="Y8">
        <v>203</v>
      </c>
    </row>
    <row r="9" spans="1:25" x14ac:dyDescent="0.35">
      <c r="A9">
        <v>7</v>
      </c>
      <c r="B9" t="s">
        <v>13</v>
      </c>
      <c r="C9">
        <v>186</v>
      </c>
      <c r="D9" t="s">
        <v>9</v>
      </c>
      <c r="G9">
        <v>4</v>
      </c>
      <c r="H9">
        <v>3</v>
      </c>
      <c r="I9">
        <v>38</v>
      </c>
      <c r="M9" s="3">
        <v>110</v>
      </c>
      <c r="N9" s="1">
        <v>1</v>
      </c>
      <c r="O9" t="str">
        <f t="shared" si="0"/>
        <v>Frozen Fudge Fjords</v>
      </c>
      <c r="P9" s="1">
        <v>8</v>
      </c>
      <c r="Q9" t="str">
        <f t="shared" si="1"/>
        <v>Pudding Peaks</v>
      </c>
      <c r="R9" s="4">
        <v>34</v>
      </c>
      <c r="T9">
        <v>4</v>
      </c>
      <c r="U9" t="s">
        <v>10</v>
      </c>
      <c r="V9">
        <f t="shared" si="2"/>
        <v>118</v>
      </c>
      <c r="W9">
        <f t="shared" si="3"/>
        <v>0</v>
      </c>
      <c r="X9">
        <f t="shared" si="4"/>
        <v>118</v>
      </c>
      <c r="Y9">
        <v>118</v>
      </c>
    </row>
    <row r="10" spans="1:25" x14ac:dyDescent="0.35">
      <c r="A10">
        <v>8</v>
      </c>
      <c r="B10" t="s">
        <v>14</v>
      </c>
      <c r="C10">
        <v>172</v>
      </c>
      <c r="D10" t="s">
        <v>9</v>
      </c>
      <c r="G10">
        <v>4</v>
      </c>
      <c r="H10">
        <v>7</v>
      </c>
      <c r="I10">
        <v>42</v>
      </c>
      <c r="M10" s="3">
        <v>126</v>
      </c>
      <c r="N10" s="1">
        <v>2</v>
      </c>
      <c r="O10" t="str">
        <f t="shared" si="0"/>
        <v>Macaron Market</v>
      </c>
      <c r="P10" s="1">
        <v>5</v>
      </c>
      <c r="Q10" t="str">
        <f t="shared" si="1"/>
        <v>Melty Mint Mountains</v>
      </c>
      <c r="R10" s="4">
        <v>35</v>
      </c>
      <c r="T10">
        <v>5</v>
      </c>
      <c r="U10" t="s">
        <v>11</v>
      </c>
      <c r="V10">
        <f t="shared" si="2"/>
        <v>253</v>
      </c>
      <c r="W10">
        <f t="shared" si="3"/>
        <v>118</v>
      </c>
      <c r="X10">
        <f t="shared" si="4"/>
        <v>135</v>
      </c>
      <c r="Y10">
        <v>135</v>
      </c>
    </row>
    <row r="11" spans="1:25" x14ac:dyDescent="0.35">
      <c r="G11">
        <v>4</v>
      </c>
      <c r="H11">
        <v>8</v>
      </c>
      <c r="I11">
        <v>43</v>
      </c>
      <c r="M11" s="3">
        <v>146</v>
      </c>
      <c r="N11" s="1">
        <v>2</v>
      </c>
      <c r="O11" t="str">
        <f t="shared" si="0"/>
        <v>Macaron Market</v>
      </c>
      <c r="P11" s="1">
        <v>8</v>
      </c>
      <c r="Q11" t="str">
        <f t="shared" si="1"/>
        <v>Pudding Peaks</v>
      </c>
      <c r="R11" s="4">
        <v>31</v>
      </c>
      <c r="T11">
        <v>6</v>
      </c>
      <c r="U11" t="s">
        <v>12</v>
      </c>
      <c r="V11">
        <f t="shared" si="2"/>
        <v>186</v>
      </c>
      <c r="W11">
        <f t="shared" si="3"/>
        <v>0</v>
      </c>
      <c r="X11">
        <f t="shared" si="4"/>
        <v>186</v>
      </c>
      <c r="Y11">
        <v>186</v>
      </c>
    </row>
    <row r="12" spans="1:25" x14ac:dyDescent="0.35">
      <c r="G12">
        <v>5</v>
      </c>
      <c r="H12">
        <v>4</v>
      </c>
      <c r="I12">
        <v>25</v>
      </c>
      <c r="M12" s="3">
        <v>0</v>
      </c>
      <c r="N12" s="1">
        <v>4</v>
      </c>
      <c r="O12" t="str">
        <f t="shared" si="0"/>
        <v>Maple Fudge Forest</v>
      </c>
      <c r="P12" s="1">
        <v>3</v>
      </c>
      <c r="Q12" t="str">
        <f t="shared" si="1"/>
        <v>Malted Milk Manor</v>
      </c>
      <c r="R12" s="4">
        <v>38</v>
      </c>
      <c r="T12">
        <v>7</v>
      </c>
      <c r="U12" t="s">
        <v>13</v>
      </c>
      <c r="V12">
        <f t="shared" si="2"/>
        <v>84</v>
      </c>
      <c r="W12">
        <f t="shared" si="3"/>
        <v>0</v>
      </c>
      <c r="X12">
        <f t="shared" si="4"/>
        <v>84</v>
      </c>
      <c r="Y12">
        <v>186</v>
      </c>
    </row>
    <row r="13" spans="1:25" x14ac:dyDescent="0.35">
      <c r="G13">
        <v>6</v>
      </c>
      <c r="H13">
        <v>4</v>
      </c>
      <c r="I13">
        <v>31</v>
      </c>
      <c r="M13" s="3">
        <v>0</v>
      </c>
      <c r="N13" s="1">
        <v>4</v>
      </c>
      <c r="O13" t="str">
        <f t="shared" si="0"/>
        <v>Maple Fudge Forest</v>
      </c>
      <c r="P13" s="1">
        <v>7</v>
      </c>
      <c r="Q13" t="str">
        <f t="shared" si="1"/>
        <v>Nougat Nook</v>
      </c>
      <c r="R13" s="4">
        <v>42</v>
      </c>
      <c r="T13">
        <v>8</v>
      </c>
      <c r="U13" t="s">
        <v>14</v>
      </c>
      <c r="V13">
        <f t="shared" si="2"/>
        <v>256</v>
      </c>
      <c r="W13">
        <f t="shared" si="3"/>
        <v>84</v>
      </c>
      <c r="X13">
        <f t="shared" si="4"/>
        <v>172</v>
      </c>
      <c r="Y13">
        <v>172</v>
      </c>
    </row>
    <row r="14" spans="1:25" x14ac:dyDescent="0.35">
      <c r="G14">
        <v>6</v>
      </c>
      <c r="H14">
        <v>7</v>
      </c>
      <c r="I14">
        <v>36</v>
      </c>
      <c r="M14" s="3">
        <v>0</v>
      </c>
      <c r="N14" s="1">
        <v>4</v>
      </c>
      <c r="O14" t="str">
        <f t="shared" si="0"/>
        <v>Maple Fudge Forest</v>
      </c>
      <c r="P14" s="1">
        <v>8</v>
      </c>
      <c r="Q14" t="str">
        <f t="shared" si="1"/>
        <v>Pudding Peaks</v>
      </c>
      <c r="R14" s="4">
        <v>43</v>
      </c>
    </row>
    <row r="15" spans="1:25" x14ac:dyDescent="0.35">
      <c r="G15">
        <v>8</v>
      </c>
      <c r="H15">
        <v>4</v>
      </c>
      <c r="I15">
        <v>30</v>
      </c>
      <c r="M15" s="3">
        <v>118</v>
      </c>
      <c r="N15" s="1">
        <v>5</v>
      </c>
      <c r="O15" t="str">
        <f t="shared" si="0"/>
        <v>Melty Mint Mountains</v>
      </c>
      <c r="P15" s="1">
        <v>4</v>
      </c>
      <c r="Q15" t="str">
        <f t="shared" si="1"/>
        <v>Maple Fudge Forest</v>
      </c>
      <c r="R15" s="4">
        <v>25</v>
      </c>
    </row>
    <row r="16" spans="1:25" x14ac:dyDescent="0.35">
      <c r="G16">
        <v>8</v>
      </c>
      <c r="H16">
        <v>7</v>
      </c>
      <c r="I16">
        <v>31</v>
      </c>
      <c r="M16" s="3">
        <v>0</v>
      </c>
      <c r="N16" s="1">
        <v>6</v>
      </c>
      <c r="O16" t="str">
        <f t="shared" si="0"/>
        <v>Mochi Metropolis</v>
      </c>
      <c r="P16" s="1">
        <v>4</v>
      </c>
      <c r="Q16" t="str">
        <f t="shared" si="1"/>
        <v>Maple Fudge Forest</v>
      </c>
      <c r="R16" s="4">
        <v>31</v>
      </c>
    </row>
    <row r="17" spans="13:18" x14ac:dyDescent="0.35">
      <c r="M17" s="3">
        <v>0</v>
      </c>
      <c r="N17" s="1">
        <v>6</v>
      </c>
      <c r="O17" t="str">
        <f t="shared" si="0"/>
        <v>Mochi Metropolis</v>
      </c>
      <c r="P17" s="1">
        <v>7</v>
      </c>
      <c r="Q17" t="str">
        <f t="shared" si="1"/>
        <v>Nougat Nook</v>
      </c>
      <c r="R17" s="4">
        <v>36</v>
      </c>
    </row>
    <row r="18" spans="13:18" x14ac:dyDescent="0.35">
      <c r="M18" s="3">
        <v>0</v>
      </c>
      <c r="N18" s="1">
        <v>8</v>
      </c>
      <c r="O18" t="str">
        <f t="shared" si="0"/>
        <v>Pudding Peaks</v>
      </c>
      <c r="P18" s="1">
        <v>4</v>
      </c>
      <c r="Q18" t="str">
        <f t="shared" si="1"/>
        <v>Maple Fudge Forest</v>
      </c>
      <c r="R18" s="4">
        <v>30</v>
      </c>
    </row>
    <row r="19" spans="13:18" x14ac:dyDescent="0.35">
      <c r="M19" s="3">
        <v>84</v>
      </c>
      <c r="N19" s="1">
        <v>8</v>
      </c>
      <c r="O19" t="str">
        <f t="shared" si="0"/>
        <v>Pudding Peaks</v>
      </c>
      <c r="P19" s="1">
        <v>7</v>
      </c>
      <c r="Q19" t="str">
        <f t="shared" si="1"/>
        <v>Nougat Nook</v>
      </c>
      <c r="R19" s="4">
        <v>31</v>
      </c>
    </row>
  </sheetData>
  <mergeCells count="2">
    <mergeCell ref="P4:Q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94D3-AC8B-4F9A-988A-DA00AA90DD55}">
  <dimension ref="A1"/>
  <sheetViews>
    <sheetView workbookViewId="0">
      <selection activeCell="E9" sqref="E9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F4C9DFD70F754CA5595D6A9C470F72" ma:contentTypeVersion="13" ma:contentTypeDescription="Create a new document." ma:contentTypeScope="" ma:versionID="999f39cf6914d69ed023a60c2a75bd87">
  <xsd:schema xmlns:xsd="http://www.w3.org/2001/XMLSchema" xmlns:xs="http://www.w3.org/2001/XMLSchema" xmlns:p="http://schemas.microsoft.com/office/2006/metadata/properties" xmlns:ns3="d7873a86-3162-4ae4-881a-c07887263161" xmlns:ns4="17eb6c49-0515-4c3e-a873-84cb98eb7763" targetNamespace="http://schemas.microsoft.com/office/2006/metadata/properties" ma:root="true" ma:fieldsID="a0e96f6ffb2b5ab18b65819107b836a7" ns3:_="" ns4:_="">
    <xsd:import namespace="d7873a86-3162-4ae4-881a-c07887263161"/>
    <xsd:import namespace="17eb6c49-0515-4c3e-a873-84cb98eb77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3a86-3162-4ae4-881a-c078872631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b6c49-0515-4c3e-a873-84cb98eb7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eb6c49-0515-4c3e-a873-84cb98eb7763" xsi:nil="true"/>
  </documentManagement>
</p:properties>
</file>

<file path=customXml/itemProps1.xml><?xml version="1.0" encoding="utf-8"?>
<ds:datastoreItem xmlns:ds="http://schemas.openxmlformats.org/officeDocument/2006/customXml" ds:itemID="{764ED7D3-FE46-4119-9075-DA13FF069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3a86-3162-4ae4-881a-c07887263161"/>
    <ds:schemaRef ds:uri="17eb6c49-0515-4c3e-a873-84cb98eb77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5F128A-4FCF-412C-A49C-12AF2EB83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9236B-AE35-4C62-B405-4D429C2F658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873a86-3162-4ae4-881a-c07887263161"/>
    <ds:schemaRef ds:uri="http://purl.org/dc/elements/1.1/"/>
    <ds:schemaRef ds:uri="http://schemas.microsoft.com/office/2006/metadata/properties"/>
    <ds:schemaRef ds:uri="17eb6c49-0515-4c3e-a873-84cb98eb776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O'Connor</dc:creator>
  <cp:lastModifiedBy>Luke O'Connor</cp:lastModifiedBy>
  <dcterms:created xsi:type="dcterms:W3CDTF">2025-05-02T16:59:58Z</dcterms:created>
  <dcterms:modified xsi:type="dcterms:W3CDTF">2025-05-02T17:27:49Z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0x01010018F4C9DFD70F754CA5595D6A9C470F72</vt:lpwstr>
  </property>
</Properties>
</file>