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vis Offre Standard" sheetId="1" r:id="rId3"/>
    <sheet state="visible" name="Devis Offres Coûts Faibles" sheetId="2" r:id="rId4"/>
    <sheet state="visible" name="Devis Offres Haute Qualité" sheetId="3" r:id="rId5"/>
  </sheets>
  <definedNames/>
  <calcPr/>
</workbook>
</file>

<file path=xl/sharedStrings.xml><?xml version="1.0" encoding="utf-8"?>
<sst xmlns="http://schemas.openxmlformats.org/spreadsheetml/2006/main" count="133" uniqueCount="51">
  <si>
    <t>Kuboo SARL</t>
  </si>
  <si>
    <t>DEVIS</t>
  </si>
  <si>
    <t>Hangar 12, Quai des Chartrons</t>
  </si>
  <si>
    <t>DATE</t>
  </si>
  <si>
    <t>Bordeaux 33000</t>
  </si>
  <si>
    <t>Devis #</t>
  </si>
  <si>
    <t>France #33</t>
  </si>
  <si>
    <t>Client #</t>
  </si>
  <si>
    <t>RCS : 934 769 945 RCS Bordeaux</t>
  </si>
  <si>
    <t>A l'intention de :</t>
  </si>
  <si>
    <t>Devis valable jusqu'au</t>
  </si>
  <si>
    <t>Mr. Vita</t>
  </si>
  <si>
    <t>Edité par</t>
  </si>
  <si>
    <t>Erisset Lucas</t>
  </si>
  <si>
    <t>Bibliothèque Ynov</t>
  </si>
  <si>
    <t>85 Quai des Chartrons</t>
  </si>
  <si>
    <t>France # 33</t>
  </si>
  <si>
    <t>Le devis n'es qu'une estimation le coût indiqué peut être supérieur à celui de la facture définitive</t>
  </si>
  <si>
    <t>Nom Produit</t>
  </si>
  <si>
    <t>Prix Unitaire (€)</t>
  </si>
  <si>
    <t>Durée en jours</t>
  </si>
  <si>
    <t>Qté du produit</t>
  </si>
  <si>
    <t>Description</t>
  </si>
  <si>
    <t>COÛT</t>
  </si>
  <si>
    <t>BDD</t>
  </si>
  <si>
    <t>Conception, mise en place SGBDDR</t>
  </si>
  <si>
    <t>Pages Inscription et connextion</t>
  </si>
  <si>
    <t>Ajout d'une page de connection et d'inscription au site</t>
  </si>
  <si>
    <t>Site administrateur</t>
  </si>
  <si>
    <t>Site Administrateur avec pages d'ajouts des données et modification, accés sécuriser et limité</t>
  </si>
  <si>
    <t>Site Client</t>
  </si>
  <si>
    <t>Site Visiteurs accessible sur internet, page de compte, accès catalogue, etc. Créer à partir d'un CMS</t>
  </si>
  <si>
    <t>Site Responsive</t>
  </si>
  <si>
    <t>Sites adaptés aux tablettes, Smartphone et PC</t>
  </si>
  <si>
    <t>Recherche avancé des données de la base depuis le site</t>
  </si>
  <si>
    <t>Fonctionalité optionelle qui permet une recherche poussée des données avec des tags (#xxxx)</t>
  </si>
  <si>
    <t>Serveur Web</t>
  </si>
  <si>
    <t>Instalation et mise en place du site sur un server web</t>
  </si>
  <si>
    <t>TOTAL</t>
  </si>
  <si>
    <t>TOTAL / JOUR</t>
  </si>
  <si>
    <t>Conception, mise en place SGBDDR et installation</t>
  </si>
  <si>
    <t>Site Visiteurs accessible sur internet, page de compte, accès catalogue, etc</t>
  </si>
  <si>
    <t>Hébergement par Le client</t>
  </si>
  <si>
    <t>Instalation de l'hébergement chez le client et paramétrage du matériel</t>
  </si>
  <si>
    <t>Assistance par Kuboo 24/7</t>
  </si>
  <si>
    <t>Coût maintenance du matériel et du site par mois, non compris dans le total par jours</t>
  </si>
  <si>
    <t>Matériels d'hébergement</t>
  </si>
  <si>
    <t>Serveur PS/GO HPE ProLiant ML350 Gen10 3106, 3TO de stockage</t>
  </si>
  <si>
    <t>Hébergement par Kuboo</t>
  </si>
  <si>
    <t>Coût hébergements par mois, non compris dans le total par jours</t>
  </si>
  <si>
    <t>Assistance par Kuboo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</si>
</sst>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409]mmmm\ d\,\ yyyy"/>
    <numFmt numFmtId="165" formatCode="#,##0.00\ [$€-1]"/>
    <numFmt numFmtId="166" formatCode="@\ \ "/>
  </numFmts>
  <fonts count="9">
    <font>
      <sz val="10.0"/>
      <color rgb="FF000000"/>
      <name val="Arial"/>
    </font>
    <font>
      <b/>
      <sz val="18.0"/>
      <name val="Arial"/>
    </font>
    <font>
      <sz val="10.0"/>
      <name val="Arial"/>
    </font>
    <font>
      <sz val="27.0"/>
      <color rgb="FFA5A5A5"/>
      <name val="Arial"/>
    </font>
    <font>
      <b/>
      <i/>
      <sz val="10.0"/>
      <name val="Arial"/>
    </font>
    <font>
      <b/>
      <sz val="10.0"/>
      <name val="Arial"/>
    </font>
    <font/>
    <font>
      <i/>
      <sz val="10.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 readingOrder="0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horizontal="right"/>
    </xf>
    <xf borderId="0" fillId="0" fontId="2" numFmtId="164" xfId="0" applyAlignment="1" applyFont="1" applyNumberFormat="1">
      <alignment horizontal="left" shrinkToFit="1" wrapText="0"/>
    </xf>
    <xf borderId="0" fillId="0" fontId="5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2" numFmtId="164" xfId="0" applyAlignment="1" applyFont="1" applyNumberFormat="1">
      <alignment horizontal="left" readingOrder="0" shrinkToFit="1" wrapText="0"/>
    </xf>
    <xf borderId="0" fillId="0" fontId="2" numFmtId="0" xfId="0" applyAlignment="1" applyFont="1">
      <alignment horizontal="left" readingOrder="0" shrinkToFit="1" wrapText="0"/>
    </xf>
    <xf borderId="1" fillId="0" fontId="8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 vertical="bottom"/>
    </xf>
    <xf borderId="0" fillId="0" fontId="5" numFmtId="0" xfId="0" applyFont="1"/>
    <xf borderId="2" fillId="2" fontId="5" numFmtId="0" xfId="0" applyAlignment="1" applyBorder="1" applyFill="1" applyFont="1">
      <alignment horizontal="center" readingOrder="0" vertical="center"/>
    </xf>
    <xf borderId="2" fillId="2" fontId="5" numFmtId="0" xfId="0" applyAlignment="1" applyBorder="1" applyFont="1">
      <alignment horizontal="center" readingOrder="0" shrinkToFit="0" vertical="center" wrapText="1"/>
    </xf>
    <xf borderId="3" fillId="2" fontId="5" numFmtId="0" xfId="0" applyAlignment="1" applyBorder="1" applyFont="1">
      <alignment horizontal="center" vertical="center"/>
    </xf>
    <xf borderId="4" fillId="0" fontId="6" numFmtId="0" xfId="0" applyBorder="1" applyFont="1"/>
    <xf borderId="5" fillId="2" fontId="5" numFmtId="0" xfId="0" applyAlignment="1" applyBorder="1" applyFont="1">
      <alignment horizontal="center" readingOrder="0" vertical="center"/>
    </xf>
    <xf borderId="2" fillId="3" fontId="2" numFmtId="0" xfId="0" applyAlignment="1" applyBorder="1" applyFill="1" applyFont="1">
      <alignment horizontal="left" readingOrder="0" shrinkToFit="0" vertical="center" wrapText="1"/>
    </xf>
    <xf borderId="3" fillId="3" fontId="2" numFmtId="0" xfId="0" applyAlignment="1" applyBorder="1" applyFont="1">
      <alignment horizontal="left" readingOrder="0" shrinkToFit="0" vertical="center" wrapText="1"/>
    </xf>
    <xf borderId="2" fillId="3" fontId="2" numFmtId="165" xfId="0" applyAlignment="1" applyBorder="1" applyFont="1" applyNumberFormat="1">
      <alignment horizontal="left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2" fillId="4" fontId="2" numFmtId="165" xfId="0" applyAlignment="1" applyBorder="1" applyFill="1" applyFont="1" applyNumberFormat="1">
      <alignment horizontal="left" shrinkToFit="0" vertical="center" wrapText="1"/>
    </xf>
    <xf borderId="5" fillId="0" fontId="6" numFmtId="0" xfId="0" applyBorder="1" applyFont="1"/>
    <xf borderId="0" fillId="4" fontId="2" numFmtId="0" xfId="0" applyAlignment="1" applyFont="1">
      <alignment horizontal="left" readingOrder="0" shrinkToFit="0" vertical="center" wrapText="1"/>
    </xf>
    <xf borderId="0" fillId="4" fontId="2" numFmtId="0" xfId="0" applyAlignment="1" applyFont="1">
      <alignment horizontal="left" shrinkToFit="0" vertical="center" wrapText="1"/>
    </xf>
    <xf borderId="6" fillId="0" fontId="5" numFmtId="166" xfId="0" applyAlignment="1" applyBorder="1" applyFont="1" applyNumberFormat="1">
      <alignment horizontal="right" vertical="center"/>
    </xf>
    <xf borderId="6" fillId="2" fontId="2" numFmtId="165" xfId="0" applyAlignment="1" applyBorder="1" applyFont="1" applyNumberFormat="1">
      <alignment horizontal="right" vertical="center"/>
    </xf>
    <xf borderId="2" fillId="0" fontId="5" numFmtId="166" xfId="0" applyAlignment="1" applyBorder="1" applyFont="1" applyNumberFormat="1">
      <alignment horizontal="right" readingOrder="0" vertical="center"/>
    </xf>
    <xf borderId="2" fillId="2" fontId="2" numFmtId="165" xfId="0" applyAlignment="1" applyBorder="1" applyFont="1" applyNumberFormat="1">
      <alignment horizontal="right" vertical="center"/>
    </xf>
    <xf borderId="0" fillId="0" fontId="2" numFmtId="0" xfId="0" applyAlignment="1" applyFont="1">
      <alignment vertical="center"/>
    </xf>
    <xf borderId="2" fillId="4" fontId="2" numFmtId="0" xfId="0" applyAlignment="1" applyBorder="1" applyFont="1">
      <alignment horizontal="left" readingOrder="0" shrinkToFit="0" vertical="center" wrapText="1"/>
    </xf>
    <xf borderId="3" fillId="4" fontId="2" numFmtId="0" xfId="0" applyAlignment="1" applyBorder="1" applyFont="1">
      <alignment horizontal="left" readingOrder="0" shrinkToFit="0" vertical="center" wrapText="1"/>
    </xf>
    <xf borderId="2" fillId="3" fontId="2" numFmtId="0" xfId="0" applyAlignment="1" applyBorder="1" applyFont="1">
      <alignment horizontal="left" shrinkToFit="0" vertical="center" wrapText="1"/>
    </xf>
    <xf borderId="2" fillId="0" fontId="5" numFmtId="166" xfId="0" applyAlignment="1" applyBorder="1" applyFont="1" applyNumberFormat="1">
      <alignment horizontal="right" vertical="center"/>
    </xf>
    <xf borderId="2" fillId="4" fontId="2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20.86"/>
    <col customWidth="1" min="2" max="2" width="16.71"/>
    <col customWidth="1" min="3" max="4" width="14.71"/>
    <col customWidth="1" min="5" max="5" width="19.0"/>
    <col customWidth="1" min="6" max="6" width="16.71"/>
    <col customWidth="1" min="7" max="7" width="14.71"/>
    <col customWidth="1" min="8" max="26" width="9.14"/>
  </cols>
  <sheetData>
    <row r="1" ht="12.75" customHeight="1">
      <c r="A1" s="1" t="s">
        <v>0</v>
      </c>
      <c r="B1" s="2"/>
      <c r="C1" s="2"/>
      <c r="D1" s="2"/>
      <c r="F1" s="3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4"/>
      <c r="B2" s="2"/>
      <c r="C2" s="2"/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5" t="s">
        <v>2</v>
      </c>
      <c r="B3" s="2"/>
      <c r="C3" s="2"/>
      <c r="D3" s="2"/>
      <c r="F3" s="6" t="s">
        <v>3</v>
      </c>
      <c r="G3" s="7">
        <f>TODAY()</f>
        <v>43132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5" t="s">
        <v>4</v>
      </c>
      <c r="B4" s="2"/>
      <c r="C4" s="2"/>
      <c r="D4" s="2"/>
      <c r="F4" s="8" t="s">
        <v>5</v>
      </c>
      <c r="G4" s="9">
        <v>512.0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0" t="s">
        <v>6</v>
      </c>
      <c r="B5" s="2"/>
      <c r="C5" s="2"/>
      <c r="D5" s="2"/>
      <c r="F5" s="8" t="s">
        <v>7</v>
      </c>
      <c r="G5" s="9">
        <v>430.0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11" t="s">
        <v>8</v>
      </c>
      <c r="B6" s="2"/>
      <c r="C6" s="2"/>
      <c r="D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2" t="s">
        <v>9</v>
      </c>
      <c r="B8" s="2"/>
      <c r="C8" s="2"/>
      <c r="D8" s="2"/>
      <c r="F8" s="13" t="s">
        <v>10</v>
      </c>
      <c r="G8" s="14">
        <v>43189.0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5" t="s">
        <v>11</v>
      </c>
      <c r="B9" s="2"/>
      <c r="C9" s="2"/>
      <c r="D9" s="2"/>
      <c r="F9" s="13" t="s">
        <v>12</v>
      </c>
      <c r="G9" s="15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5" t="s">
        <v>14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5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5" t="s">
        <v>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6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2" t="s">
        <v>17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19" t="s">
        <v>18</v>
      </c>
      <c r="B19" s="20" t="s">
        <v>19</v>
      </c>
      <c r="C19" s="19" t="s">
        <v>20</v>
      </c>
      <c r="D19" s="19" t="s">
        <v>21</v>
      </c>
      <c r="E19" s="21" t="s">
        <v>22</v>
      </c>
      <c r="F19" s="22"/>
      <c r="G19" s="23" t="s">
        <v>23</v>
      </c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9.5" customHeight="1">
      <c r="A20" s="24" t="s">
        <v>24</v>
      </c>
      <c r="B20" s="24">
        <v>340.0</v>
      </c>
      <c r="C20" s="24">
        <v>3.0</v>
      </c>
      <c r="D20" s="24">
        <v>1.0</v>
      </c>
      <c r="E20" s="25" t="s">
        <v>40</v>
      </c>
      <c r="F20" s="22"/>
      <c r="G20" s="26">
        <f t="shared" ref="G20:G21" si="1">B20*C20</f>
        <v>1020</v>
      </c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9.5" customHeight="1">
      <c r="A21" s="27" t="s">
        <v>26</v>
      </c>
      <c r="B21" s="27">
        <v>20.0</v>
      </c>
      <c r="C21" s="27">
        <v>3.0</v>
      </c>
      <c r="D21" s="27">
        <v>1.0</v>
      </c>
      <c r="E21" s="28" t="s">
        <v>27</v>
      </c>
      <c r="F21" s="22"/>
      <c r="G21" s="29">
        <f t="shared" si="1"/>
        <v>60</v>
      </c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9.5" customHeight="1">
      <c r="A22" s="24" t="s">
        <v>28</v>
      </c>
      <c r="B22" s="24">
        <v>75.0</v>
      </c>
      <c r="C22" s="24">
        <v>6.0</v>
      </c>
      <c r="D22" s="24">
        <v>5.0</v>
      </c>
      <c r="E22" s="25" t="s">
        <v>29</v>
      </c>
      <c r="F22" s="22"/>
      <c r="G22" s="26">
        <f t="shared" ref="G22:G23" si="2">B22*D22</f>
        <v>375</v>
      </c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9.5" customHeight="1">
      <c r="A23" s="27" t="s">
        <v>30</v>
      </c>
      <c r="B23" s="27">
        <v>100.0</v>
      </c>
      <c r="C23" s="27">
        <v>6.0</v>
      </c>
      <c r="D23" s="27">
        <v>8.0</v>
      </c>
      <c r="E23" s="28" t="s">
        <v>41</v>
      </c>
      <c r="F23" s="22"/>
      <c r="G23" s="29">
        <f t="shared" si="2"/>
        <v>800</v>
      </c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9.5" customHeight="1">
      <c r="A24" s="24" t="s">
        <v>32</v>
      </c>
      <c r="B24" s="24">
        <v>40.0</v>
      </c>
      <c r="C24" s="24">
        <v>12.0</v>
      </c>
      <c r="D24" s="24">
        <v>2.0</v>
      </c>
      <c r="E24" s="25" t="s">
        <v>33</v>
      </c>
      <c r="F24" s="22"/>
      <c r="G24" s="26">
        <f t="shared" ref="G24:G25" si="3">B24*C24</f>
        <v>480</v>
      </c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9.5" customHeight="1">
      <c r="A25" s="27" t="s">
        <v>34</v>
      </c>
      <c r="B25" s="27">
        <v>30.0</v>
      </c>
      <c r="C25" s="27">
        <v>1.0</v>
      </c>
      <c r="D25" s="27">
        <v>1.0</v>
      </c>
      <c r="E25" s="28" t="s">
        <v>35</v>
      </c>
      <c r="F25" s="22"/>
      <c r="G25" s="26">
        <f t="shared" si="3"/>
        <v>30</v>
      </c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9.5" customHeight="1">
      <c r="A26" s="24" t="s">
        <v>36</v>
      </c>
      <c r="B26" s="24">
        <v>50.0</v>
      </c>
      <c r="C26" s="24">
        <v>2.0</v>
      </c>
      <c r="D26" s="24">
        <v>1.0</v>
      </c>
      <c r="E26" s="25" t="s">
        <v>37</v>
      </c>
      <c r="F26" s="22"/>
      <c r="G26" s="26">
        <f>B27*D27</f>
        <v>22</v>
      </c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9.5" customHeight="1">
      <c r="A27" s="38" t="s">
        <v>48</v>
      </c>
      <c r="B27" s="38">
        <v>22.0</v>
      </c>
      <c r="C27" s="42"/>
      <c r="D27" s="38">
        <v>1.0</v>
      </c>
      <c r="E27" s="39" t="s">
        <v>49</v>
      </c>
      <c r="F27" s="22"/>
      <c r="G27" s="29">
        <f t="shared" ref="G27:G28" si="4">B27*D27</f>
        <v>22</v>
      </c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9.5" customHeight="1">
      <c r="A28" s="24" t="s">
        <v>50</v>
      </c>
      <c r="B28" s="24">
        <v>75.0</v>
      </c>
      <c r="C28" s="40"/>
      <c r="D28" s="24">
        <v>1.0</v>
      </c>
      <c r="E28" s="25" t="s">
        <v>45</v>
      </c>
      <c r="F28" s="22"/>
      <c r="G28" s="26">
        <f t="shared" si="4"/>
        <v>75</v>
      </c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9.5" customHeight="1">
      <c r="A29" s="37"/>
      <c r="B29" s="37"/>
      <c r="D29" s="37"/>
      <c r="E29" s="37"/>
      <c r="F29" s="41" t="s">
        <v>38</v>
      </c>
      <c r="G29" s="36">
        <f>SUM(G20:G28)</f>
        <v>2884</v>
      </c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9.5" customHeight="1">
      <c r="A30" s="2"/>
      <c r="B30" s="2"/>
      <c r="C30" s="2"/>
      <c r="D30" s="2"/>
      <c r="E30" s="2"/>
      <c r="F30" s="35" t="s">
        <v>39</v>
      </c>
      <c r="G30" s="36">
        <f>SUM(G20:G26)/(SUM(C20:C26))</f>
        <v>84.45454545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43"/>
      <c r="B34" s="43"/>
      <c r="C34" s="4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1">
    <mergeCell ref="E27:F27"/>
    <mergeCell ref="E26:F26"/>
    <mergeCell ref="E24:F24"/>
    <mergeCell ref="E25:F25"/>
    <mergeCell ref="E28:F28"/>
    <mergeCell ref="E23:F23"/>
    <mergeCell ref="E21:F21"/>
    <mergeCell ref="E19:F19"/>
    <mergeCell ref="E20:F20"/>
    <mergeCell ref="E22:F22"/>
    <mergeCell ref="F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20.86"/>
  </cols>
  <sheetData>
    <row r="1" ht="30.75">
      <c r="A1" s="1" t="s">
        <v>0</v>
      </c>
      <c r="B1" s="2"/>
      <c r="C1" s="2"/>
      <c r="D1" s="2"/>
      <c r="F1" s="3" t="s">
        <v>1</v>
      </c>
    </row>
    <row r="2">
      <c r="A2" s="4"/>
      <c r="B2" s="2"/>
      <c r="C2" s="2"/>
      <c r="D2" s="2"/>
      <c r="F2" s="2"/>
      <c r="G2" s="2"/>
    </row>
    <row r="3">
      <c r="A3" s="5" t="s">
        <v>2</v>
      </c>
      <c r="B3" s="2"/>
      <c r="C3" s="2"/>
      <c r="D3" s="2"/>
      <c r="F3" s="6" t="s">
        <v>3</v>
      </c>
      <c r="G3" s="7">
        <f>TODAY()</f>
        <v>43132</v>
      </c>
    </row>
    <row r="4">
      <c r="A4" s="5" t="s">
        <v>4</v>
      </c>
      <c r="B4" s="2"/>
      <c r="C4" s="2"/>
      <c r="D4" s="2"/>
      <c r="F4" s="8" t="s">
        <v>5</v>
      </c>
      <c r="G4" s="9">
        <v>513.0</v>
      </c>
    </row>
    <row r="5">
      <c r="A5" s="10" t="s">
        <v>6</v>
      </c>
      <c r="B5" s="2"/>
      <c r="C5" s="2"/>
      <c r="D5" s="2"/>
      <c r="F5" s="8" t="s">
        <v>7</v>
      </c>
      <c r="G5" s="9">
        <v>430.0</v>
      </c>
    </row>
    <row r="6">
      <c r="A6" s="11" t="s">
        <v>8</v>
      </c>
      <c r="B6" s="2"/>
      <c r="C6" s="2"/>
      <c r="D6" s="2"/>
      <c r="F6" s="2"/>
      <c r="G6" s="2"/>
    </row>
    <row r="7">
      <c r="A7" s="2"/>
      <c r="B7" s="2"/>
      <c r="C7" s="2"/>
      <c r="D7" s="2"/>
      <c r="F7" s="2"/>
      <c r="G7" s="2"/>
    </row>
    <row r="8">
      <c r="A8" s="12" t="s">
        <v>9</v>
      </c>
      <c r="B8" s="2"/>
      <c r="C8" s="2"/>
      <c r="D8" s="2"/>
      <c r="F8" s="13" t="s">
        <v>10</v>
      </c>
      <c r="G8" s="14">
        <v>43189.0</v>
      </c>
    </row>
    <row r="9">
      <c r="A9" s="5" t="s">
        <v>11</v>
      </c>
      <c r="B9" s="2"/>
      <c r="C9" s="2"/>
      <c r="D9" s="2"/>
      <c r="F9" s="13" t="s">
        <v>12</v>
      </c>
      <c r="G9" s="15" t="s">
        <v>13</v>
      </c>
    </row>
    <row r="10">
      <c r="A10" s="5" t="s">
        <v>14</v>
      </c>
      <c r="B10" s="2"/>
      <c r="C10" s="2"/>
      <c r="D10" s="2"/>
      <c r="E10" s="2"/>
      <c r="F10" s="2"/>
      <c r="G10" s="2"/>
    </row>
    <row r="11">
      <c r="A11" s="5" t="s">
        <v>15</v>
      </c>
      <c r="B11" s="2"/>
      <c r="C11" s="2"/>
      <c r="D11" s="2"/>
      <c r="E11" s="2"/>
      <c r="F11" s="2"/>
      <c r="G11" s="2"/>
    </row>
    <row r="12">
      <c r="A12" s="5" t="s">
        <v>4</v>
      </c>
      <c r="B12" s="2"/>
      <c r="C12" s="2"/>
      <c r="D12" s="2"/>
      <c r="E12" s="2"/>
      <c r="F12" s="2"/>
      <c r="G12" s="2"/>
    </row>
    <row r="13">
      <c r="A13" s="16" t="s">
        <v>16</v>
      </c>
      <c r="B13" s="2"/>
      <c r="C13" s="2"/>
      <c r="D13" s="2"/>
      <c r="E13" s="2"/>
      <c r="F13" s="2"/>
      <c r="G13" s="2"/>
    </row>
    <row r="14">
      <c r="A14" s="17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12" t="s">
        <v>17</v>
      </c>
      <c r="B16" s="2"/>
      <c r="C16" s="2"/>
      <c r="D16" s="2"/>
      <c r="E16" s="2"/>
      <c r="F16" s="2"/>
      <c r="G16" s="2"/>
    </row>
    <row r="17">
      <c r="A17" s="18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 ht="23.25">
      <c r="A19" s="19" t="s">
        <v>18</v>
      </c>
      <c r="B19" s="20" t="s">
        <v>19</v>
      </c>
      <c r="C19" s="19" t="s">
        <v>20</v>
      </c>
      <c r="D19" s="19" t="s">
        <v>21</v>
      </c>
      <c r="E19" s="21" t="s">
        <v>22</v>
      </c>
      <c r="F19" s="22"/>
      <c r="G19" s="23" t="s">
        <v>23</v>
      </c>
    </row>
    <row r="20" ht="23.25">
      <c r="A20" s="24" t="s">
        <v>24</v>
      </c>
      <c r="B20" s="24">
        <v>175.0</v>
      </c>
      <c r="C20" s="24">
        <v>3.0</v>
      </c>
      <c r="D20" s="24">
        <v>1.0</v>
      </c>
      <c r="E20" s="25" t="s">
        <v>25</v>
      </c>
      <c r="F20" s="22"/>
      <c r="G20" s="26">
        <f t="shared" ref="G20:G21" si="1">B20*C20</f>
        <v>525</v>
      </c>
    </row>
    <row r="21" ht="23.25">
      <c r="A21" s="27" t="s">
        <v>26</v>
      </c>
      <c r="B21" s="27">
        <v>20.0</v>
      </c>
      <c r="C21" s="27">
        <v>3.0</v>
      </c>
      <c r="D21" s="27">
        <v>1.0</v>
      </c>
      <c r="E21" s="28" t="s">
        <v>27</v>
      </c>
      <c r="F21" s="22"/>
      <c r="G21" s="29">
        <f t="shared" si="1"/>
        <v>60</v>
      </c>
    </row>
    <row r="22" ht="45.75">
      <c r="A22" s="24" t="s">
        <v>28</v>
      </c>
      <c r="B22" s="24">
        <v>75.0</v>
      </c>
      <c r="C22" s="24">
        <v>6.0</v>
      </c>
      <c r="D22" s="24">
        <v>5.0</v>
      </c>
      <c r="E22" s="25" t="s">
        <v>29</v>
      </c>
      <c r="F22" s="22"/>
      <c r="G22" s="26">
        <f t="shared" ref="G22:G23" si="2">B22*D22</f>
        <v>375</v>
      </c>
    </row>
    <row r="23" ht="45.75">
      <c r="A23" s="27" t="s">
        <v>30</v>
      </c>
      <c r="B23" s="27">
        <v>45.0</v>
      </c>
      <c r="C23" s="27">
        <v>6.0</v>
      </c>
      <c r="D23" s="27">
        <v>8.0</v>
      </c>
      <c r="E23" s="28" t="s">
        <v>31</v>
      </c>
      <c r="F23" s="22"/>
      <c r="G23" s="29">
        <f t="shared" si="2"/>
        <v>360</v>
      </c>
    </row>
    <row r="24" ht="23.25">
      <c r="A24" s="24" t="s">
        <v>32</v>
      </c>
      <c r="B24" s="24">
        <v>40.0</v>
      </c>
      <c r="C24" s="24">
        <v>12.0</v>
      </c>
      <c r="D24" s="24">
        <v>2.0</v>
      </c>
      <c r="E24" s="25" t="s">
        <v>33</v>
      </c>
      <c r="F24" s="22"/>
      <c r="G24" s="26">
        <f t="shared" ref="G24:G25" si="3">B24*C24</f>
        <v>480</v>
      </c>
    </row>
    <row r="25" ht="45.75">
      <c r="A25" s="27" t="s">
        <v>34</v>
      </c>
      <c r="B25" s="27">
        <v>30.0</v>
      </c>
      <c r="C25" s="27">
        <v>1.0</v>
      </c>
      <c r="D25" s="27">
        <v>1.0</v>
      </c>
      <c r="E25" s="28" t="s">
        <v>35</v>
      </c>
      <c r="F25" s="22"/>
      <c r="G25" s="26">
        <f t="shared" si="3"/>
        <v>30</v>
      </c>
    </row>
    <row r="26" ht="23.25">
      <c r="A26" s="24" t="s">
        <v>36</v>
      </c>
      <c r="B26" s="24">
        <v>10.0</v>
      </c>
      <c r="C26" s="24">
        <v>2.0</v>
      </c>
      <c r="D26" s="24">
        <v>1.0</v>
      </c>
      <c r="E26" s="25" t="s">
        <v>37</v>
      </c>
      <c r="F26" s="30"/>
      <c r="G26" s="26">
        <f>B26*D26</f>
        <v>10</v>
      </c>
    </row>
    <row r="27">
      <c r="A27" s="31"/>
      <c r="B27" s="31"/>
      <c r="C27" s="32"/>
      <c r="D27" s="31"/>
      <c r="F27" s="33" t="s">
        <v>38</v>
      </c>
      <c r="G27" s="34">
        <f>SUM(G20:G26)</f>
        <v>1840</v>
      </c>
    </row>
    <row r="28">
      <c r="A28" s="31"/>
      <c r="B28" s="31"/>
      <c r="C28" s="32"/>
      <c r="D28" s="31"/>
      <c r="F28" s="35" t="s">
        <v>39</v>
      </c>
      <c r="G28" s="36">
        <f>SUM(G20:G26)/(SUM(C20:C26))</f>
        <v>55.75757576</v>
      </c>
    </row>
    <row r="29">
      <c r="A29" s="37"/>
      <c r="B29" s="37"/>
      <c r="D29" s="37"/>
      <c r="E29" s="37"/>
    </row>
    <row r="30">
      <c r="A30" s="2"/>
      <c r="B30" s="2"/>
      <c r="C30" s="2"/>
      <c r="D30" s="2"/>
      <c r="E30" s="2"/>
    </row>
  </sheetData>
  <mergeCells count="9">
    <mergeCell ref="E23:F23"/>
    <mergeCell ref="E24:F24"/>
    <mergeCell ref="E19:F19"/>
    <mergeCell ref="F1:G1"/>
    <mergeCell ref="E21:F21"/>
    <mergeCell ref="E22:F22"/>
    <mergeCell ref="E20:F20"/>
    <mergeCell ref="E26:F26"/>
    <mergeCell ref="E25:F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sheetData>
    <row r="1" ht="30.75">
      <c r="A1" s="1" t="s">
        <v>0</v>
      </c>
      <c r="B1" s="2"/>
      <c r="C1" s="2"/>
      <c r="D1" s="2"/>
      <c r="F1" s="3" t="s">
        <v>1</v>
      </c>
    </row>
    <row r="2">
      <c r="A2" s="4"/>
      <c r="B2" s="2"/>
      <c r="C2" s="2"/>
      <c r="D2" s="2"/>
      <c r="F2" s="2"/>
      <c r="G2" s="2"/>
    </row>
    <row r="3">
      <c r="A3" s="5" t="s">
        <v>2</v>
      </c>
      <c r="B3" s="2"/>
      <c r="C3" s="2"/>
      <c r="D3" s="2"/>
      <c r="F3" s="6" t="s">
        <v>3</v>
      </c>
      <c r="G3" s="7">
        <f>TODAY()</f>
        <v>43132</v>
      </c>
    </row>
    <row r="4">
      <c r="A4" s="5" t="s">
        <v>4</v>
      </c>
      <c r="B4" s="2"/>
      <c r="C4" s="2"/>
      <c r="D4" s="2"/>
      <c r="F4" s="8" t="s">
        <v>5</v>
      </c>
      <c r="G4" s="9">
        <v>514.0</v>
      </c>
    </row>
    <row r="5">
      <c r="A5" s="10" t="s">
        <v>6</v>
      </c>
      <c r="B5" s="2"/>
      <c r="C5" s="2"/>
      <c r="D5" s="2"/>
      <c r="F5" s="8" t="s">
        <v>7</v>
      </c>
      <c r="G5" s="9">
        <v>430.0</v>
      </c>
    </row>
    <row r="6">
      <c r="A6" s="11" t="s">
        <v>8</v>
      </c>
      <c r="B6" s="2"/>
      <c r="C6" s="2"/>
      <c r="D6" s="2"/>
      <c r="F6" s="2"/>
      <c r="G6" s="2"/>
    </row>
    <row r="7">
      <c r="A7" s="2"/>
      <c r="B7" s="2"/>
      <c r="C7" s="2"/>
      <c r="D7" s="2"/>
      <c r="F7" s="2"/>
      <c r="G7" s="2"/>
    </row>
    <row r="8">
      <c r="A8" s="12" t="s">
        <v>9</v>
      </c>
      <c r="B8" s="2"/>
      <c r="C8" s="2"/>
      <c r="D8" s="2"/>
      <c r="F8" s="13" t="s">
        <v>10</v>
      </c>
      <c r="G8" s="14">
        <v>43189.0</v>
      </c>
    </row>
    <row r="9">
      <c r="A9" s="5" t="s">
        <v>11</v>
      </c>
      <c r="B9" s="2"/>
      <c r="C9" s="2"/>
      <c r="D9" s="2"/>
      <c r="F9" s="13" t="s">
        <v>12</v>
      </c>
      <c r="G9" s="15" t="s">
        <v>13</v>
      </c>
    </row>
    <row r="10">
      <c r="A10" s="5" t="s">
        <v>14</v>
      </c>
      <c r="B10" s="2"/>
      <c r="C10" s="2"/>
      <c r="D10" s="2"/>
      <c r="E10" s="2"/>
      <c r="F10" s="2"/>
      <c r="G10" s="2"/>
    </row>
    <row r="11">
      <c r="A11" s="5" t="s">
        <v>15</v>
      </c>
      <c r="B11" s="2"/>
      <c r="C11" s="2"/>
      <c r="D11" s="2"/>
      <c r="E11" s="2"/>
      <c r="F11" s="2"/>
      <c r="G11" s="2"/>
    </row>
    <row r="12">
      <c r="A12" s="5" t="s">
        <v>4</v>
      </c>
      <c r="B12" s="2"/>
      <c r="C12" s="2"/>
      <c r="D12" s="2"/>
      <c r="E12" s="2"/>
      <c r="F12" s="2"/>
      <c r="G12" s="2"/>
    </row>
    <row r="13">
      <c r="A13" s="16" t="s">
        <v>16</v>
      </c>
      <c r="B13" s="2"/>
      <c r="C13" s="2"/>
      <c r="D13" s="2"/>
      <c r="E13" s="2"/>
      <c r="F13" s="2"/>
      <c r="G13" s="2"/>
    </row>
    <row r="14">
      <c r="A14" s="17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12" t="s">
        <v>17</v>
      </c>
      <c r="B16" s="2"/>
      <c r="C16" s="2"/>
      <c r="D16" s="2"/>
      <c r="E16" s="2"/>
      <c r="F16" s="2"/>
      <c r="G16" s="2"/>
    </row>
    <row r="17">
      <c r="A17" s="18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 ht="23.25">
      <c r="A19" s="19" t="s">
        <v>18</v>
      </c>
      <c r="B19" s="20" t="s">
        <v>19</v>
      </c>
      <c r="C19" s="19" t="s">
        <v>20</v>
      </c>
      <c r="D19" s="19" t="s">
        <v>21</v>
      </c>
      <c r="E19" s="21" t="s">
        <v>22</v>
      </c>
      <c r="F19" s="22"/>
      <c r="G19" s="23" t="s">
        <v>23</v>
      </c>
    </row>
    <row r="20" ht="23.25">
      <c r="A20" s="24" t="s">
        <v>24</v>
      </c>
      <c r="B20" s="24">
        <v>340.0</v>
      </c>
      <c r="C20" s="24">
        <v>3.0</v>
      </c>
      <c r="D20" s="24">
        <v>1.0</v>
      </c>
      <c r="E20" s="25" t="s">
        <v>40</v>
      </c>
      <c r="F20" s="22"/>
      <c r="G20" s="26">
        <f t="shared" ref="G20:G21" si="1">B20*C20</f>
        <v>1020</v>
      </c>
    </row>
    <row r="21" ht="34.5">
      <c r="A21" s="27" t="s">
        <v>26</v>
      </c>
      <c r="B21" s="27">
        <v>20.0</v>
      </c>
      <c r="C21" s="27">
        <v>3.0</v>
      </c>
      <c r="D21" s="27">
        <v>1.0</v>
      </c>
      <c r="E21" s="28" t="s">
        <v>27</v>
      </c>
      <c r="F21" s="22"/>
      <c r="G21" s="29">
        <f t="shared" si="1"/>
        <v>60</v>
      </c>
    </row>
    <row r="22" ht="45.75">
      <c r="A22" s="24" t="s">
        <v>28</v>
      </c>
      <c r="B22" s="24">
        <v>125.0</v>
      </c>
      <c r="C22" s="24">
        <v>6.0</v>
      </c>
      <c r="D22" s="24">
        <v>5.0</v>
      </c>
      <c r="E22" s="25" t="s">
        <v>29</v>
      </c>
      <c r="F22" s="22"/>
      <c r="G22" s="26">
        <f t="shared" ref="G22:G23" si="2">B22*D22</f>
        <v>625</v>
      </c>
    </row>
    <row r="23" ht="34.5">
      <c r="A23" s="27" t="s">
        <v>30</v>
      </c>
      <c r="B23" s="27">
        <v>205.0</v>
      </c>
      <c r="C23" s="27">
        <v>6.0</v>
      </c>
      <c r="D23" s="27">
        <v>8.0</v>
      </c>
      <c r="E23" s="28" t="s">
        <v>41</v>
      </c>
      <c r="F23" s="22"/>
      <c r="G23" s="29">
        <f t="shared" si="2"/>
        <v>1640</v>
      </c>
    </row>
    <row r="24" ht="23.25">
      <c r="A24" s="24" t="s">
        <v>32</v>
      </c>
      <c r="B24" s="24">
        <v>60.0</v>
      </c>
      <c r="C24" s="24">
        <v>12.0</v>
      </c>
      <c r="D24" s="24">
        <v>2.0</v>
      </c>
      <c r="E24" s="25" t="s">
        <v>33</v>
      </c>
      <c r="F24" s="22"/>
      <c r="G24" s="26">
        <f t="shared" ref="G24:G25" si="3">B24*C24</f>
        <v>720</v>
      </c>
    </row>
    <row r="25" ht="57.0">
      <c r="A25" s="27" t="s">
        <v>34</v>
      </c>
      <c r="B25" s="27">
        <v>30.0</v>
      </c>
      <c r="C25" s="27">
        <v>1.0</v>
      </c>
      <c r="D25" s="27">
        <v>1.0</v>
      </c>
      <c r="E25" s="28" t="s">
        <v>35</v>
      </c>
      <c r="F25" s="22"/>
      <c r="G25" s="26">
        <f t="shared" si="3"/>
        <v>30</v>
      </c>
    </row>
    <row r="26" ht="23.25">
      <c r="A26" s="24" t="s">
        <v>36</v>
      </c>
      <c r="B26" s="24">
        <v>70.0</v>
      </c>
      <c r="C26" s="24">
        <v>2.0</v>
      </c>
      <c r="D26" s="24">
        <v>1.0</v>
      </c>
      <c r="E26" s="25" t="s">
        <v>37</v>
      </c>
      <c r="F26" s="22"/>
      <c r="G26" s="26">
        <f>B27*D27</f>
        <v>20</v>
      </c>
    </row>
    <row r="27" ht="34.5">
      <c r="A27" s="38" t="s">
        <v>42</v>
      </c>
      <c r="B27" s="38">
        <v>20.0</v>
      </c>
      <c r="C27" s="38">
        <v>1.0</v>
      </c>
      <c r="D27" s="38">
        <v>1.0</v>
      </c>
      <c r="E27" s="39" t="s">
        <v>43</v>
      </c>
      <c r="F27" s="22"/>
      <c r="G27" s="29">
        <f t="shared" ref="G27:G29" si="4">B27*D27</f>
        <v>20</v>
      </c>
    </row>
    <row r="28" ht="34.5">
      <c r="A28" s="24" t="s">
        <v>44</v>
      </c>
      <c r="B28" s="24">
        <v>200.0</v>
      </c>
      <c r="C28" s="40"/>
      <c r="D28" s="24">
        <v>1.0</v>
      </c>
      <c r="E28" s="25" t="s">
        <v>45</v>
      </c>
      <c r="F28" s="22"/>
      <c r="G28" s="26">
        <f t="shared" si="4"/>
        <v>200</v>
      </c>
    </row>
    <row r="29" ht="34.5">
      <c r="A29" s="38" t="s">
        <v>46</v>
      </c>
      <c r="B29" s="38">
        <v>2442.0</v>
      </c>
      <c r="C29" s="38">
        <v>1.0</v>
      </c>
      <c r="D29" s="38">
        <v>1.0</v>
      </c>
      <c r="E29" s="39" t="s">
        <v>47</v>
      </c>
      <c r="F29" s="22"/>
      <c r="G29" s="29">
        <f t="shared" si="4"/>
        <v>2442</v>
      </c>
    </row>
    <row r="30">
      <c r="A30" s="2"/>
      <c r="B30" s="2"/>
      <c r="C30" s="2"/>
      <c r="D30" s="2"/>
      <c r="E30" s="2"/>
      <c r="F30" s="41" t="s">
        <v>38</v>
      </c>
      <c r="G30" s="36">
        <f>SUM(G20:G29)</f>
        <v>6777</v>
      </c>
    </row>
    <row r="31">
      <c r="F31" s="35" t="s">
        <v>39</v>
      </c>
      <c r="G31" s="36">
        <f>(SUM(G20:G26)+G29)/(SUM(C20:C26))</f>
        <v>198.6969697</v>
      </c>
    </row>
  </sheetData>
  <mergeCells count="12">
    <mergeCell ref="E23:F23"/>
    <mergeCell ref="E24:F24"/>
    <mergeCell ref="E19:F19"/>
    <mergeCell ref="F1:G1"/>
    <mergeCell ref="E21:F21"/>
    <mergeCell ref="E22:F22"/>
    <mergeCell ref="E20:F20"/>
    <mergeCell ref="E26:F26"/>
    <mergeCell ref="E28:F28"/>
    <mergeCell ref="E27:F27"/>
    <mergeCell ref="E25:F25"/>
    <mergeCell ref="E29:F29"/>
  </mergeCells>
  <drawing r:id="rId1"/>
</worksheet>
</file>