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>
    <mc:Choice Requires="x15">
      <x15ac:absPath xmlns:x15ac="http://schemas.microsoft.com/office/spreadsheetml/2010/11/ac" url="C:\Users\lubo9\Desktop\Workspace\ddminj\stats\"/>
    </mc:Choice>
  </mc:AlternateContent>
  <xr:revisionPtr revIDLastSave="0" documentId="13_ncr:1_{172B771F-E8EF-4645-B9FC-EA051FB6845C}" xr6:coauthVersionLast="47" xr6:coauthVersionMax="47" xr10:uidLastSave="{00000000-0000-0000-0000-000000000000}"/>
  <bookViews>
    <workbookView xWindow="38280" yWindow="-4515" windowWidth="29040" windowHeight="15840" activeTab="1" xr2:uid="{76C4E7CE-BBFA-4642-BC60-85888EE16FB5}"/>
  </bookViews>
  <sheets>
    <sheet name="Overview" sheetId="2" r:id="rId1"/>
    <sheet name="Template" sheetId="1" r:id="rId2"/>
    <sheet name="HDD__20230427_155542" r:id="rId7" sheetId="3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2" i="1" l="1"/>
  <c r="J32" i="1"/>
  <c r="D24" i="1"/>
  <c r="D20" i="1"/>
  <c r="D21" i="1"/>
  <c r="D22" i="1"/>
  <c r="G32" i="1"/>
  <c r="D32" i="1"/>
  <c r="D23" i="1" l="1"/>
</calcChain>
</file>

<file path=xl/sharedStrings.xml><?xml version="1.0" encoding="utf-8"?>
<sst xmlns="http://schemas.openxmlformats.org/spreadsheetml/2006/main" count="71" uniqueCount="70">
  <si>
    <t>Execution Time (ms)</t>
  </si>
  <si>
    <t>Input Size (bytes)</t>
  </si>
  <si>
    <t>Input Size (LoC)</t>
  </si>
  <si>
    <t>Output Size (bytes)</t>
  </si>
  <si>
    <t>Output Size (LoC)</t>
  </si>
  <si>
    <t>Identifier</t>
  </si>
  <si>
    <t>Input Size (Fragments)</t>
  </si>
  <si>
    <t>Output Size (Fragments)</t>
  </si>
  <si>
    <t>Compiler Calls</t>
  </si>
  <si>
    <t>Failed Runs</t>
  </si>
  <si>
    <t>m_modulePath</t>
  </si>
  <si>
    <t>m_sourceFolderPath</t>
  </si>
  <si>
    <t>m_unitTestFolderPath</t>
  </si>
  <si>
    <t>m_unitTestMethod</t>
  </si>
  <si>
    <t>m_expectedResult</t>
  </si>
  <si>
    <t>m_compilationType</t>
  </si>
  <si>
    <t>m_logLevel</t>
  </si>
  <si>
    <t>m_logCompilationErrors</t>
  </si>
  <si>
    <t>m_logRuntimeErrors</t>
  </si>
  <si>
    <t>m_multipleRuns</t>
  </si>
  <si>
    <t>m_numberOfThreads</t>
  </si>
  <si>
    <t>m_preSliceCode</t>
  </si>
  <si>
    <t>m_graphAlgorithmFragmentLimit</t>
  </si>
  <si>
    <t>m_graphAlgorithmEscalatingFragmentLimit</t>
  </si>
  <si>
    <t>OPTIONS</t>
  </si>
  <si>
    <t>MEASUREMENTS</t>
  </si>
  <si>
    <t>DDMIN</t>
  </si>
  <si>
    <t>Time (ms)</t>
  </si>
  <si>
    <t>Total Reduction</t>
  </si>
  <si>
    <t>Active Number</t>
  </si>
  <si>
    <t>Active Result</t>
  </si>
  <si>
    <t>Total Number</t>
  </si>
  <si>
    <t>Total Result</t>
  </si>
  <si>
    <t>Active Reduction</t>
  </si>
  <si>
    <t>Failed Test Runs</t>
  </si>
  <si>
    <t>Number of DDmin runs</t>
  </si>
  <si>
    <t>Average Compiler Calls</t>
  </si>
  <si>
    <t>Average Reduction</t>
  </si>
  <si>
    <t>Total Reduction Factor</t>
  </si>
  <si>
    <t>Execution Time</t>
  </si>
  <si>
    <t>Overall CC</t>
  </si>
  <si>
    <t>Overall FR</t>
  </si>
  <si>
    <t>TEST CASE</t>
  </si>
  <si>
    <t>Overview</t>
  </si>
  <si>
    <t>ALGORITHM</t>
  </si>
  <si>
    <t/>
  </si>
  <si>
    <t>/home/lukasbosshart/workspace/defects4j/bugs/csv_4_b/</t>
  </si>
  <si>
    <t>src/main/java</t>
  </si>
  <si>
    <t>src/test/java</t>
  </si>
  <si>
    <t>org.apache.commons.csv.CSVParserTest#testNoHeaderMap</t>
  </si>
  <si>
    <t>java.lang.NullPointerException</t>
  </si>
  <si>
    <t>IN_MEMORY</t>
  </si>
  <si>
    <t>INFO</t>
  </si>
  <si>
    <t>HDD</t>
  </si>
  <si>
    <t>0-0</t>
  </si>
  <si>
    <t>0-1</t>
  </si>
  <si>
    <t>0-2</t>
  </si>
  <si>
    <t>0-3</t>
  </si>
  <si>
    <t>0-4</t>
  </si>
  <si>
    <t>0-5</t>
  </si>
  <si>
    <t>0-6</t>
  </si>
  <si>
    <t>0-7</t>
  </si>
  <si>
    <t>0-8</t>
  </si>
  <si>
    <t>0-9</t>
  </si>
  <si>
    <t>0-10</t>
  </si>
  <si>
    <t>0-11</t>
  </si>
  <si>
    <t>0-12</t>
  </si>
  <si>
    <t>0-13</t>
  </si>
  <si>
    <t>0-14</t>
  </si>
  <si>
    <t>0-15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</si>
</sst>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Relationship Id="rId7" Target="worksheets/sheet3.xml" Type="http://schemas.openxmlformats.org/officeDocument/2006/relationships/worksheet"/></Relationships>
</file>

<file path=xl/charts/_rels/chart2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Calculator</a:t>
            </a:r>
            <a:r>
              <a:rPr lang="en-US" baseline="0"/>
              <a:t>Example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07A-4AE2-91F2-006DE2260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Template!$J$32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Template!$F$32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HDD__20230427_155542!$J$32:$J$48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HDD__20230427_155542!$F$32:$F$48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95250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AD29-81A8-429B-B7F8-106E385EBC8C}">
  <dimension ref="A1:A4"/>
  <sheetViews>
    <sheetView workbookViewId="0">
      <selection activeCell="J12" sqref="J12"/>
    </sheetView>
  </sheetViews>
  <sheetFormatPr defaultColWidth="11.42578125" defaultRowHeight="15" x14ac:dyDescent="0.25"/>
  <cols>
    <col min="1" max="1" bestFit="true" customWidth="true" width="12.5703125" collapsed="false"/>
  </cols>
  <sheetData>
    <row r="1" spans="1:1" x14ac:dyDescent="0.25">
      <c r="A1" s="2" t="s">
        <v>43</v>
      </c>
    </row>
    <row r="4" spans="1:1" x14ac:dyDescent="0.25">
      <c r="A4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8C94B-32D6-4385-8263-23B281415B45}">
  <dimension ref="A1:L38"/>
  <sheetViews>
    <sheetView tabSelected="1" workbookViewId="0">
      <selection activeCell="B34" sqref="B34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44</v>
      </c>
      <c r="C1" s="2" t="s">
        <v>42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</row>
    <row r="5" spans="1:3" x14ac:dyDescent="0.25">
      <c r="A5" s="1" t="s">
        <v>11</v>
      </c>
    </row>
    <row r="6" spans="1:3" x14ac:dyDescent="0.25">
      <c r="A6" s="1" t="s">
        <v>12</v>
      </c>
    </row>
    <row r="7" spans="1:3" x14ac:dyDescent="0.25">
      <c r="A7" s="1" t="s">
        <v>13</v>
      </c>
    </row>
    <row r="8" spans="1:3" x14ac:dyDescent="0.25">
      <c r="A8" s="1" t="s">
        <v>14</v>
      </c>
    </row>
    <row r="9" spans="1:3" x14ac:dyDescent="0.25">
      <c r="A9" s="1" t="s">
        <v>15</v>
      </c>
    </row>
    <row r="10" spans="1:3" x14ac:dyDescent="0.25">
      <c r="A10" s="1" t="s">
        <v>16</v>
      </c>
    </row>
    <row r="11" spans="1:3" x14ac:dyDescent="0.25">
      <c r="A11" s="1" t="s">
        <v>17</v>
      </c>
    </row>
    <row r="12" spans="1:3" x14ac:dyDescent="0.25">
      <c r="A12" s="1" t="s">
        <v>18</v>
      </c>
    </row>
    <row r="13" spans="1:3" x14ac:dyDescent="0.25">
      <c r="A13" s="1" t="s">
        <v>19</v>
      </c>
    </row>
    <row r="14" spans="1:3" x14ac:dyDescent="0.25">
      <c r="A14" s="1" t="s">
        <v>20</v>
      </c>
    </row>
    <row r="15" spans="1:3" x14ac:dyDescent="0.25">
      <c r="A15" s="1" t="s">
        <v>21</v>
      </c>
    </row>
    <row r="16" spans="1:3" x14ac:dyDescent="0.25">
      <c r="A16" t="s">
        <v>22</v>
      </c>
      <c r="B16" s="3"/>
      <c r="C16" s="1"/>
    </row>
    <row r="17" spans="1:12" x14ac:dyDescent="0.25">
      <c r="A17" t="s">
        <v>23</v>
      </c>
      <c r="B17" s="3"/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C20" t="s">
        <v>35</v>
      </c>
      <c r="D20" t="n">
        <f>COUNTA(A32:A32)</f>
        <v>0.0</v>
      </c>
    </row>
    <row r="21" spans="1:12" x14ac:dyDescent="0.25">
      <c r="A21" s="1" t="s">
        <v>1</v>
      </c>
      <c r="C21" t="s">
        <v>36</v>
      </c>
      <c r="D21" t="e">
        <f>B27/D20</f>
        <v>#DIV/0!</v>
      </c>
    </row>
    <row r="22" spans="1:12" x14ac:dyDescent="0.25">
      <c r="A22" s="1" t="s">
        <v>2</v>
      </c>
      <c r="C22" t="s">
        <v>38</v>
      </c>
      <c r="D22" s="4" t="e">
        <f>(B20-B23)/B20</f>
        <v>#DIV/0!</v>
      </c>
    </row>
    <row r="23" spans="1:12" x14ac:dyDescent="0.25">
      <c r="A23" s="1" t="s">
        <v>7</v>
      </c>
      <c r="C23" t="s">
        <v>37</v>
      </c>
      <c r="D23" s="4" t="e">
        <f>D22/D20</f>
        <v>#DIV/0!</v>
      </c>
    </row>
    <row r="24" spans="1:12" x14ac:dyDescent="0.25">
      <c r="A24" s="1" t="s">
        <v>3</v>
      </c>
      <c r="C24" t="s">
        <v>39</v>
      </c>
      <c r="D24" t="str">
        <f>TEXT(B26/86400000,"hh:mm:ss.000")</f>
        <v>00:00:00.000</v>
      </c>
    </row>
    <row r="25" spans="1:12" x14ac:dyDescent="0.25">
      <c r="A25" s="1" t="s">
        <v>4</v>
      </c>
    </row>
    <row r="26" spans="1:12" x14ac:dyDescent="0.25">
      <c r="A26" s="1" t="s">
        <v>0</v>
      </c>
    </row>
    <row r="27" spans="1:12" x14ac:dyDescent="0.25">
      <c r="A27" s="1" t="s">
        <v>8</v>
      </c>
    </row>
    <row r="28" spans="1:12" x14ac:dyDescent="0.25">
      <c r="A28" s="1" t="s">
        <v>34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40</v>
      </c>
      <c r="K31" s="2" t="s">
        <v>41</v>
      </c>
      <c r="L31" s="2" t="s">
        <v>27</v>
      </c>
    </row>
    <row r="32" spans="1:12" x14ac:dyDescent="0.25">
      <c r="A32"/>
      <c r="D32" t="n">
        <f>B32-C32</f>
        <v>0.0</v>
      </c>
      <c r="G32" t="n">
        <f>E32-F32</f>
        <v>0.0</v>
      </c>
      <c r="J32" t="n">
        <f>SUM($H$32:H32)</f>
        <v>0.0</v>
      </c>
      <c r="K32" t="n">
        <f>SUM($I$32:I32)</f>
        <v>0.0</v>
      </c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8C94B-32D6-4385-8263-23B281415B45}">
  <dimension ref="A1:L47"/>
  <sheetViews>
    <sheetView tabSelected="false" workbookViewId="0">
      <selection activeCell="B34" sqref="B34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44</v>
      </c>
      <c r="B1" t="s">
        <v>53</v>
      </c>
      <c r="C1" s="2" t="s">
        <v>42</v>
      </c>
      <c r="D1" t="s">
        <v>45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46</v>
      </c>
    </row>
    <row r="5" spans="1:3" x14ac:dyDescent="0.25">
      <c r="A5" s="1" t="s">
        <v>11</v>
      </c>
      <c r="B5" t="s">
        <v>47</v>
      </c>
    </row>
    <row r="6" spans="1:3" x14ac:dyDescent="0.25">
      <c r="A6" s="1" t="s">
        <v>12</v>
      </c>
      <c r="B6" t="s">
        <v>48</v>
      </c>
    </row>
    <row r="7" spans="1:3" x14ac:dyDescent="0.25">
      <c r="A7" s="1" t="s">
        <v>13</v>
      </c>
      <c r="B7" t="s">
        <v>49</v>
      </c>
    </row>
    <row r="8" spans="1:3" x14ac:dyDescent="0.25">
      <c r="A8" s="1" t="s">
        <v>14</v>
      </c>
      <c r="B8" t="s">
        <v>50</v>
      </c>
    </row>
    <row r="9" spans="1:3" x14ac:dyDescent="0.25">
      <c r="A9" s="1" t="s">
        <v>15</v>
      </c>
      <c r="B9" t="s">
        <v>51</v>
      </c>
    </row>
    <row r="10" spans="1:3" x14ac:dyDescent="0.25">
      <c r="A10" s="1" t="s">
        <v>16</v>
      </c>
      <c r="B10" t="s">
        <v>52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5118.0</v>
      </c>
      <c r="C20" t="s">
        <v>35</v>
      </c>
      <c r="D20" t="n">
        <f>COUNTA(A32:A47)</f>
        <v>16.0</v>
      </c>
    </row>
    <row r="21" spans="1:12" x14ac:dyDescent="0.25">
      <c r="A21" s="1" t="s">
        <v>1</v>
      </c>
      <c r="B21" t="n">
        <v>88079.0</v>
      </c>
      <c r="C21" t="s">
        <v>36</v>
      </c>
      <c r="D21" t="n">
        <f>B27/D20</f>
        <v>4344.4375</v>
      </c>
    </row>
    <row r="22" spans="1:12" x14ac:dyDescent="0.25">
      <c r="A22" s="1" t="s">
        <v>2</v>
      </c>
      <c r="B22" t="n">
        <v>2917.0</v>
      </c>
      <c r="C22" t="s">
        <v>38</v>
      </c>
      <c r="D22" s="4" t="n">
        <f>(B20-B23)/B20</f>
        <v>0.6162563501367722</v>
      </c>
    </row>
    <row r="23" spans="1:12" x14ac:dyDescent="0.25">
      <c r="A23" s="1" t="s">
        <v>7</v>
      </c>
      <c r="B23" t="n">
        <v>1964.0</v>
      </c>
      <c r="C23" t="s">
        <v>37</v>
      </c>
      <c r="D23" s="4" t="n">
        <f>D22/D20</f>
        <v>0.03851602188354826</v>
      </c>
    </row>
    <row r="24" spans="1:12" x14ac:dyDescent="0.25">
      <c r="A24" s="1" t="s">
        <v>3</v>
      </c>
      <c r="B24" t="n">
        <v>15468.0</v>
      </c>
      <c r="C24" t="s">
        <v>39</v>
      </c>
      <c r="D24" t="str">
        <f>TEXT(B26/86400000,"hh:mm:ss.000")</f>
        <v>00:07:49.092</v>
      </c>
    </row>
    <row r="25" spans="1:12" x14ac:dyDescent="0.25">
      <c r="A25" s="1" t="s">
        <v>4</v>
      </c>
      <c r="B25" t="n">
        <v>737.0</v>
      </c>
    </row>
    <row r="26" spans="1:12" x14ac:dyDescent="0.25">
      <c r="A26" s="1" t="s">
        <v>0</v>
      </c>
      <c r="B26" t="n">
        <v>469092.0</v>
      </c>
    </row>
    <row r="27" spans="1:12" x14ac:dyDescent="0.25">
      <c r="A27" s="1" t="s">
        <v>8</v>
      </c>
      <c r="B27" t="n">
        <v>69511.0</v>
      </c>
    </row>
    <row r="28" spans="1:12" x14ac:dyDescent="0.25">
      <c r="A28" s="1" t="s">
        <v>34</v>
      </c>
      <c r="B28" t="n">
        <v>902.0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40</v>
      </c>
      <c r="K31" s="2" t="s">
        <v>41</v>
      </c>
      <c r="L31" s="2" t="s">
        <v>27</v>
      </c>
    </row>
    <row r="32" spans="1:12" x14ac:dyDescent="0.25">
      <c r="A32" t="s">
        <v>54</v>
      </c>
      <c r="B32" t="n">
        <v>10.0</v>
      </c>
      <c r="C32" t="n">
        <v>10.0</v>
      </c>
      <c r="D32" t="n">
        <f>B32-C32</f>
        <v>0.0</v>
      </c>
      <c r="E32" t="n">
        <v>5118.0</v>
      </c>
      <c r="F32" t="n">
        <v>5118.0</v>
      </c>
      <c r="G32" t="n">
        <f>E32-F32</f>
        <v>0.0</v>
      </c>
      <c r="H32" t="n">
        <v>26.0</v>
      </c>
      <c r="I32" t="n">
        <v>1.0</v>
      </c>
      <c r="J32" t="n">
        <f>SUM($H$32:H32)</f>
        <v>26.0</v>
      </c>
      <c r="K32" t="n">
        <f>SUM($I$32:I32)</f>
        <v>1.0</v>
      </c>
      <c r="L32" t="n">
        <v>3808.0</v>
      </c>
    </row>
    <row r="33" ht="15.0" customHeight="true">
      <c r="A33" s="0" t="s">
        <v>55</v>
      </c>
      <c r="B33" t="n">
        <v>83.0</v>
      </c>
      <c r="C33" t="n">
        <v>83.0</v>
      </c>
      <c r="D33" s="0" t="n">
        <f>B33-C33</f>
        <v>0.0</v>
      </c>
      <c r="E33" t="n">
        <v>5118.0</v>
      </c>
      <c r="F33" t="n">
        <v>5118.0</v>
      </c>
      <c r="G33" s="0" t="n">
        <f>E33-F33</f>
        <v>0.0</v>
      </c>
      <c r="H33" t="n">
        <v>209.0</v>
      </c>
      <c r="I33" t="n">
        <v>0.0</v>
      </c>
      <c r="J33" s="0" t="n">
        <f>SUM($H$32:H33)</f>
        <v>235.0</v>
      </c>
      <c r="K33" s="0" t="n">
        <f>SUM($I$32:I33)</f>
        <v>1.0</v>
      </c>
      <c r="L33" t="n">
        <v>7450.0</v>
      </c>
    </row>
    <row r="34" ht="15.0" customHeight="true">
      <c r="A34" s="0" t="s">
        <v>56</v>
      </c>
      <c r="B34" t="n">
        <v>639.0</v>
      </c>
      <c r="C34" t="n">
        <v>550.0</v>
      </c>
      <c r="D34" s="0" t="n">
        <f>B34-C34</f>
        <v>89.0</v>
      </c>
      <c r="E34" t="n">
        <v>5118.0</v>
      </c>
      <c r="F34" t="n">
        <v>4248.0</v>
      </c>
      <c r="G34" s="0" t="n">
        <f>E34-F34</f>
        <v>870.0</v>
      </c>
      <c r="H34" t="n">
        <v>15861.0</v>
      </c>
      <c r="I34" t="n">
        <v>89.0</v>
      </c>
      <c r="J34" s="0" t="n">
        <f>SUM($H$32:H34)</f>
        <v>16096.0</v>
      </c>
      <c r="K34" s="0" t="n">
        <f>SUM($I$32:I34)</f>
        <v>90.0</v>
      </c>
      <c r="L34" t="n">
        <v>217958.0</v>
      </c>
    </row>
    <row r="35" ht="15.0" customHeight="true">
      <c r="A35" s="0" t="s">
        <v>57</v>
      </c>
      <c r="B35" t="n">
        <v>795.0</v>
      </c>
      <c r="C35" t="n">
        <v>603.0</v>
      </c>
      <c r="D35" s="0" t="n">
        <f>B35-C35</f>
        <v>192.0</v>
      </c>
      <c r="E35" t="n">
        <v>4248.0</v>
      </c>
      <c r="F35" t="n">
        <v>4056.0</v>
      </c>
      <c r="G35" s="0" t="n">
        <f>E35-F35</f>
        <v>192.0</v>
      </c>
      <c r="H35" t="n">
        <v>41920.0</v>
      </c>
      <c r="I35" t="n">
        <v>598.0</v>
      </c>
      <c r="J35" s="0" t="n">
        <f>SUM($H$32:H35)</f>
        <v>58016.0</v>
      </c>
      <c r="K35" s="0" t="n">
        <f>SUM($I$32:I35)</f>
        <v>688.0</v>
      </c>
      <c r="L35" t="n">
        <v>130337.0</v>
      </c>
    </row>
    <row r="36" ht="15.0" customHeight="true">
      <c r="A36" s="0" t="s">
        <v>58</v>
      </c>
      <c r="B36" t="n">
        <v>339.0</v>
      </c>
      <c r="C36" t="n">
        <v>169.0</v>
      </c>
      <c r="D36" s="0" t="n">
        <f>B36-C36</f>
        <v>170.0</v>
      </c>
      <c r="E36" t="n">
        <v>4056.0</v>
      </c>
      <c r="F36" t="n">
        <v>2248.0</v>
      </c>
      <c r="G36" s="0" t="n">
        <f>E36-F36</f>
        <v>1808.0</v>
      </c>
      <c r="H36" t="n">
        <v>6397.0</v>
      </c>
      <c r="I36" t="n">
        <v>144.0</v>
      </c>
      <c r="J36" s="0" t="n">
        <f>SUM($H$32:H36)</f>
        <v>64413.0</v>
      </c>
      <c r="K36" s="0" t="n">
        <f>SUM($I$32:I36)</f>
        <v>832.0</v>
      </c>
      <c r="L36" t="n">
        <v>65906.0</v>
      </c>
    </row>
    <row r="37" ht="15.0" customHeight="true">
      <c r="A37" s="0" t="s">
        <v>59</v>
      </c>
      <c r="B37" t="n">
        <v>154.0</v>
      </c>
      <c r="C37" t="n">
        <v>134.0</v>
      </c>
      <c r="D37" s="0" t="n">
        <f>B37-C37</f>
        <v>20.0</v>
      </c>
      <c r="E37" t="n">
        <v>2248.0</v>
      </c>
      <c r="F37" t="n">
        <v>2202.0</v>
      </c>
      <c r="G37" s="0" t="n">
        <f>E37-F37</f>
        <v>46.0</v>
      </c>
      <c r="H37" t="n">
        <v>1409.0</v>
      </c>
      <c r="I37" t="n">
        <v>20.0</v>
      </c>
      <c r="J37" s="0" t="n">
        <f>SUM($H$32:H37)</f>
        <v>65822.0</v>
      </c>
      <c r="K37" s="0" t="n">
        <f>SUM($I$32:I37)</f>
        <v>852.0</v>
      </c>
      <c r="L37" t="n">
        <v>7650.0</v>
      </c>
    </row>
    <row r="38" ht="15.0" customHeight="true">
      <c r="A38" s="0" t="s">
        <v>60</v>
      </c>
      <c r="B38" t="n">
        <v>256.0</v>
      </c>
      <c r="C38" t="n">
        <v>242.0</v>
      </c>
      <c r="D38" s="0" t="n">
        <f>B38-C38</f>
        <v>14.0</v>
      </c>
      <c r="E38" t="n">
        <v>2202.0</v>
      </c>
      <c r="F38" t="n">
        <v>2038.0</v>
      </c>
      <c r="G38" s="0" t="n">
        <f>E38-F38</f>
        <v>164.0</v>
      </c>
      <c r="H38" t="n">
        <v>2733.0</v>
      </c>
      <c r="I38" t="n">
        <v>24.0</v>
      </c>
      <c r="J38" s="0" t="n">
        <f>SUM($H$32:H38)</f>
        <v>68555.0</v>
      </c>
      <c r="K38" s="0" t="n">
        <f>SUM($I$32:I38)</f>
        <v>876.0</v>
      </c>
      <c r="L38" t="n">
        <v>27912.0</v>
      </c>
    </row>
    <row r="39" ht="15.0" customHeight="true">
      <c r="A39" s="0" t="s">
        <v>61</v>
      </c>
      <c r="B39" t="n">
        <v>85.0</v>
      </c>
      <c r="C39" t="n">
        <v>81.0</v>
      </c>
      <c r="D39" s="0" t="n">
        <f>B39-C39</f>
        <v>4.0</v>
      </c>
      <c r="E39" t="n">
        <v>2038.0</v>
      </c>
      <c r="F39" t="n">
        <v>2027.0</v>
      </c>
      <c r="G39" s="0" t="n">
        <f>E39-F39</f>
        <v>11.0</v>
      </c>
      <c r="H39" t="n">
        <v>505.0</v>
      </c>
      <c r="I39" t="n">
        <v>6.0</v>
      </c>
      <c r="J39" s="0" t="n">
        <f>SUM($H$32:H39)</f>
        <v>69060.0</v>
      </c>
      <c r="K39" s="0" t="n">
        <f>SUM($I$32:I39)</f>
        <v>882.0</v>
      </c>
      <c r="L39" t="n">
        <v>2536.0</v>
      </c>
    </row>
    <row r="40" ht="15.0" customHeight="true">
      <c r="A40" s="0" t="s">
        <v>62</v>
      </c>
      <c r="B40" t="n">
        <v>44.0</v>
      </c>
      <c r="C40" t="n">
        <v>42.0</v>
      </c>
      <c r="D40" s="0" t="n">
        <f>B40-C40</f>
        <v>2.0</v>
      </c>
      <c r="E40" t="n">
        <v>2027.0</v>
      </c>
      <c r="F40" t="n">
        <v>2025.0</v>
      </c>
      <c r="G40" s="0" t="n">
        <f>E40-F40</f>
        <v>2.0</v>
      </c>
      <c r="H40" t="n">
        <v>191.0</v>
      </c>
      <c r="I40" t="n">
        <v>3.0</v>
      </c>
      <c r="J40" s="0" t="n">
        <f>SUM($H$32:H40)</f>
        <v>69251.0</v>
      </c>
      <c r="K40" s="0" t="n">
        <f>SUM($I$32:I40)</f>
        <v>885.0</v>
      </c>
      <c r="L40" t="n">
        <v>1032.0</v>
      </c>
    </row>
    <row r="41" ht="15.0" customHeight="true">
      <c r="A41" s="0" t="s">
        <v>63</v>
      </c>
      <c r="B41" t="n">
        <v>30.0</v>
      </c>
      <c r="C41" t="n">
        <v>24.0</v>
      </c>
      <c r="D41" s="0" t="n">
        <f>B41-C41</f>
        <v>6.0</v>
      </c>
      <c r="E41" t="n">
        <v>2025.0</v>
      </c>
      <c r="F41" t="n">
        <v>1971.0</v>
      </c>
      <c r="G41" s="0" t="n">
        <f>E41-F41</f>
        <v>54.0</v>
      </c>
      <c r="H41" t="n">
        <v>175.0</v>
      </c>
      <c r="I41" t="n">
        <v>10.0</v>
      </c>
      <c r="J41" s="0" t="n">
        <f>SUM($H$32:H41)</f>
        <v>69426.0</v>
      </c>
      <c r="K41" s="0" t="n">
        <f>SUM($I$32:I41)</f>
        <v>895.0</v>
      </c>
      <c r="L41" t="n">
        <v>1531.0</v>
      </c>
    </row>
    <row r="42" ht="15.0" customHeight="true">
      <c r="A42" s="0" t="s">
        <v>64</v>
      </c>
      <c r="B42" t="n">
        <v>13.0</v>
      </c>
      <c r="C42" t="n">
        <v>10.0</v>
      </c>
      <c r="D42" s="0" t="n">
        <f>B42-C42</f>
        <v>3.0</v>
      </c>
      <c r="E42" t="n">
        <v>1971.0</v>
      </c>
      <c r="F42" t="n">
        <v>1968.0</v>
      </c>
      <c r="G42" s="0" t="n">
        <f>E42-F42</f>
        <v>3.0</v>
      </c>
      <c r="H42" t="n">
        <v>37.0</v>
      </c>
      <c r="I42" t="n">
        <v>3.0</v>
      </c>
      <c r="J42" s="0" t="n">
        <f>SUM($H$32:H42)</f>
        <v>69463.0</v>
      </c>
      <c r="K42" s="0" t="n">
        <f>SUM($I$32:I42)</f>
        <v>898.0</v>
      </c>
      <c r="L42" t="n">
        <v>588.0</v>
      </c>
    </row>
    <row r="43" ht="15.0" customHeight="true">
      <c r="A43" s="0" t="s">
        <v>65</v>
      </c>
      <c r="B43" t="n">
        <v>12.0</v>
      </c>
      <c r="C43" t="n">
        <v>10.0</v>
      </c>
      <c r="D43" s="0" t="n">
        <f>B43-C43</f>
        <v>2.0</v>
      </c>
      <c r="E43" t="n">
        <v>1968.0</v>
      </c>
      <c r="F43" t="n">
        <v>1966.0</v>
      </c>
      <c r="G43" s="0" t="n">
        <f>E43-F43</f>
        <v>2.0</v>
      </c>
      <c r="H43" t="n">
        <v>37.0</v>
      </c>
      <c r="I43" t="n">
        <v>3.0</v>
      </c>
      <c r="J43" s="0" t="n">
        <f>SUM($H$32:H43)</f>
        <v>69500.0</v>
      </c>
      <c r="K43" s="0" t="n">
        <f>SUM($I$32:I43)</f>
        <v>901.0</v>
      </c>
      <c r="L43" t="n">
        <v>528.0</v>
      </c>
    </row>
    <row r="44" ht="15.0" customHeight="true">
      <c r="A44" s="0" t="s">
        <v>66</v>
      </c>
      <c r="B44" t="n">
        <v>2.0</v>
      </c>
      <c r="C44" t="n">
        <v>2.0</v>
      </c>
      <c r="D44" s="0" t="n">
        <f>B44-C44</f>
        <v>0.0</v>
      </c>
      <c r="E44" t="n">
        <v>1966.0</v>
      </c>
      <c r="F44" t="n">
        <v>1966.0</v>
      </c>
      <c r="G44" s="0" t="n">
        <f>E44-F44</f>
        <v>0.0</v>
      </c>
      <c r="H44" t="n">
        <v>2.0</v>
      </c>
      <c r="I44" t="n">
        <v>0.0</v>
      </c>
      <c r="J44" s="0" t="n">
        <f>SUM($H$32:H44)</f>
        <v>69502.0</v>
      </c>
      <c r="K44" s="0" t="n">
        <f>SUM($I$32:I44)</f>
        <v>901.0</v>
      </c>
      <c r="L44" t="n">
        <v>120.0</v>
      </c>
    </row>
    <row r="45" ht="15.0" customHeight="true">
      <c r="A45" s="0" t="s">
        <v>67</v>
      </c>
      <c r="B45" t="n">
        <v>3.0</v>
      </c>
      <c r="C45" t="n">
        <v>2.0</v>
      </c>
      <c r="D45" s="0" t="n">
        <f>B45-C45</f>
        <v>1.0</v>
      </c>
      <c r="E45" t="n">
        <v>1966.0</v>
      </c>
      <c r="F45" t="n">
        <v>1964.0</v>
      </c>
      <c r="G45" s="0" t="n">
        <f>E45-F45</f>
        <v>2.0</v>
      </c>
      <c r="H45" t="n">
        <v>7.0</v>
      </c>
      <c r="I45" t="n">
        <v>1.0</v>
      </c>
      <c r="J45" s="0" t="n">
        <f>SUM($H$32:H45)</f>
        <v>69509.0</v>
      </c>
      <c r="K45" s="0" t="n">
        <f>SUM($I$32:I45)</f>
        <v>902.0</v>
      </c>
      <c r="L45" t="n">
        <v>163.0</v>
      </c>
    </row>
    <row r="46" ht="15.0" customHeight="true">
      <c r="A46" s="0" t="s">
        <v>68</v>
      </c>
      <c r="B46" t="n">
        <v>2.0</v>
      </c>
      <c r="C46" t="n">
        <v>2.0</v>
      </c>
      <c r="D46" s="0" t="n">
        <f>B46-C46</f>
        <v>0.0</v>
      </c>
      <c r="E46" t="n">
        <v>1964.0</v>
      </c>
      <c r="F46" t="n">
        <v>1964.0</v>
      </c>
      <c r="G46" s="0" t="n">
        <f>E46-F46</f>
        <v>0.0</v>
      </c>
      <c r="H46" t="n">
        <v>2.0</v>
      </c>
      <c r="I46" t="n">
        <v>0.0</v>
      </c>
      <c r="J46" s="0" t="n">
        <f>SUM($H$32:H46)</f>
        <v>69511.0</v>
      </c>
      <c r="K46" s="0" t="n">
        <f>SUM($I$32:I46)</f>
        <v>902.0</v>
      </c>
      <c r="L46" t="n">
        <v>22.0</v>
      </c>
    </row>
    <row r="47" ht="15.0" customHeight="true">
      <c r="A47" s="0" t="s">
        <v>69</v>
      </c>
      <c r="B47" t="n">
        <v>0.0</v>
      </c>
      <c r="C47" t="n">
        <v>0.0</v>
      </c>
      <c r="D47" s="0" t="n">
        <f>B47-C47</f>
        <v>0.0</v>
      </c>
      <c r="E47" t="n">
        <v>1964.0</v>
      </c>
      <c r="F47" t="n">
        <v>1964.0</v>
      </c>
      <c r="G47" s="0" t="n">
        <f>E47-F47</f>
        <v>0.0</v>
      </c>
      <c r="H47" t="n">
        <v>0.0</v>
      </c>
      <c r="I47" t="n">
        <v>0.0</v>
      </c>
      <c r="J47" s="0" t="n">
        <f>SUM($H$32:H47)</f>
        <v>69511.0</v>
      </c>
      <c r="K47" s="0" t="n">
        <f>SUM($I$32:I47)</f>
        <v>902.0</v>
      </c>
      <c r="L47" t="n">
        <v>4.0</v>
      </c>
    </row>
  </sheetData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2023-04-26T07:42:13Z</dcterms:created>
  <dc:creator>Lukas Bosshart</dc:creator>
  <cp:lastModifiedBy>Lukas Bosshart</cp:lastModifiedBy>
  <dcterms:modified xsi:type="dcterms:W3CDTF">2023-04-27T13:33:55Z</dcterms:modified>
</cp:coreProperties>
</file>