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decaimachazire/Desktop/"/>
    </mc:Choice>
  </mc:AlternateContent>
  <xr:revisionPtr revIDLastSave="0" documentId="13_ncr:1_{94F610A3-E835-9E41-81BF-ED8EC7C4D896}" xr6:coauthVersionLast="47" xr6:coauthVersionMax="47" xr10:uidLastSave="{00000000-0000-0000-0000-000000000000}"/>
  <bookViews>
    <workbookView xWindow="240" yWindow="460" windowWidth="27420" windowHeight="16420" xr2:uid="{2C5BC952-CED4-AF4E-8B57-A769219513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D3" i="1"/>
  <c r="E4" i="1" s="1"/>
  <c r="D4" i="1"/>
  <c r="E5" i="1" s="1"/>
  <c r="D5" i="1"/>
  <c r="D6" i="1"/>
  <c r="E6" i="1" s="1"/>
  <c r="D7" i="1"/>
  <c r="E7" i="1" s="1"/>
  <c r="D8" i="1"/>
  <c r="E9" i="1" s="1"/>
  <c r="D9" i="1"/>
  <c r="D10" i="1"/>
  <c r="E10" i="1" s="1"/>
  <c r="D11" i="1"/>
  <c r="E11" i="1" s="1"/>
  <c r="D12" i="1"/>
  <c r="E13" i="1" s="1"/>
  <c r="D13" i="1"/>
  <c r="D14" i="1"/>
  <c r="E14" i="1" s="1"/>
  <c r="D15" i="1"/>
  <c r="E15" i="1" s="1"/>
  <c r="D16" i="1"/>
  <c r="E17" i="1" s="1"/>
  <c r="D17" i="1"/>
  <c r="D18" i="1"/>
  <c r="E18" i="1" s="1"/>
  <c r="D19" i="1"/>
  <c r="E19" i="1" s="1"/>
  <c r="D20" i="1"/>
  <c r="E21" i="1" s="1"/>
  <c r="D21" i="1"/>
  <c r="D22" i="1"/>
  <c r="E22" i="1" s="1"/>
  <c r="D23" i="1"/>
  <c r="E23" i="1" s="1"/>
  <c r="D24" i="1"/>
  <c r="E25" i="1" s="1"/>
  <c r="D25" i="1"/>
  <c r="D26" i="1"/>
  <c r="E26" i="1" s="1"/>
  <c r="D27" i="1"/>
  <c r="E27" i="1" s="1"/>
  <c r="D28" i="1"/>
  <c r="E29" i="1" s="1"/>
  <c r="D29" i="1"/>
  <c r="D30" i="1"/>
  <c r="E30" i="1" s="1"/>
  <c r="D31" i="1"/>
  <c r="E31" i="1" s="1"/>
  <c r="D32" i="1"/>
  <c r="E33" i="1" s="1"/>
  <c r="D33" i="1"/>
  <c r="D34" i="1"/>
  <c r="E34" i="1" s="1"/>
  <c r="D35" i="1"/>
  <c r="E35" i="1" s="1"/>
  <c r="D36" i="1"/>
  <c r="E37" i="1" s="1"/>
  <c r="D37" i="1"/>
  <c r="D38" i="1"/>
  <c r="E38" i="1" s="1"/>
  <c r="D39" i="1"/>
  <c r="E39" i="1" s="1"/>
  <c r="D40" i="1"/>
  <c r="E41" i="1" s="1"/>
  <c r="D41" i="1"/>
  <c r="D42" i="1"/>
  <c r="E42" i="1" s="1"/>
  <c r="D43" i="1"/>
  <c r="E43" i="1" s="1"/>
  <c r="D44" i="1"/>
  <c r="E44" i="1" s="1"/>
  <c r="D2" i="1"/>
  <c r="E3" i="1" s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12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E40" i="1" l="1"/>
  <c r="E36" i="1"/>
  <c r="E32" i="1"/>
  <c r="E28" i="1"/>
  <c r="E24" i="1"/>
  <c r="E20" i="1"/>
  <c r="E16" i="1"/>
  <c r="E12" i="1"/>
  <c r="E8" i="1"/>
  <c r="O44" i="1"/>
  <c r="O40" i="1"/>
  <c r="O28" i="1"/>
  <c r="O24" i="1"/>
  <c r="O20" i="1"/>
  <c r="O16" i="1"/>
  <c r="O12" i="1"/>
  <c r="O8" i="1"/>
  <c r="Q20" i="1"/>
  <c r="Q16" i="1"/>
  <c r="Q12" i="1"/>
  <c r="Q8" i="1"/>
  <c r="O36" i="1"/>
  <c r="Q19" i="1"/>
  <c r="Q15" i="1"/>
  <c r="Q11" i="1"/>
  <c r="Q7" i="1"/>
  <c r="O32" i="1"/>
  <c r="O4" i="1"/>
  <c r="Q6" i="1"/>
  <c r="O41" i="1"/>
  <c r="O37" i="1"/>
  <c r="O33" i="1"/>
  <c r="O29" i="1"/>
  <c r="O25" i="1"/>
  <c r="O21" i="1"/>
  <c r="O17" i="1"/>
  <c r="O13" i="1"/>
  <c r="O9" i="1"/>
  <c r="O5" i="1"/>
  <c r="Q5" i="1"/>
  <c r="O43" i="1"/>
  <c r="O39" i="1"/>
  <c r="O35" i="1"/>
  <c r="O31" i="1"/>
  <c r="O27" i="1"/>
  <c r="O23" i="1"/>
  <c r="O19" i="1"/>
  <c r="O15" i="1"/>
  <c r="O11" i="1"/>
  <c r="O7" i="1"/>
  <c r="Q22" i="1"/>
  <c r="Q18" i="1"/>
  <c r="Q14" i="1"/>
  <c r="Q10" i="1"/>
  <c r="O42" i="1"/>
  <c r="O38" i="1"/>
  <c r="O34" i="1"/>
  <c r="O30" i="1"/>
  <c r="O26" i="1"/>
  <c r="O22" i="1"/>
  <c r="O18" i="1"/>
  <c r="O14" i="1"/>
  <c r="O10" i="1"/>
  <c r="O6" i="1"/>
  <c r="Q21" i="1"/>
  <c r="Q17" i="1"/>
  <c r="Q13" i="1"/>
  <c r="Q9" i="1"/>
  <c r="Q4" i="1"/>
</calcChain>
</file>

<file path=xl/sharedStrings.xml><?xml version="1.0" encoding="utf-8"?>
<sst xmlns="http://schemas.openxmlformats.org/spreadsheetml/2006/main" count="21" uniqueCount="19">
  <si>
    <t>Data 2</t>
  </si>
  <si>
    <t>Date_Data_1</t>
  </si>
  <si>
    <t>Data_1</t>
  </si>
  <si>
    <t>Date_Data_2</t>
  </si>
  <si>
    <t>Index</t>
  </si>
  <si>
    <t>Var_Data_1</t>
  </si>
  <si>
    <t>Var_Data_2</t>
  </si>
  <si>
    <t>Data_1_2MA</t>
  </si>
  <si>
    <t>Data_2_2MA</t>
  </si>
  <si>
    <t>Data_1_Slope</t>
  </si>
  <si>
    <t>Data_2_Slope</t>
  </si>
  <si>
    <t>Data_1_5MA</t>
  </si>
  <si>
    <t>Data_2_5MA</t>
  </si>
  <si>
    <t>Data_1_10MA</t>
  </si>
  <si>
    <t>Data_2_10MA</t>
  </si>
  <si>
    <t>Nor_Data_1</t>
  </si>
  <si>
    <t>Nor_Data_2</t>
  </si>
  <si>
    <t>Var_Nor_D1</t>
  </si>
  <si>
    <t>Var_Nor_D2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</si>
</sst>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2" borderId="0" xfId="0" applyFont="1" applyFill="1"/>
    <xf numFmtId="0" fontId="6" fillId="3" borderId="0" xfId="0" applyFon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Data_1_2MA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Sheet1!$T$2:$T$44</c:f>
              <c:numCache>
                <c:formatCode>General</c:formatCode>
                <c:ptCount val="43"/>
                <c:pt idx="1">
                  <c:v>8.0399999999999991</c:v>
                </c:pt>
                <c:pt idx="2">
                  <c:v>8.0549999999999997</c:v>
                </c:pt>
                <c:pt idx="3">
                  <c:v>7.995000000000001</c:v>
                </c:pt>
                <c:pt idx="4">
                  <c:v>7.9</c:v>
                </c:pt>
                <c:pt idx="5">
                  <c:v>7.7249999999999996</c:v>
                </c:pt>
                <c:pt idx="6">
                  <c:v>7.585</c:v>
                </c:pt>
                <c:pt idx="7">
                  <c:v>7.66</c:v>
                </c:pt>
                <c:pt idx="8">
                  <c:v>7.5250000000000004</c:v>
                </c:pt>
                <c:pt idx="9">
                  <c:v>7.2449999999999992</c:v>
                </c:pt>
                <c:pt idx="10">
                  <c:v>7.1199999999999992</c:v>
                </c:pt>
                <c:pt idx="11">
                  <c:v>6.8949999999999996</c:v>
                </c:pt>
                <c:pt idx="12">
                  <c:v>6.6300000000000008</c:v>
                </c:pt>
                <c:pt idx="13">
                  <c:v>6.4950000000000001</c:v>
                </c:pt>
                <c:pt idx="14">
                  <c:v>6.375</c:v>
                </c:pt>
                <c:pt idx="15">
                  <c:v>6.18</c:v>
                </c:pt>
                <c:pt idx="16">
                  <c:v>6.0649999999999995</c:v>
                </c:pt>
                <c:pt idx="17">
                  <c:v>6.02</c:v>
                </c:pt>
                <c:pt idx="18">
                  <c:v>6.1150000000000002</c:v>
                </c:pt>
                <c:pt idx="19">
                  <c:v>6.335</c:v>
                </c:pt>
                <c:pt idx="20">
                  <c:v>6.27</c:v>
                </c:pt>
                <c:pt idx="21">
                  <c:v>6.0750000000000002</c:v>
                </c:pt>
                <c:pt idx="22">
                  <c:v>6.03</c:v>
                </c:pt>
                <c:pt idx="23">
                  <c:v>6.1349999999999998</c:v>
                </c:pt>
                <c:pt idx="24">
                  <c:v>6.1</c:v>
                </c:pt>
                <c:pt idx="25">
                  <c:v>5.9950000000000001</c:v>
                </c:pt>
                <c:pt idx="26">
                  <c:v>6.0750000000000002</c:v>
                </c:pt>
                <c:pt idx="27">
                  <c:v>6.1950000000000003</c:v>
                </c:pt>
                <c:pt idx="28">
                  <c:v>6.15</c:v>
                </c:pt>
                <c:pt idx="29">
                  <c:v>5.93</c:v>
                </c:pt>
                <c:pt idx="30">
                  <c:v>5.7850000000000001</c:v>
                </c:pt>
                <c:pt idx="31">
                  <c:v>5.7</c:v>
                </c:pt>
                <c:pt idx="32">
                  <c:v>5.7</c:v>
                </c:pt>
                <c:pt idx="33">
                  <c:v>5.71</c:v>
                </c:pt>
                <c:pt idx="34">
                  <c:v>5.8849999999999998</c:v>
                </c:pt>
                <c:pt idx="35">
                  <c:v>6.0250000000000004</c:v>
                </c:pt>
                <c:pt idx="36">
                  <c:v>5.9849999999999994</c:v>
                </c:pt>
                <c:pt idx="37">
                  <c:v>6.0049999999999999</c:v>
                </c:pt>
                <c:pt idx="38">
                  <c:v>5.9</c:v>
                </c:pt>
                <c:pt idx="39">
                  <c:v>5.6999999999999993</c:v>
                </c:pt>
                <c:pt idx="40">
                  <c:v>5.6050000000000004</c:v>
                </c:pt>
                <c:pt idx="41">
                  <c:v>5.6</c:v>
                </c:pt>
                <c:pt idx="4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A-E44D-8237-FD849B2794B3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Data_1_5MA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Sheet1!$U$2:$U$44</c:f>
              <c:numCache>
                <c:formatCode>General</c:formatCode>
                <c:ptCount val="43"/>
                <c:pt idx="4">
                  <c:v>7.9859999999999998</c:v>
                </c:pt>
                <c:pt idx="5">
                  <c:v>7.9</c:v>
                </c:pt>
                <c:pt idx="6">
                  <c:v>7.8040000000000003</c:v>
                </c:pt>
                <c:pt idx="7">
                  <c:v>7.742</c:v>
                </c:pt>
                <c:pt idx="8">
                  <c:v>7.6160000000000014</c:v>
                </c:pt>
                <c:pt idx="9">
                  <c:v>7.4799999999999995</c:v>
                </c:pt>
                <c:pt idx="10">
                  <c:v>7.3739999999999997</c:v>
                </c:pt>
                <c:pt idx="11">
                  <c:v>7.2039999999999988</c:v>
                </c:pt>
                <c:pt idx="12">
                  <c:v>6.9619999999999989</c:v>
                </c:pt>
                <c:pt idx="13">
                  <c:v>6.7919999999999998</c:v>
                </c:pt>
                <c:pt idx="14">
                  <c:v>6.6139999999999999</c:v>
                </c:pt>
                <c:pt idx="15">
                  <c:v>6.4159999999999995</c:v>
                </c:pt>
                <c:pt idx="16">
                  <c:v>6.282</c:v>
                </c:pt>
                <c:pt idx="17">
                  <c:v>6.1719999999999997</c:v>
                </c:pt>
                <c:pt idx="18">
                  <c:v>6.13</c:v>
                </c:pt>
                <c:pt idx="19">
                  <c:v>6.1560000000000006</c:v>
                </c:pt>
                <c:pt idx="20">
                  <c:v>6.1660000000000004</c:v>
                </c:pt>
                <c:pt idx="21">
                  <c:v>6.16</c:v>
                </c:pt>
                <c:pt idx="22">
                  <c:v>6.17</c:v>
                </c:pt>
                <c:pt idx="23">
                  <c:v>6.168000000000001</c:v>
                </c:pt>
                <c:pt idx="24">
                  <c:v>6.0760000000000005</c:v>
                </c:pt>
                <c:pt idx="25">
                  <c:v>6.0580000000000007</c:v>
                </c:pt>
                <c:pt idx="26">
                  <c:v>6.0760000000000005</c:v>
                </c:pt>
                <c:pt idx="27">
                  <c:v>6.1240000000000006</c:v>
                </c:pt>
                <c:pt idx="28">
                  <c:v>6.0819999999999999</c:v>
                </c:pt>
                <c:pt idx="29">
                  <c:v>6.056</c:v>
                </c:pt>
                <c:pt idx="30">
                  <c:v>5.9980000000000002</c:v>
                </c:pt>
                <c:pt idx="31">
                  <c:v>5.9060000000000006</c:v>
                </c:pt>
                <c:pt idx="32">
                  <c:v>5.8</c:v>
                </c:pt>
                <c:pt idx="33">
                  <c:v>5.7299999999999995</c:v>
                </c:pt>
                <c:pt idx="34">
                  <c:v>5.782</c:v>
                </c:pt>
                <c:pt idx="35">
                  <c:v>5.8259999999999996</c:v>
                </c:pt>
                <c:pt idx="36">
                  <c:v>5.895999999999999</c:v>
                </c:pt>
                <c:pt idx="37">
                  <c:v>5.9480000000000004</c:v>
                </c:pt>
                <c:pt idx="38">
                  <c:v>5.9720000000000004</c:v>
                </c:pt>
                <c:pt idx="39">
                  <c:v>5.8739999999999997</c:v>
                </c:pt>
                <c:pt idx="40">
                  <c:v>5.8039999999999994</c:v>
                </c:pt>
                <c:pt idx="41">
                  <c:v>5.72</c:v>
                </c:pt>
                <c:pt idx="42">
                  <c:v>5.6099999999999994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A-E44D-8237-FD849B2794B3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Data_1_10MA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Sheet1!$V$2:$V$44</c:f>
              <c:numCache>
                <c:formatCode>General</c:formatCode>
                <c:ptCount val="43"/>
                <c:pt idx="10">
                  <c:v>7.7329999999999988</c:v>
                </c:pt>
                <c:pt idx="11">
                  <c:v>7.6370000000000005</c:v>
                </c:pt>
                <c:pt idx="12">
                  <c:v>7.5040000000000004</c:v>
                </c:pt>
                <c:pt idx="13">
                  <c:v>7.3520000000000012</c:v>
                </c:pt>
                <c:pt idx="14">
                  <c:v>7.2040000000000006</c:v>
                </c:pt>
                <c:pt idx="15">
                  <c:v>7.0469999999999997</c:v>
                </c:pt>
                <c:pt idx="16">
                  <c:v>6.8949999999999987</c:v>
                </c:pt>
                <c:pt idx="17">
                  <c:v>6.7429999999999994</c:v>
                </c:pt>
                <c:pt idx="18">
                  <c:v>6.5670000000000002</c:v>
                </c:pt>
                <c:pt idx="19">
                  <c:v>6.4610000000000003</c:v>
                </c:pt>
                <c:pt idx="20">
                  <c:v>6.3850000000000007</c:v>
                </c:pt>
                <c:pt idx="21">
                  <c:v>6.2910000000000004</c:v>
                </c:pt>
                <c:pt idx="22">
                  <c:v>6.2210000000000001</c:v>
                </c:pt>
                <c:pt idx="23">
                  <c:v>6.1710000000000003</c:v>
                </c:pt>
                <c:pt idx="24">
                  <c:v>6.149</c:v>
                </c:pt>
                <c:pt idx="25">
                  <c:v>6.1160000000000005</c:v>
                </c:pt>
                <c:pt idx="26">
                  <c:v>6.1120000000000001</c:v>
                </c:pt>
                <c:pt idx="27">
                  <c:v>6.1180000000000003</c:v>
                </c:pt>
                <c:pt idx="28">
                  <c:v>6.1470000000000002</c:v>
                </c:pt>
                <c:pt idx="29">
                  <c:v>6.125</c:v>
                </c:pt>
                <c:pt idx="30">
                  <c:v>6.0659999999999998</c:v>
                </c:pt>
                <c:pt idx="31">
                  <c:v>6.0280000000000005</c:v>
                </c:pt>
                <c:pt idx="32">
                  <c:v>5.9910000000000014</c:v>
                </c:pt>
                <c:pt idx="33">
                  <c:v>5.9619999999999997</c:v>
                </c:pt>
                <c:pt idx="34">
                  <c:v>5.9060000000000006</c:v>
                </c:pt>
                <c:pt idx="35">
                  <c:v>5.9190000000000014</c:v>
                </c:pt>
                <c:pt idx="36">
                  <c:v>5.9120000000000008</c:v>
                </c:pt>
                <c:pt idx="37">
                  <c:v>5.9010000000000007</c:v>
                </c:pt>
                <c:pt idx="38">
                  <c:v>5.8739999999999997</c:v>
                </c:pt>
                <c:pt idx="39">
                  <c:v>5.8509999999999991</c:v>
                </c:pt>
                <c:pt idx="40">
                  <c:v>5.8279999999999994</c:v>
                </c:pt>
                <c:pt idx="41">
                  <c:v>5.8149999999999995</c:v>
                </c:pt>
                <c:pt idx="42">
                  <c:v>5.8079999999999998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A-E44D-8237-FD849B27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344512"/>
        <c:axId val="1690964144"/>
      </c:lineChart>
      <c:catAx>
        <c:axId val="171334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64144"/>
        <c:crosses val="autoZero"/>
        <c:auto val="1"/>
        <c:lblAlgn val="ctr"/>
        <c:lblOffset val="100"/>
        <c:noMultiLvlLbl val="0"/>
      </c:catAx>
      <c:valAx>
        <c:axId val="169096414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Data_2_2MA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Sheet1!$X$2:$X$44</c:f>
              <c:numCache>
                <c:formatCode>General</c:formatCode>
                <c:ptCount val="43"/>
                <c:pt idx="1">
                  <c:v>4460.83</c:v>
                </c:pt>
                <c:pt idx="2">
                  <c:v>4426.5550000000003</c:v>
                </c:pt>
                <c:pt idx="3">
                  <c:v>4332.7199999999993</c:v>
                </c:pt>
                <c:pt idx="4">
                  <c:v>4283.95</c:v>
                </c:pt>
                <c:pt idx="5">
                  <c:v>4235.66</c:v>
                </c:pt>
                <c:pt idx="6">
                  <c:v>4179.58</c:v>
                </c:pt>
                <c:pt idx="7">
                  <c:v>4235.7299999999996</c:v>
                </c:pt>
                <c:pt idx="8">
                  <c:v>4209.7150000000001</c:v>
                </c:pt>
                <c:pt idx="9">
                  <c:v>4143.6550000000007</c:v>
                </c:pt>
                <c:pt idx="10">
                  <c:v>4165.43</c:v>
                </c:pt>
                <c:pt idx="11">
                  <c:v>4237.8249999999998</c:v>
                </c:pt>
                <c:pt idx="12">
                  <c:v>4223.5200000000004</c:v>
                </c:pt>
                <c:pt idx="13">
                  <c:v>4135.1049999999996</c:v>
                </c:pt>
                <c:pt idx="14">
                  <c:v>4057.29</c:v>
                </c:pt>
                <c:pt idx="15">
                  <c:v>3996.145</c:v>
                </c:pt>
                <c:pt idx="16">
                  <c:v>3968.1149999999998</c:v>
                </c:pt>
                <c:pt idx="17">
                  <c:v>3932.63</c:v>
                </c:pt>
                <c:pt idx="18">
                  <c:v>3976.9849999999997</c:v>
                </c:pt>
                <c:pt idx="19">
                  <c:v>4015.95</c:v>
                </c:pt>
                <c:pt idx="20">
                  <c:v>4039.4350000000004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A-7946-A7D6-6700905C764F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Data_2_5MA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Sheet1!$Y$2:$Y$44</c:f>
              <c:numCache>
                <c:formatCode>General</c:formatCode>
                <c:ptCount val="43"/>
                <c:pt idx="4">
                  <c:v>4376.6439999999993</c:v>
                </c:pt>
                <c:pt idx="5">
                  <c:v>4319.2420000000002</c:v>
                </c:pt>
                <c:pt idx="6">
                  <c:v>4264.1439999999993</c:v>
                </c:pt>
                <c:pt idx="7">
                  <c:v>4242.9119999999994</c:v>
                </c:pt>
                <c:pt idx="8">
                  <c:v>4214.942</c:v>
                </c:pt>
                <c:pt idx="9">
                  <c:v>4186.7939999999999</c:v>
                </c:pt>
                <c:pt idx="10">
                  <c:v>4186.8500000000004</c:v>
                </c:pt>
                <c:pt idx="11">
                  <c:v>4210.0919999999996</c:v>
                </c:pt>
                <c:pt idx="12">
                  <c:v>4181.9659999999994</c:v>
                </c:pt>
                <c:pt idx="13">
                  <c:v>4180.2480000000005</c:v>
                </c:pt>
                <c:pt idx="14">
                  <c:v>4147.42</c:v>
                </c:pt>
                <c:pt idx="15">
                  <c:v>4112.5340000000006</c:v>
                </c:pt>
                <c:pt idx="16">
                  <c:v>4039.5360000000001</c:v>
                </c:pt>
                <c:pt idx="17">
                  <c:v>3996.1779999999999</c:v>
                </c:pt>
                <c:pt idx="18">
                  <c:v>3976.2879999999996</c:v>
                </c:pt>
                <c:pt idx="19">
                  <c:v>3979.6419999999998</c:v>
                </c:pt>
                <c:pt idx="20">
                  <c:v>3993.6040000000003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A-7946-A7D6-6700905C764F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Data_2_10MA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Sheet1!$Z$2:$Z$44</c:f>
              <c:numCache>
                <c:formatCode>General</c:formatCode>
                <c:ptCount val="43"/>
                <c:pt idx="10">
                  <c:v>4281.7189999999991</c:v>
                </c:pt>
                <c:pt idx="11">
                  <c:v>4253.0459999999994</c:v>
                </c:pt>
                <c:pt idx="12">
                  <c:v>4237.1179999999995</c:v>
                </c:pt>
                <c:pt idx="13">
                  <c:v>4212.4390000000003</c:v>
                </c:pt>
                <c:pt idx="14">
                  <c:v>4197.5949999999993</c:v>
                </c:pt>
                <c:pt idx="15">
                  <c:v>4167.107</c:v>
                </c:pt>
                <c:pt idx="16">
                  <c:v>4149.692</c:v>
                </c:pt>
                <c:pt idx="17">
                  <c:v>4124.8140000000003</c:v>
                </c:pt>
                <c:pt idx="18">
                  <c:v>4089.0720000000001</c:v>
                </c:pt>
                <c:pt idx="19">
                  <c:v>4078.268</c:v>
                </c:pt>
                <c:pt idx="20">
                  <c:v>4063.5309999999999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A-7946-A7D6-6700905C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822960"/>
        <c:axId val="1591756592"/>
      </c:lineChart>
      <c:catAx>
        <c:axId val="16878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56592"/>
        <c:crosses val="autoZero"/>
        <c:auto val="1"/>
        <c:lblAlgn val="ctr"/>
        <c:lblOffset val="100"/>
        <c:noMultiLvlLbl val="0"/>
      </c:catAx>
      <c:valAx>
        <c:axId val="1591756592"/>
        <c:scaling>
          <c:orientation val="minMax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95250</xdr:colOff>
      <xdr:row>2</xdr:row>
      <xdr:rowOff>57150</xdr:rowOff>
    </xdr:from>
    <xdr:to>
      <xdr:col>31</xdr:col>
      <xdr:colOff>539750</xdr:colOff>
      <xdr:row>15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22317-CACF-8F48-A368-D80BE160C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57150</xdr:colOff>
      <xdr:row>16</xdr:row>
      <xdr:rowOff>158750</xdr:rowOff>
    </xdr:from>
    <xdr:to>
      <xdr:col>31</xdr:col>
      <xdr:colOff>501650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12BCC3-C9F1-DD47-85BD-4C01A1B6F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5CB-72FB-C543-946D-AB1FC58E46AE}">
  <dimension ref="A1:Z44"/>
  <sheetViews>
    <sheetView tabSelected="1" topLeftCell="N1" workbookViewId="0">
      <selection activeCell="V20" sqref="V20"/>
    </sheetView>
  </sheetViews>
  <sheetFormatPr baseColWidth="10" defaultRowHeight="16" x14ac:dyDescent="0.2"/>
  <cols>
    <col min="2" max="2" width="12" customWidth="1"/>
    <col min="5" max="5" width="14.1640625" customWidth="1"/>
    <col min="6" max="6" width="13.5" customWidth="1"/>
    <col min="7" max="7" width="12.6640625" bestFit="1" customWidth="1"/>
    <col min="9" max="9" width="16.33203125" customWidth="1"/>
    <col min="14" max="15" width="12.5" customWidth="1"/>
    <col min="16" max="16" width="11.6640625" customWidth="1"/>
    <col min="17" max="17" width="12.1640625" customWidth="1"/>
    <col min="20" max="20" width="13.1640625" style="3" customWidth="1"/>
    <col min="21" max="21" width="12.1640625" style="3" customWidth="1"/>
    <col min="22" max="22" width="13.83203125" style="3" customWidth="1"/>
    <col min="24" max="24" width="11.6640625" customWidth="1"/>
    <col min="25" max="25" width="12.1640625" customWidth="1"/>
    <col min="26" max="26" width="14.1640625" customWidth="1"/>
  </cols>
  <sheetData>
    <row r="1" spans="1:26" x14ac:dyDescent="0.2">
      <c r="A1" t="s">
        <v>4</v>
      </c>
      <c r="B1" t="s">
        <v>1</v>
      </c>
      <c r="C1" t="s">
        <v>2</v>
      </c>
      <c r="D1" t="s">
        <v>15</v>
      </c>
      <c r="E1" t="s">
        <v>17</v>
      </c>
      <c r="F1" t="s">
        <v>3</v>
      </c>
      <c r="G1" t="s">
        <v>0</v>
      </c>
      <c r="H1" t="s">
        <v>16</v>
      </c>
      <c r="I1" t="s">
        <v>18</v>
      </c>
      <c r="K1" t="s">
        <v>5</v>
      </c>
      <c r="L1" t="s">
        <v>6</v>
      </c>
      <c r="N1" t="s">
        <v>7</v>
      </c>
      <c r="O1" t="s">
        <v>9</v>
      </c>
      <c r="P1" t="s">
        <v>8</v>
      </c>
      <c r="Q1" t="s">
        <v>10</v>
      </c>
      <c r="T1" s="3" t="s">
        <v>7</v>
      </c>
      <c r="U1" s="3" t="s">
        <v>11</v>
      </c>
      <c r="V1" s="3" t="s">
        <v>13</v>
      </c>
      <c r="X1" t="s">
        <v>8</v>
      </c>
      <c r="Y1" t="s">
        <v>12</v>
      </c>
      <c r="Z1" t="s">
        <v>14</v>
      </c>
    </row>
    <row r="2" spans="1:26" x14ac:dyDescent="0.2">
      <c r="A2">
        <v>0</v>
      </c>
      <c r="B2" s="2">
        <v>19320318</v>
      </c>
      <c r="C2" s="1">
        <v>8.02</v>
      </c>
      <c r="D2" s="1">
        <f>C2/8.06</f>
        <v>0.9950372208436723</v>
      </c>
      <c r="E2" s="1"/>
      <c r="F2">
        <v>20220419</v>
      </c>
      <c r="G2">
        <v>4462.21</v>
      </c>
      <c r="H2">
        <f>G2/4462.21</f>
        <v>1</v>
      </c>
    </row>
    <row r="3" spans="1:26" x14ac:dyDescent="0.2">
      <c r="A3">
        <f>A2+1</f>
        <v>1</v>
      </c>
      <c r="B3" s="2">
        <v>19320321</v>
      </c>
      <c r="C3" s="1">
        <v>8.06</v>
      </c>
      <c r="D3" s="1">
        <f t="shared" ref="D3:D44" si="0">C3/8.06</f>
        <v>1</v>
      </c>
      <c r="E3" s="1">
        <f>_xlfn.VAR.P(D2:D3)</f>
        <v>6.1572942386201721E-6</v>
      </c>
      <c r="F3">
        <v>20220420</v>
      </c>
      <c r="G3">
        <v>4459.45</v>
      </c>
      <c r="H3">
        <f t="shared" ref="H3:H42" si="1">G3/4462.21</f>
        <v>0.99938147240941144</v>
      </c>
      <c r="I3">
        <f>_xlfn.VAR.P(H2:H3)</f>
        <v>9.5644095079821665E-8</v>
      </c>
      <c r="K3">
        <f>_xlfn.VAR.P(C2:C3)</f>
        <v>4.000000000000185E-4</v>
      </c>
      <c r="L3">
        <f>_xlfn.VAR.P(G2:G3)</f>
        <v>1.9044000000003012</v>
      </c>
      <c r="N3">
        <f>AVERAGE(C2:C3)</f>
        <v>8.0399999999999991</v>
      </c>
      <c r="P3">
        <f>AVERAGE(G2:G3)</f>
        <v>4460.83</v>
      </c>
      <c r="T3" s="3">
        <v>8.0399999999999991</v>
      </c>
      <c r="X3">
        <v>4460.83</v>
      </c>
    </row>
    <row r="4" spans="1:26" x14ac:dyDescent="0.2">
      <c r="A4">
        <f t="shared" ref="A4:A44" si="2">A3+1</f>
        <v>2</v>
      </c>
      <c r="B4" s="2">
        <v>19320322</v>
      </c>
      <c r="C4" s="1">
        <v>8.0500000000000007</v>
      </c>
      <c r="D4" s="1">
        <f t="shared" si="0"/>
        <v>0.99875930521091816</v>
      </c>
      <c r="E4" s="1">
        <f t="shared" ref="E4:E44" si="3">_xlfn.VAR.P(D3:D4)</f>
        <v>3.8483088991370914E-7</v>
      </c>
      <c r="F4">
        <v>20220421</v>
      </c>
      <c r="G4">
        <v>4393.66</v>
      </c>
      <c r="H4">
        <f t="shared" si="1"/>
        <v>0.9846376571250568</v>
      </c>
      <c r="I4">
        <f t="shared" ref="I4:I44" si="4">_xlfn.VAR.P(H3:H4)</f>
        <v>5.4345022284792408E-5</v>
      </c>
      <c r="K4">
        <f>_xlfn.VAR.P(C3:C4)</f>
        <v>2.4999999999998934E-5</v>
      </c>
      <c r="L4">
        <f t="shared" ref="L4:L22" si="5">_xlfn.VAR.P(G3:G4)</f>
        <v>1082.0810249999988</v>
      </c>
      <c r="N4">
        <f t="shared" ref="N4:N44" si="6">AVERAGE(C3:C4)</f>
        <v>8.0549999999999997</v>
      </c>
      <c r="O4">
        <f>SLOPE(N3:N4,A3:A4)</f>
        <v>1.5000000000000568E-2</v>
      </c>
      <c r="P4">
        <f t="shared" ref="P4:P22" si="7">AVERAGE(G3:G4)</f>
        <v>4426.5550000000003</v>
      </c>
      <c r="Q4">
        <f>SLOPE(P3:P4,A3:A4)</f>
        <v>-34.274999999999636</v>
      </c>
      <c r="T4" s="3">
        <v>8.0549999999999997</v>
      </c>
      <c r="X4">
        <v>4426.5550000000003</v>
      </c>
    </row>
    <row r="5" spans="1:26" x14ac:dyDescent="0.2">
      <c r="A5">
        <f t="shared" si="2"/>
        <v>3</v>
      </c>
      <c r="B5" s="2">
        <v>19320323</v>
      </c>
      <c r="C5" s="1">
        <v>7.94</v>
      </c>
      <c r="D5" s="1">
        <f t="shared" si="0"/>
        <v>0.98511166253101734</v>
      </c>
      <c r="E5" s="1">
        <f t="shared" si="3"/>
        <v>4.6564537679562593E-5</v>
      </c>
      <c r="F5">
        <v>20220422</v>
      </c>
      <c r="G5">
        <v>4271.78</v>
      </c>
      <c r="H5">
        <f t="shared" si="1"/>
        <v>0.95732383729138693</v>
      </c>
      <c r="I5">
        <f t="shared" si="4"/>
        <v>1.8651118847654442E-4</v>
      </c>
      <c r="K5">
        <f>_xlfn.VAR.P(C4:C5)</f>
        <v>3.0250000000000173E-3</v>
      </c>
      <c r="L5">
        <f t="shared" si="5"/>
        <v>3713.6836000000067</v>
      </c>
      <c r="N5">
        <f t="shared" si="6"/>
        <v>7.995000000000001</v>
      </c>
      <c r="O5">
        <f t="shared" ref="O5:O44" si="8">SLOPE(N4:N5,A4:A5)</f>
        <v>-5.9999999999998721E-2</v>
      </c>
      <c r="P5">
        <f t="shared" si="7"/>
        <v>4332.7199999999993</v>
      </c>
      <c r="Q5">
        <f t="shared" ref="Q5:Q22" si="9">SLOPE(P4:P5,A4:A5)</f>
        <v>-93.835000000000946</v>
      </c>
      <c r="T5" s="3">
        <v>7.995000000000001</v>
      </c>
      <c r="X5">
        <v>4332.7199999999993</v>
      </c>
    </row>
    <row r="6" spans="1:26" x14ac:dyDescent="0.2">
      <c r="A6">
        <f t="shared" si="2"/>
        <v>4</v>
      </c>
      <c r="B6" s="2">
        <v>19320324</v>
      </c>
      <c r="C6" s="1">
        <v>7.86</v>
      </c>
      <c r="D6" s="1">
        <f t="shared" si="0"/>
        <v>0.97518610421836227</v>
      </c>
      <c r="E6" s="1">
        <f t="shared" si="3"/>
        <v>2.4629176954479035E-5</v>
      </c>
      <c r="F6">
        <v>20220425</v>
      </c>
      <c r="G6">
        <v>4296.12</v>
      </c>
      <c r="H6">
        <f t="shared" si="1"/>
        <v>0.96277853350693932</v>
      </c>
      <c r="I6">
        <f t="shared" si="4"/>
        <v>7.4384277009903923E-6</v>
      </c>
      <c r="K6">
        <f>_xlfn.VAR.P(C5:C6)</f>
        <v>1.6000000000000029E-3</v>
      </c>
      <c r="L6">
        <f t="shared" si="5"/>
        <v>148.10890000000177</v>
      </c>
      <c r="N6">
        <f t="shared" si="6"/>
        <v>7.9</v>
      </c>
      <c r="O6">
        <f t="shared" si="8"/>
        <v>-9.5000000000000639E-2</v>
      </c>
      <c r="P6">
        <f t="shared" si="7"/>
        <v>4283.95</v>
      </c>
      <c r="Q6">
        <f t="shared" si="9"/>
        <v>-48.769999999999527</v>
      </c>
      <c r="T6" s="3">
        <v>7.9</v>
      </c>
      <c r="U6" s="3">
        <f>AVERAGE(C2:C6)</f>
        <v>7.9859999999999998</v>
      </c>
      <c r="X6">
        <v>4283.95</v>
      </c>
      <c r="Y6">
        <v>4376.6439999999993</v>
      </c>
    </row>
    <row r="7" spans="1:26" x14ac:dyDescent="0.2">
      <c r="A7">
        <f t="shared" si="2"/>
        <v>5</v>
      </c>
      <c r="B7" s="2">
        <v>19320328</v>
      </c>
      <c r="C7" s="1">
        <v>7.59</v>
      </c>
      <c r="D7" s="1">
        <f t="shared" si="0"/>
        <v>0.94168734491315131</v>
      </c>
      <c r="E7" s="1">
        <f t="shared" si="3"/>
        <v>2.8054171874711443E-4</v>
      </c>
      <c r="F7">
        <v>20220426</v>
      </c>
      <c r="G7">
        <v>4175.2</v>
      </c>
      <c r="H7">
        <f t="shared" si="1"/>
        <v>0.93567985370477857</v>
      </c>
      <c r="I7">
        <f t="shared" si="4"/>
        <v>1.8358461175500861E-4</v>
      </c>
      <c r="K7">
        <f>_xlfn.VAR.P(C6:C7)</f>
        <v>1.8225000000000061E-2</v>
      </c>
      <c r="L7">
        <f t="shared" si="5"/>
        <v>3655.4116000000045</v>
      </c>
      <c r="N7">
        <f t="shared" si="6"/>
        <v>7.7249999999999996</v>
      </c>
      <c r="O7">
        <f t="shared" si="8"/>
        <v>-0.17500000000000071</v>
      </c>
      <c r="P7">
        <f t="shared" si="7"/>
        <v>4235.66</v>
      </c>
      <c r="Q7">
        <f t="shared" si="9"/>
        <v>-48.289999999999964</v>
      </c>
      <c r="T7" s="3">
        <v>7.7249999999999996</v>
      </c>
      <c r="U7" s="3">
        <f t="shared" ref="U7:U44" si="10">AVERAGE(C3:C7)</f>
        <v>7.9</v>
      </c>
      <c r="X7">
        <v>4235.66</v>
      </c>
      <c r="Y7">
        <v>4319.2420000000002</v>
      </c>
    </row>
    <row r="8" spans="1:26" x14ac:dyDescent="0.2">
      <c r="A8">
        <f t="shared" si="2"/>
        <v>6</v>
      </c>
      <c r="B8" s="2">
        <v>19320329</v>
      </c>
      <c r="C8" s="1">
        <v>7.58</v>
      </c>
      <c r="D8" s="1">
        <f t="shared" si="0"/>
        <v>0.94044665012406947</v>
      </c>
      <c r="E8" s="1">
        <f t="shared" si="3"/>
        <v>3.8483088991370914E-7</v>
      </c>
      <c r="F8">
        <v>20220427</v>
      </c>
      <c r="G8">
        <v>4183.96</v>
      </c>
      <c r="H8">
        <f t="shared" si="1"/>
        <v>0.9376430064922987</v>
      </c>
      <c r="I8">
        <f t="shared" si="4"/>
        <v>9.6349221678701251E-7</v>
      </c>
      <c r="K8">
        <f>_xlfn.VAR.P(C7:C8)</f>
        <v>2.4999999999998934E-5</v>
      </c>
      <c r="L8">
        <f t="shared" si="5"/>
        <v>19.184400000000956</v>
      </c>
      <c r="N8">
        <f t="shared" si="6"/>
        <v>7.585</v>
      </c>
      <c r="O8">
        <f t="shared" si="8"/>
        <v>-0.13999999999999968</v>
      </c>
      <c r="P8">
        <f t="shared" si="7"/>
        <v>4179.58</v>
      </c>
      <c r="Q8">
        <f t="shared" si="9"/>
        <v>-56.079999999999927</v>
      </c>
      <c r="T8" s="3">
        <v>7.585</v>
      </c>
      <c r="U8" s="3">
        <f t="shared" si="10"/>
        <v>7.8040000000000003</v>
      </c>
      <c r="X8">
        <v>4179.58</v>
      </c>
      <c r="Y8">
        <v>4264.1439999999993</v>
      </c>
    </row>
    <row r="9" spans="1:26" x14ac:dyDescent="0.2">
      <c r="A9">
        <f t="shared" si="2"/>
        <v>7</v>
      </c>
      <c r="B9" s="2">
        <v>19320330</v>
      </c>
      <c r="C9" s="1">
        <v>7.74</v>
      </c>
      <c r="D9" s="1">
        <f t="shared" si="0"/>
        <v>0.96029776674937961</v>
      </c>
      <c r="E9" s="1">
        <f t="shared" si="3"/>
        <v>9.8516707817916153E-5</v>
      </c>
      <c r="F9">
        <v>20220428</v>
      </c>
      <c r="G9">
        <v>4287.5</v>
      </c>
      <c r="H9">
        <f t="shared" si="1"/>
        <v>0.96084675530734764</v>
      </c>
      <c r="I9">
        <f t="shared" si="4"/>
        <v>1.3460348976797128E-4</v>
      </c>
      <c r="K9">
        <f>_xlfn.VAR.P(C8:C9)</f>
        <v>6.4000000000000116E-3</v>
      </c>
      <c r="L9">
        <f t="shared" si="5"/>
        <v>2680.1328999999978</v>
      </c>
      <c r="N9">
        <f t="shared" si="6"/>
        <v>7.66</v>
      </c>
      <c r="O9">
        <f t="shared" si="8"/>
        <v>7.5000000000000178E-2</v>
      </c>
      <c r="P9">
        <f t="shared" si="7"/>
        <v>4235.7299999999996</v>
      </c>
      <c r="Q9">
        <f t="shared" si="9"/>
        <v>56.149999999999636</v>
      </c>
      <c r="T9" s="3">
        <v>7.66</v>
      </c>
      <c r="U9" s="3">
        <f t="shared" si="10"/>
        <v>7.742</v>
      </c>
      <c r="X9">
        <v>4235.7299999999996</v>
      </c>
      <c r="Y9">
        <v>4242.9119999999994</v>
      </c>
    </row>
    <row r="10" spans="1:26" x14ac:dyDescent="0.2">
      <c r="A10">
        <f t="shared" si="2"/>
        <v>8</v>
      </c>
      <c r="B10" s="2">
        <v>19320331</v>
      </c>
      <c r="C10" s="1">
        <v>7.31</v>
      </c>
      <c r="D10" s="1">
        <f t="shared" si="0"/>
        <v>0.9069478908188584</v>
      </c>
      <c r="E10" s="1">
        <f t="shared" si="3"/>
        <v>7.115523154505015E-4</v>
      </c>
      <c r="F10">
        <v>20220429</v>
      </c>
      <c r="G10">
        <v>4131.93</v>
      </c>
      <c r="H10">
        <f t="shared" si="1"/>
        <v>0.92598286499290716</v>
      </c>
      <c r="I10">
        <f t="shared" si="4"/>
        <v>3.0387271196433423E-4</v>
      </c>
      <c r="K10">
        <f>_xlfn.VAR.P(C9:C10)</f>
        <v>4.6225000000000127E-2</v>
      </c>
      <c r="L10">
        <f t="shared" si="5"/>
        <v>6050.5062249999773</v>
      </c>
      <c r="N10">
        <f t="shared" si="6"/>
        <v>7.5250000000000004</v>
      </c>
      <c r="O10">
        <f t="shared" si="8"/>
        <v>-0.13499999999999979</v>
      </c>
      <c r="P10">
        <f t="shared" si="7"/>
        <v>4209.7150000000001</v>
      </c>
      <c r="Q10">
        <f t="shared" si="9"/>
        <v>-26.014999999999418</v>
      </c>
      <c r="T10" s="3">
        <v>7.5250000000000004</v>
      </c>
      <c r="U10" s="3">
        <f t="shared" si="10"/>
        <v>7.6160000000000014</v>
      </c>
      <c r="X10">
        <v>4209.7150000000001</v>
      </c>
      <c r="Y10">
        <v>4214.942</v>
      </c>
    </row>
    <row r="11" spans="1:26" x14ac:dyDescent="0.2">
      <c r="A11">
        <f t="shared" si="2"/>
        <v>9</v>
      </c>
      <c r="B11" s="2">
        <v>19320401</v>
      </c>
      <c r="C11" s="1">
        <v>7.18</v>
      </c>
      <c r="D11" s="1">
        <f t="shared" si="0"/>
        <v>0.8908188585607939</v>
      </c>
      <c r="E11" s="1">
        <f t="shared" si="3"/>
        <v>6.503642039542132E-5</v>
      </c>
      <c r="F11">
        <v>20220502</v>
      </c>
      <c r="G11">
        <v>4155.38</v>
      </c>
      <c r="H11">
        <f t="shared" si="1"/>
        <v>0.9312381084709147</v>
      </c>
      <c r="I11">
        <f t="shared" si="4"/>
        <v>6.904396003285204E-6</v>
      </c>
      <c r="K11">
        <f>_xlfn.VAR.P(C10:C11)</f>
        <v>4.2249999999999927E-3</v>
      </c>
      <c r="L11">
        <f t="shared" si="5"/>
        <v>137.47562499999788</v>
      </c>
      <c r="N11">
        <f t="shared" si="6"/>
        <v>7.2449999999999992</v>
      </c>
      <c r="O11">
        <f t="shared" si="8"/>
        <v>-0.28000000000000114</v>
      </c>
      <c r="P11">
        <f t="shared" si="7"/>
        <v>4143.6550000000007</v>
      </c>
      <c r="Q11">
        <f t="shared" si="9"/>
        <v>-66.059999999999491</v>
      </c>
      <c r="T11" s="3">
        <v>7.2449999999999992</v>
      </c>
      <c r="U11" s="3">
        <f t="shared" si="10"/>
        <v>7.4799999999999995</v>
      </c>
      <c r="X11">
        <v>4143.6550000000007</v>
      </c>
      <c r="Y11">
        <v>4186.7939999999999</v>
      </c>
    </row>
    <row r="12" spans="1:26" x14ac:dyDescent="0.2">
      <c r="A12">
        <f t="shared" si="2"/>
        <v>10</v>
      </c>
      <c r="B12" s="2">
        <v>19320404</v>
      </c>
      <c r="C12" s="1">
        <v>7.06</v>
      </c>
      <c r="D12" s="1">
        <f t="shared" si="0"/>
        <v>0.87593052109181135</v>
      </c>
      <c r="E12" s="1">
        <f t="shared" si="3"/>
        <v>5.5415648147577422E-5</v>
      </c>
      <c r="F12">
        <v>20220503</v>
      </c>
      <c r="G12">
        <v>4175.4799999999996</v>
      </c>
      <c r="H12">
        <f t="shared" si="1"/>
        <v>0.93574260288063527</v>
      </c>
      <c r="I12">
        <f t="shared" si="4"/>
        <v>5.0726174718009458E-6</v>
      </c>
      <c r="K12">
        <f>_xlfn.VAR.P(C11:C12)</f>
        <v>3.6000000000000064E-3</v>
      </c>
      <c r="L12">
        <f t="shared" si="5"/>
        <v>101.00249999999451</v>
      </c>
      <c r="N12">
        <f t="shared" si="6"/>
        <v>7.1199999999999992</v>
      </c>
      <c r="O12">
        <f t="shared" si="8"/>
        <v>-0.125</v>
      </c>
      <c r="P12">
        <f t="shared" si="7"/>
        <v>4165.43</v>
      </c>
      <c r="Q12">
        <f t="shared" si="9"/>
        <v>21.774999999999636</v>
      </c>
      <c r="T12" s="3">
        <v>7.1199999999999992</v>
      </c>
      <c r="U12" s="3">
        <f t="shared" si="10"/>
        <v>7.3739999999999997</v>
      </c>
      <c r="V12" s="3">
        <f>AVERAGE(C2:C11)</f>
        <v>7.7329999999999988</v>
      </c>
      <c r="X12">
        <v>4165.43</v>
      </c>
      <c r="Y12">
        <v>4186.8500000000004</v>
      </c>
      <c r="Z12">
        <v>4281.7189999999991</v>
      </c>
    </row>
    <row r="13" spans="1:26" x14ac:dyDescent="0.2">
      <c r="A13">
        <f t="shared" si="2"/>
        <v>11</v>
      </c>
      <c r="B13" s="2">
        <v>19320405</v>
      </c>
      <c r="C13" s="1">
        <v>6.73</v>
      </c>
      <c r="D13" s="1">
        <f t="shared" si="0"/>
        <v>0.83498759305210923</v>
      </c>
      <c r="E13" s="1">
        <f t="shared" si="3"/>
        <v>4.1908083911605654E-4</v>
      </c>
      <c r="F13">
        <v>20220504</v>
      </c>
      <c r="G13">
        <v>4300.17</v>
      </c>
      <c r="H13">
        <f t="shared" si="1"/>
        <v>0.96368615551486825</v>
      </c>
      <c r="I13">
        <f t="shared" si="4"/>
        <v>1.9521053345553725E-4</v>
      </c>
      <c r="K13">
        <f>_xlfn.VAR.P(C12:C13)</f>
        <v>2.7224999999999867E-2</v>
      </c>
      <c r="L13">
        <f t="shared" si="5"/>
        <v>3886.8990250000315</v>
      </c>
      <c r="N13">
        <f t="shared" si="6"/>
        <v>6.8949999999999996</v>
      </c>
      <c r="O13">
        <f t="shared" si="8"/>
        <v>-0.22499999999999964</v>
      </c>
      <c r="P13">
        <f t="shared" si="7"/>
        <v>4237.8249999999998</v>
      </c>
      <c r="Q13">
        <f t="shared" si="9"/>
        <v>72.394999999999527</v>
      </c>
      <c r="T13" s="3">
        <v>6.8949999999999996</v>
      </c>
      <c r="U13" s="3">
        <f t="shared" si="10"/>
        <v>7.2039999999999988</v>
      </c>
      <c r="V13" s="3">
        <f t="shared" ref="V13:V44" si="11">AVERAGE(C3:C12)</f>
        <v>7.6370000000000005</v>
      </c>
      <c r="X13">
        <v>4237.8249999999998</v>
      </c>
      <c r="Y13">
        <v>4210.0919999999996</v>
      </c>
      <c r="Z13">
        <v>4253.0459999999994</v>
      </c>
    </row>
    <row r="14" spans="1:26" x14ac:dyDescent="0.2">
      <c r="A14">
        <f t="shared" si="2"/>
        <v>12</v>
      </c>
      <c r="B14" s="2">
        <v>19320406</v>
      </c>
      <c r="C14" s="1">
        <v>6.53</v>
      </c>
      <c r="D14" s="1">
        <f t="shared" si="0"/>
        <v>0.81017369727047139</v>
      </c>
      <c r="E14" s="1">
        <f t="shared" si="3"/>
        <v>1.5393235596549606E-4</v>
      </c>
      <c r="F14">
        <v>20220505</v>
      </c>
      <c r="G14">
        <v>4146.87</v>
      </c>
      <c r="H14">
        <f t="shared" si="1"/>
        <v>0.92933098173326667</v>
      </c>
      <c r="I14">
        <f t="shared" si="4"/>
        <v>2.9506949139101112E-4</v>
      </c>
      <c r="K14">
        <f>_xlfn.VAR.P(C13:C14)</f>
        <v>1.0000000000000018E-2</v>
      </c>
      <c r="L14">
        <f t="shared" si="5"/>
        <v>5875.2225000000144</v>
      </c>
      <c r="N14">
        <f t="shared" si="6"/>
        <v>6.6300000000000008</v>
      </c>
      <c r="O14">
        <f t="shared" si="8"/>
        <v>-0.26499999999999879</v>
      </c>
      <c r="P14">
        <f t="shared" si="7"/>
        <v>4223.5200000000004</v>
      </c>
      <c r="Q14">
        <f t="shared" si="9"/>
        <v>-14.304999999999382</v>
      </c>
      <c r="T14" s="3">
        <v>6.6300000000000008</v>
      </c>
      <c r="U14" s="3">
        <f t="shared" si="10"/>
        <v>6.9619999999999989</v>
      </c>
      <c r="V14" s="3">
        <f t="shared" si="11"/>
        <v>7.5040000000000004</v>
      </c>
      <c r="X14">
        <v>4223.5200000000004</v>
      </c>
      <c r="Y14">
        <v>4181.9659999999994</v>
      </c>
      <c r="Z14">
        <v>4237.1179999999995</v>
      </c>
    </row>
    <row r="15" spans="1:26" x14ac:dyDescent="0.2">
      <c r="A15">
        <f t="shared" si="2"/>
        <v>13</v>
      </c>
      <c r="B15" s="2">
        <v>19320407</v>
      </c>
      <c r="C15" s="1">
        <v>6.46</v>
      </c>
      <c r="D15" s="1">
        <f t="shared" si="0"/>
        <v>0.80148883374689817</v>
      </c>
      <c r="E15" s="1">
        <f t="shared" si="3"/>
        <v>1.8856713605773194E-5</v>
      </c>
      <c r="F15">
        <v>20220506</v>
      </c>
      <c r="G15">
        <v>4123.34</v>
      </c>
      <c r="H15">
        <f t="shared" si="1"/>
        <v>0.92405780991930009</v>
      </c>
      <c r="I15">
        <f t="shared" si="4"/>
        <v>6.9515852449029023E-6</v>
      </c>
      <c r="K15">
        <f>_xlfn.VAR.P(C14:C15)</f>
        <v>1.2250000000000099E-3</v>
      </c>
      <c r="L15">
        <f t="shared" si="5"/>
        <v>138.41522499999701</v>
      </c>
      <c r="N15">
        <f t="shared" si="6"/>
        <v>6.4950000000000001</v>
      </c>
      <c r="O15">
        <f t="shared" si="8"/>
        <v>-0.13500000000000068</v>
      </c>
      <c r="P15">
        <f t="shared" si="7"/>
        <v>4135.1049999999996</v>
      </c>
      <c r="Q15">
        <f t="shared" si="9"/>
        <v>-88.415000000000873</v>
      </c>
      <c r="T15" s="3">
        <v>6.4950000000000001</v>
      </c>
      <c r="U15" s="3">
        <f t="shared" si="10"/>
        <v>6.7919999999999998</v>
      </c>
      <c r="V15" s="3">
        <f t="shared" si="11"/>
        <v>7.3520000000000012</v>
      </c>
      <c r="X15">
        <v>4135.1049999999996</v>
      </c>
      <c r="Y15">
        <v>4180.2480000000005</v>
      </c>
      <c r="Z15">
        <v>4212.4390000000003</v>
      </c>
    </row>
    <row r="16" spans="1:26" x14ac:dyDescent="0.2">
      <c r="A16">
        <f t="shared" si="2"/>
        <v>14</v>
      </c>
      <c r="B16" s="2">
        <v>19320408</v>
      </c>
      <c r="C16" s="1">
        <v>6.29</v>
      </c>
      <c r="D16" s="1">
        <f t="shared" si="0"/>
        <v>0.78039702233250619</v>
      </c>
      <c r="E16" s="1">
        <f t="shared" si="3"/>
        <v>1.1121612718506895E-4</v>
      </c>
      <c r="F16">
        <v>20220509</v>
      </c>
      <c r="G16">
        <v>3991.24</v>
      </c>
      <c r="H16">
        <f t="shared" si="1"/>
        <v>0.89445364516685677</v>
      </c>
      <c r="I16">
        <f t="shared" si="4"/>
        <v>2.1910164267245185E-4</v>
      </c>
      <c r="K16">
        <f>_xlfn.VAR.P(C15:C16)</f>
        <v>7.2249999999999936E-3</v>
      </c>
      <c r="L16">
        <f t="shared" si="5"/>
        <v>4362.6025000000236</v>
      </c>
      <c r="N16">
        <f t="shared" si="6"/>
        <v>6.375</v>
      </c>
      <c r="O16">
        <f t="shared" si="8"/>
        <v>-0.12000000000000011</v>
      </c>
      <c r="P16">
        <f t="shared" si="7"/>
        <v>4057.29</v>
      </c>
      <c r="Q16">
        <f t="shared" si="9"/>
        <v>-77.8149999999996</v>
      </c>
      <c r="T16" s="3">
        <v>6.375</v>
      </c>
      <c r="U16" s="3">
        <f t="shared" si="10"/>
        <v>6.6139999999999999</v>
      </c>
      <c r="V16" s="3">
        <f t="shared" si="11"/>
        <v>7.2040000000000006</v>
      </c>
      <c r="X16">
        <v>4057.29</v>
      </c>
      <c r="Y16">
        <v>4147.42</v>
      </c>
      <c r="Z16">
        <v>4197.5949999999993</v>
      </c>
    </row>
    <row r="17" spans="1:26" x14ac:dyDescent="0.2">
      <c r="A17">
        <f t="shared" si="2"/>
        <v>15</v>
      </c>
      <c r="B17" s="2">
        <v>19320411</v>
      </c>
      <c r="C17" s="1">
        <v>6.07</v>
      </c>
      <c r="D17" s="1">
        <f t="shared" si="0"/>
        <v>0.75310173697270466</v>
      </c>
      <c r="E17" s="1">
        <f t="shared" si="3"/>
        <v>1.8625815071824885E-4</v>
      </c>
      <c r="F17">
        <v>20220510</v>
      </c>
      <c r="G17">
        <v>4001.05</v>
      </c>
      <c r="H17">
        <f t="shared" si="1"/>
        <v>0.89665210736383993</v>
      </c>
      <c r="I17">
        <f t="shared" si="4"/>
        <v>1.2083090078910102E-6</v>
      </c>
      <c r="K17">
        <f>_xlfn.VAR.P(C16:C17)</f>
        <v>1.2099999999999972E-2</v>
      </c>
      <c r="L17">
        <f t="shared" si="5"/>
        <v>24.059025000001963</v>
      </c>
      <c r="N17">
        <f t="shared" si="6"/>
        <v>6.18</v>
      </c>
      <c r="O17">
        <f t="shared" si="8"/>
        <v>-0.19500000000000028</v>
      </c>
      <c r="P17">
        <f t="shared" si="7"/>
        <v>3996.145</v>
      </c>
      <c r="Q17">
        <f t="shared" si="9"/>
        <v>-61.144999999999982</v>
      </c>
      <c r="T17" s="3">
        <v>6.18</v>
      </c>
      <c r="U17" s="3">
        <f t="shared" si="10"/>
        <v>6.4159999999999995</v>
      </c>
      <c r="V17" s="3">
        <f t="shared" si="11"/>
        <v>7.0469999999999997</v>
      </c>
      <c r="X17">
        <v>3996.145</v>
      </c>
      <c r="Y17">
        <v>4112.5340000000006</v>
      </c>
      <c r="Z17">
        <v>4167.107</v>
      </c>
    </row>
    <row r="18" spans="1:26" x14ac:dyDescent="0.2">
      <c r="A18">
        <f t="shared" si="2"/>
        <v>16</v>
      </c>
      <c r="B18" s="2">
        <v>19320412</v>
      </c>
      <c r="C18" s="1">
        <v>6.06</v>
      </c>
      <c r="D18" s="1">
        <f t="shared" si="0"/>
        <v>0.75186104218362271</v>
      </c>
      <c r="E18" s="1">
        <f t="shared" si="3"/>
        <v>3.8483088991377801E-7</v>
      </c>
      <c r="F18">
        <v>20220511</v>
      </c>
      <c r="G18">
        <v>3935.18</v>
      </c>
      <c r="H18">
        <f t="shared" si="1"/>
        <v>0.88189036374352614</v>
      </c>
      <c r="I18">
        <f t="shared" si="4"/>
        <v>5.4477268677968749E-5</v>
      </c>
      <c r="K18">
        <f>_xlfn.VAR.P(C17:C18)</f>
        <v>2.5000000000003376E-5</v>
      </c>
      <c r="L18">
        <f t="shared" si="5"/>
        <v>1084.7142250000113</v>
      </c>
      <c r="N18">
        <f t="shared" si="6"/>
        <v>6.0649999999999995</v>
      </c>
      <c r="O18">
        <f t="shared" si="8"/>
        <v>-0.11500000000000021</v>
      </c>
      <c r="P18">
        <f t="shared" si="7"/>
        <v>3968.1149999999998</v>
      </c>
      <c r="Q18">
        <f t="shared" si="9"/>
        <v>-28.0300000000002</v>
      </c>
      <c r="T18" s="3">
        <v>6.0649999999999995</v>
      </c>
      <c r="U18" s="3">
        <f t="shared" si="10"/>
        <v>6.282</v>
      </c>
      <c r="V18" s="3">
        <f t="shared" si="11"/>
        <v>6.8949999999999987</v>
      </c>
      <c r="X18">
        <v>3968.1149999999998</v>
      </c>
      <c r="Y18">
        <v>4039.5360000000001</v>
      </c>
      <c r="Z18">
        <v>4149.692</v>
      </c>
    </row>
    <row r="19" spans="1:26" x14ac:dyDescent="0.2">
      <c r="A19">
        <f t="shared" si="2"/>
        <v>17</v>
      </c>
      <c r="B19" s="2">
        <v>19320413</v>
      </c>
      <c r="C19" s="1">
        <v>5.98</v>
      </c>
      <c r="D19" s="1">
        <f t="shared" si="0"/>
        <v>0.74193548387096775</v>
      </c>
      <c r="E19" s="1">
        <f t="shared" si="3"/>
        <v>2.4629176954478486E-5</v>
      </c>
      <c r="F19">
        <v>20220512</v>
      </c>
      <c r="G19">
        <v>3930.08</v>
      </c>
      <c r="H19">
        <f t="shared" si="1"/>
        <v>0.88074743232613428</v>
      </c>
      <c r="I19">
        <f t="shared" si="4"/>
        <v>3.2657305621533982E-7</v>
      </c>
      <c r="K19">
        <f>_xlfn.VAR.P(C18:C19)</f>
        <v>1.5999999999999673E-3</v>
      </c>
      <c r="L19">
        <f t="shared" si="5"/>
        <v>6.5024999999997686</v>
      </c>
      <c r="N19">
        <f t="shared" si="6"/>
        <v>6.02</v>
      </c>
      <c r="O19">
        <f t="shared" si="8"/>
        <v>-4.4999999999999929E-2</v>
      </c>
      <c r="P19">
        <f t="shared" si="7"/>
        <v>3932.63</v>
      </c>
      <c r="Q19">
        <f t="shared" si="9"/>
        <v>-35.484999999999673</v>
      </c>
      <c r="T19" s="3">
        <v>6.02</v>
      </c>
      <c r="U19" s="3">
        <f t="shared" si="10"/>
        <v>6.1719999999999997</v>
      </c>
      <c r="V19" s="3">
        <f t="shared" si="11"/>
        <v>6.7429999999999994</v>
      </c>
      <c r="X19">
        <v>3932.63</v>
      </c>
      <c r="Y19">
        <v>3996.1779999999999</v>
      </c>
      <c r="Z19">
        <v>4124.8140000000003</v>
      </c>
    </row>
    <row r="20" spans="1:26" x14ac:dyDescent="0.2">
      <c r="A20">
        <f t="shared" si="2"/>
        <v>18</v>
      </c>
      <c r="B20" s="2">
        <v>19320414</v>
      </c>
      <c r="C20" s="1">
        <v>6.25</v>
      </c>
      <c r="D20" s="1">
        <f t="shared" si="0"/>
        <v>0.77543424317617859</v>
      </c>
      <c r="E20" s="1">
        <f t="shared" si="3"/>
        <v>2.8054171874711254E-4</v>
      </c>
      <c r="F20">
        <v>20220513</v>
      </c>
      <c r="G20">
        <v>4023.89</v>
      </c>
      <c r="H20">
        <f t="shared" si="1"/>
        <v>0.90177064728015932</v>
      </c>
      <c r="I20">
        <f t="shared" si="4"/>
        <v>1.1049389175078549E-4</v>
      </c>
      <c r="K20">
        <f>_xlfn.VAR.P(C19:C20)</f>
        <v>1.8224999999999943E-2</v>
      </c>
      <c r="L20">
        <f t="shared" si="5"/>
        <v>2200.0790249999973</v>
      </c>
      <c r="N20">
        <f t="shared" si="6"/>
        <v>6.1150000000000002</v>
      </c>
      <c r="O20">
        <f t="shared" si="8"/>
        <v>9.5000000000000639E-2</v>
      </c>
      <c r="P20">
        <f t="shared" si="7"/>
        <v>3976.9849999999997</v>
      </c>
      <c r="Q20">
        <f t="shared" si="9"/>
        <v>44.354999999999563</v>
      </c>
      <c r="T20" s="3">
        <v>6.1150000000000002</v>
      </c>
      <c r="U20" s="3">
        <f t="shared" si="10"/>
        <v>6.13</v>
      </c>
      <c r="V20" s="3">
        <f t="shared" si="11"/>
        <v>6.5670000000000002</v>
      </c>
      <c r="X20">
        <v>3976.9849999999997</v>
      </c>
      <c r="Y20">
        <v>3976.2879999999996</v>
      </c>
      <c r="Z20">
        <v>4089.0720000000001</v>
      </c>
    </row>
    <row r="21" spans="1:26" x14ac:dyDescent="0.2">
      <c r="A21">
        <f t="shared" si="2"/>
        <v>19</v>
      </c>
      <c r="B21" s="2">
        <v>19320415</v>
      </c>
      <c r="C21" s="1">
        <v>6.42</v>
      </c>
      <c r="D21" s="1">
        <f t="shared" si="0"/>
        <v>0.79652605459057069</v>
      </c>
      <c r="E21" s="1">
        <f t="shared" si="3"/>
        <v>1.1121612718507013E-4</v>
      </c>
      <c r="F21">
        <v>20220516</v>
      </c>
      <c r="G21">
        <v>4008.01</v>
      </c>
      <c r="H21">
        <f t="shared" si="1"/>
        <v>0.89821187259228052</v>
      </c>
      <c r="I21">
        <f t="shared" si="4"/>
        <v>3.166219319771706E-6</v>
      </c>
      <c r="K21">
        <f>_xlfn.VAR.P(C20:C21)</f>
        <v>7.2249999999999936E-3</v>
      </c>
      <c r="L21">
        <f t="shared" si="5"/>
        <v>63.043599999997255</v>
      </c>
      <c r="N21">
        <f t="shared" si="6"/>
        <v>6.335</v>
      </c>
      <c r="O21">
        <f t="shared" si="8"/>
        <v>0.21999999999999975</v>
      </c>
      <c r="P21">
        <f t="shared" si="7"/>
        <v>4015.95</v>
      </c>
      <c r="Q21">
        <f t="shared" si="9"/>
        <v>38.965000000000146</v>
      </c>
      <c r="T21" s="3">
        <v>6.335</v>
      </c>
      <c r="U21" s="3">
        <f t="shared" si="10"/>
        <v>6.1560000000000006</v>
      </c>
      <c r="V21" s="3">
        <f t="shared" si="11"/>
        <v>6.4610000000000003</v>
      </c>
      <c r="X21">
        <v>4015.95</v>
      </c>
      <c r="Y21">
        <v>3979.6419999999998</v>
      </c>
      <c r="Z21">
        <v>4078.268</v>
      </c>
    </row>
    <row r="22" spans="1:26" x14ac:dyDescent="0.2">
      <c r="A22">
        <f t="shared" si="2"/>
        <v>20</v>
      </c>
      <c r="B22" s="2">
        <v>19320418</v>
      </c>
      <c r="C22" s="1">
        <v>6.12</v>
      </c>
      <c r="D22" s="1">
        <f t="shared" si="0"/>
        <v>0.75930521091811409</v>
      </c>
      <c r="E22" s="1">
        <f t="shared" si="3"/>
        <v>3.4634780092236304E-4</v>
      </c>
      <c r="F22">
        <v>20220517</v>
      </c>
      <c r="G22">
        <v>4070.86</v>
      </c>
      <c r="H22">
        <f t="shared" si="1"/>
        <v>0.91229682153013869</v>
      </c>
      <c r="I22">
        <f t="shared" si="4"/>
        <v>4.9596446645517965E-5</v>
      </c>
      <c r="K22">
        <f>_xlfn.VAR.P(C21:C22)</f>
        <v>2.2499999999999971E-2</v>
      </c>
      <c r="L22">
        <f t="shared" si="5"/>
        <v>987.53062499999714</v>
      </c>
      <c r="N22">
        <f t="shared" si="6"/>
        <v>6.27</v>
      </c>
      <c r="O22">
        <f t="shared" si="8"/>
        <v>-6.5000000000000391E-2</v>
      </c>
      <c r="P22">
        <f t="shared" si="7"/>
        <v>4039.4350000000004</v>
      </c>
      <c r="Q22">
        <f t="shared" si="9"/>
        <v>23.485000000000582</v>
      </c>
      <c r="T22" s="3">
        <v>6.27</v>
      </c>
      <c r="U22" s="3">
        <f t="shared" si="10"/>
        <v>6.1660000000000004</v>
      </c>
      <c r="V22" s="3">
        <f t="shared" si="11"/>
        <v>6.3850000000000007</v>
      </c>
      <c r="X22">
        <v>4039.4350000000004</v>
      </c>
      <c r="Y22">
        <v>3993.6040000000003</v>
      </c>
      <c r="Z22">
        <v>4063.5309999999999</v>
      </c>
    </row>
    <row r="23" spans="1:26" x14ac:dyDescent="0.2">
      <c r="A23">
        <f t="shared" si="2"/>
        <v>21</v>
      </c>
      <c r="B23">
        <v>19320419</v>
      </c>
      <c r="C23">
        <v>6.03</v>
      </c>
      <c r="D23" s="1">
        <f t="shared" si="0"/>
        <v>0.74813895781637718</v>
      </c>
      <c r="E23" s="1">
        <f t="shared" si="3"/>
        <v>3.1171302083012302E-5</v>
      </c>
      <c r="F23" s="4">
        <v>20220518</v>
      </c>
      <c r="G23" s="9">
        <f>4462.21*H23</f>
        <v>4459.4499892487001</v>
      </c>
      <c r="H23" s="8">
        <v>0.99938146999999999</v>
      </c>
      <c r="I23" s="7">
        <v>3.1171302083012302E-5</v>
      </c>
      <c r="K23">
        <f>_xlfn.VAR.P(C22:C23)</f>
        <v>2.0249999999999938E-3</v>
      </c>
      <c r="L23" s="6">
        <v>2.0249999999999938E-3</v>
      </c>
      <c r="N23">
        <f t="shared" si="6"/>
        <v>6.0750000000000002</v>
      </c>
      <c r="O23">
        <f t="shared" si="8"/>
        <v>-0.1949999999999994</v>
      </c>
      <c r="T23" s="3">
        <v>6.0750000000000002</v>
      </c>
      <c r="U23" s="3">
        <f t="shared" si="10"/>
        <v>6.16</v>
      </c>
      <c r="V23" s="3">
        <f t="shared" si="11"/>
        <v>6.2910000000000004</v>
      </c>
    </row>
    <row r="24" spans="1:26" x14ac:dyDescent="0.2">
      <c r="A24">
        <f t="shared" si="2"/>
        <v>22</v>
      </c>
      <c r="B24">
        <v>19320420</v>
      </c>
      <c r="C24">
        <v>6.03</v>
      </c>
      <c r="D24" s="1">
        <f t="shared" si="0"/>
        <v>0.74813895781637718</v>
      </c>
      <c r="E24" s="1">
        <f t="shared" si="3"/>
        <v>0</v>
      </c>
      <c r="F24" s="4">
        <v>20220519</v>
      </c>
      <c r="G24" s="9">
        <f t="shared" ref="G24:G44" si="12">4462.21*H24</f>
        <v>4459.4499892487001</v>
      </c>
      <c r="H24" s="8">
        <v>0.99938146999999999</v>
      </c>
      <c r="I24" s="7">
        <v>0</v>
      </c>
      <c r="K24">
        <f>_xlfn.VAR.P(C23:C24)</f>
        <v>0</v>
      </c>
      <c r="L24" s="6">
        <v>0</v>
      </c>
      <c r="N24">
        <f t="shared" si="6"/>
        <v>6.03</v>
      </c>
      <c r="O24">
        <f t="shared" si="8"/>
        <v>-4.4999999999999929E-2</v>
      </c>
      <c r="T24" s="3">
        <v>6.03</v>
      </c>
      <c r="U24" s="3">
        <f t="shared" si="10"/>
        <v>6.17</v>
      </c>
      <c r="V24" s="3">
        <f t="shared" si="11"/>
        <v>6.2210000000000001</v>
      </c>
    </row>
    <row r="25" spans="1:26" x14ac:dyDescent="0.2">
      <c r="A25">
        <f t="shared" si="2"/>
        <v>23</v>
      </c>
      <c r="B25">
        <v>19320421</v>
      </c>
      <c r="C25">
        <v>6.24</v>
      </c>
      <c r="D25" s="1">
        <f t="shared" si="0"/>
        <v>0.77419354838709675</v>
      </c>
      <c r="E25" s="1">
        <f t="shared" si="3"/>
        <v>1.6971042245195731E-4</v>
      </c>
      <c r="F25" s="4">
        <v>20220520</v>
      </c>
      <c r="G25" s="9">
        <f t="shared" si="12"/>
        <v>4393.6600128286</v>
      </c>
      <c r="H25" s="8">
        <v>0.98463765999999997</v>
      </c>
      <c r="I25" s="7">
        <v>1.6971042245195731E-4</v>
      </c>
      <c r="K25">
        <f>_xlfn.VAR.P(C24:C25)</f>
        <v>1.1024999999999997E-2</v>
      </c>
      <c r="L25" s="6">
        <v>1.1024999999999997E-2</v>
      </c>
      <c r="N25">
        <f t="shared" si="6"/>
        <v>6.1349999999999998</v>
      </c>
      <c r="O25">
        <f t="shared" si="8"/>
        <v>0.10499999999999954</v>
      </c>
      <c r="T25" s="3">
        <v>6.1349999999999998</v>
      </c>
      <c r="U25" s="3">
        <f t="shared" si="10"/>
        <v>6.168000000000001</v>
      </c>
      <c r="V25" s="3">
        <f t="shared" si="11"/>
        <v>6.1710000000000003</v>
      </c>
    </row>
    <row r="26" spans="1:26" x14ac:dyDescent="0.2">
      <c r="A26">
        <f t="shared" si="2"/>
        <v>24</v>
      </c>
      <c r="B26">
        <v>19320422</v>
      </c>
      <c r="C26">
        <v>5.96</v>
      </c>
      <c r="D26" s="1">
        <f t="shared" si="0"/>
        <v>0.73945409429280395</v>
      </c>
      <c r="E26" s="1">
        <f t="shared" si="3"/>
        <v>3.0170741769236921E-4</v>
      </c>
      <c r="F26" s="4">
        <v>20220521</v>
      </c>
      <c r="G26" s="9">
        <f t="shared" si="12"/>
        <v>4271.7800120864003</v>
      </c>
      <c r="H26" s="8">
        <v>0.95732384000000004</v>
      </c>
      <c r="I26" s="7">
        <v>3.0170741769236921E-4</v>
      </c>
      <c r="K26">
        <f>_xlfn.VAR.P(C25:C26)</f>
        <v>1.9600000000000034E-2</v>
      </c>
      <c r="L26" s="6">
        <v>1.9600000000000034E-2</v>
      </c>
      <c r="N26">
        <f t="shared" si="6"/>
        <v>6.1</v>
      </c>
      <c r="O26">
        <f t="shared" si="8"/>
        <v>-3.5000000000000142E-2</v>
      </c>
      <c r="T26" s="3">
        <v>6.1</v>
      </c>
      <c r="U26" s="3">
        <f t="shared" si="10"/>
        <v>6.0760000000000005</v>
      </c>
      <c r="V26" s="3">
        <f t="shared" si="11"/>
        <v>6.149</v>
      </c>
    </row>
    <row r="27" spans="1:26" x14ac:dyDescent="0.2">
      <c r="A27">
        <f t="shared" si="2"/>
        <v>25</v>
      </c>
      <c r="B27">
        <v>19320425</v>
      </c>
      <c r="C27">
        <v>6.03</v>
      </c>
      <c r="D27" s="1">
        <f t="shared" si="0"/>
        <v>0.74813895781637718</v>
      </c>
      <c r="E27" s="1">
        <f t="shared" si="3"/>
        <v>1.8856713605773194E-5</v>
      </c>
      <c r="F27" s="4">
        <v>20220522</v>
      </c>
      <c r="G27" s="9">
        <f t="shared" si="12"/>
        <v>4296.1199843513004</v>
      </c>
      <c r="H27" s="8">
        <v>0.96277853000000002</v>
      </c>
      <c r="I27" s="7">
        <v>1.8856713605773194E-5</v>
      </c>
      <c r="K27">
        <f>_xlfn.VAR.P(C26:C27)</f>
        <v>1.2250000000000099E-3</v>
      </c>
      <c r="L27" s="6">
        <v>1.2250000000000099E-3</v>
      </c>
      <c r="N27">
        <f t="shared" si="6"/>
        <v>5.9950000000000001</v>
      </c>
      <c r="O27">
        <f t="shared" si="8"/>
        <v>-0.10499999999999954</v>
      </c>
      <c r="T27" s="3">
        <v>5.9950000000000001</v>
      </c>
      <c r="U27" s="3">
        <f t="shared" si="10"/>
        <v>6.0580000000000007</v>
      </c>
      <c r="V27" s="3">
        <f t="shared" si="11"/>
        <v>6.1160000000000005</v>
      </c>
    </row>
    <row r="28" spans="1:26" x14ac:dyDescent="0.2">
      <c r="A28">
        <f t="shared" si="2"/>
        <v>26</v>
      </c>
      <c r="B28">
        <v>19320426</v>
      </c>
      <c r="C28">
        <v>6.12</v>
      </c>
      <c r="D28" s="1">
        <f t="shared" si="0"/>
        <v>0.75930521091811409</v>
      </c>
      <c r="E28" s="1">
        <f t="shared" si="3"/>
        <v>3.1171302083012302E-5</v>
      </c>
      <c r="F28" s="4">
        <v>20220523</v>
      </c>
      <c r="G28" s="9">
        <f t="shared" si="12"/>
        <v>4175.1999834685002</v>
      </c>
      <c r="H28" s="8">
        <v>0.93567984999999998</v>
      </c>
      <c r="I28" s="7">
        <v>3.1171302083012302E-5</v>
      </c>
      <c r="K28">
        <f>_xlfn.VAR.P(C27:C28)</f>
        <v>2.0249999999999938E-3</v>
      </c>
      <c r="L28" s="6">
        <v>2.0249999999999938E-3</v>
      </c>
      <c r="N28">
        <f t="shared" si="6"/>
        <v>6.0750000000000002</v>
      </c>
      <c r="O28">
        <f t="shared" si="8"/>
        <v>8.0000000000000071E-2</v>
      </c>
      <c r="T28" s="3">
        <v>6.0750000000000002</v>
      </c>
      <c r="U28" s="3">
        <f t="shared" si="10"/>
        <v>6.0760000000000005</v>
      </c>
      <c r="V28" s="3">
        <f t="shared" si="11"/>
        <v>6.1120000000000001</v>
      </c>
    </row>
    <row r="29" spans="1:26" x14ac:dyDescent="0.2">
      <c r="A29">
        <f t="shared" si="2"/>
        <v>27</v>
      </c>
      <c r="B29">
        <v>19320427</v>
      </c>
      <c r="C29">
        <v>6.27</v>
      </c>
      <c r="D29" s="1">
        <f t="shared" si="0"/>
        <v>0.77791563275434228</v>
      </c>
      <c r="E29" s="1">
        <f t="shared" si="3"/>
        <v>8.6586950230589717E-5</v>
      </c>
      <c r="F29" s="4">
        <v>20220524</v>
      </c>
      <c r="G29" s="9">
        <f t="shared" si="12"/>
        <v>4183.9600156521001</v>
      </c>
      <c r="H29" s="8">
        <v>0.93764301000000005</v>
      </c>
      <c r="I29" s="7">
        <v>8.6586950230589717E-5</v>
      </c>
      <c r="K29">
        <f>_xlfn.VAR.P(C28:C29)</f>
        <v>5.6249999999999599E-3</v>
      </c>
      <c r="L29" s="6">
        <v>5.6249999999999599E-3</v>
      </c>
      <c r="N29">
        <f t="shared" si="6"/>
        <v>6.1950000000000003</v>
      </c>
      <c r="O29">
        <f t="shared" si="8"/>
        <v>0.12000000000000011</v>
      </c>
      <c r="T29" s="3">
        <v>6.1950000000000003</v>
      </c>
      <c r="U29" s="3">
        <f t="shared" si="10"/>
        <v>6.1240000000000006</v>
      </c>
      <c r="V29" s="3">
        <f t="shared" si="11"/>
        <v>6.1180000000000003</v>
      </c>
    </row>
    <row r="30" spans="1:26" x14ac:dyDescent="0.2">
      <c r="A30">
        <f t="shared" si="2"/>
        <v>28</v>
      </c>
      <c r="B30">
        <v>19320428</v>
      </c>
      <c r="C30">
        <v>6.03</v>
      </c>
      <c r="D30" s="1">
        <f t="shared" si="0"/>
        <v>0.74813895781637718</v>
      </c>
      <c r="E30" s="1">
        <f t="shared" si="3"/>
        <v>2.2166259259030969E-4</v>
      </c>
      <c r="F30" s="4">
        <v>20220525</v>
      </c>
      <c r="G30" s="9">
        <f t="shared" si="12"/>
        <v>4287.5000209396003</v>
      </c>
      <c r="H30" s="8">
        <v>0.96084676000000002</v>
      </c>
      <c r="I30" s="7">
        <v>2.2166259259030969E-4</v>
      </c>
      <c r="K30">
        <f>_xlfn.VAR.P(C29:C30)</f>
        <v>1.439999999999992E-2</v>
      </c>
      <c r="L30" s="6">
        <v>1.439999999999992E-2</v>
      </c>
      <c r="N30">
        <f t="shared" si="6"/>
        <v>6.15</v>
      </c>
      <c r="O30">
        <f t="shared" si="8"/>
        <v>-4.4999999999999929E-2</v>
      </c>
      <c r="T30" s="3">
        <v>6.15</v>
      </c>
      <c r="U30" s="3">
        <f t="shared" si="10"/>
        <v>6.0819999999999999</v>
      </c>
      <c r="V30" s="3">
        <f t="shared" si="11"/>
        <v>6.1470000000000002</v>
      </c>
    </row>
    <row r="31" spans="1:26" x14ac:dyDescent="0.2">
      <c r="A31">
        <f t="shared" si="2"/>
        <v>29</v>
      </c>
      <c r="B31">
        <v>19320429</v>
      </c>
      <c r="C31">
        <v>5.83</v>
      </c>
      <c r="D31" s="1">
        <f t="shared" si="0"/>
        <v>0.72332506203473945</v>
      </c>
      <c r="E31" s="1">
        <f t="shared" si="3"/>
        <v>1.5393235596549467E-4</v>
      </c>
      <c r="F31" s="4">
        <v>20220526</v>
      </c>
      <c r="G31" s="9">
        <f t="shared" si="12"/>
        <v>4131.9299777205997</v>
      </c>
      <c r="H31" s="8">
        <v>0.92598285999999996</v>
      </c>
      <c r="I31" s="7">
        <v>1.5393235596549467E-4</v>
      </c>
      <c r="K31">
        <f>_xlfn.VAR.P(C30:C31)</f>
        <v>1.0000000000000018E-2</v>
      </c>
      <c r="L31" s="6">
        <v>1.0000000000000018E-2</v>
      </c>
      <c r="N31">
        <f t="shared" si="6"/>
        <v>5.93</v>
      </c>
      <c r="O31">
        <f t="shared" si="8"/>
        <v>-0.22000000000000064</v>
      </c>
      <c r="T31" s="3">
        <v>5.93</v>
      </c>
      <c r="U31" s="3">
        <f t="shared" si="10"/>
        <v>6.056</v>
      </c>
      <c r="V31" s="3">
        <f t="shared" si="11"/>
        <v>6.125</v>
      </c>
    </row>
    <row r="32" spans="1:26" x14ac:dyDescent="0.2">
      <c r="A32">
        <f t="shared" si="2"/>
        <v>30</v>
      </c>
      <c r="B32">
        <v>19320502</v>
      </c>
      <c r="C32">
        <v>5.74</v>
      </c>
      <c r="D32" s="1">
        <f t="shared" si="0"/>
        <v>0.71215880893300243</v>
      </c>
      <c r="E32" s="1">
        <f t="shared" si="3"/>
        <v>3.1171302083012918E-5</v>
      </c>
      <c r="F32" s="4">
        <v>20220527</v>
      </c>
      <c r="G32" s="9">
        <f t="shared" si="12"/>
        <v>4155.3800068231003</v>
      </c>
      <c r="H32" s="8">
        <v>0.93123811000000001</v>
      </c>
      <c r="I32" s="7">
        <v>3.1171302083012918E-5</v>
      </c>
      <c r="K32">
        <f>_xlfn.VAR.P(C31:C32)</f>
        <v>2.0249999999999938E-3</v>
      </c>
      <c r="L32" s="6">
        <v>2.0249999999999938E-3</v>
      </c>
      <c r="N32">
        <f t="shared" si="6"/>
        <v>5.7850000000000001</v>
      </c>
      <c r="O32">
        <f t="shared" si="8"/>
        <v>-0.14499999999999957</v>
      </c>
      <c r="T32" s="3">
        <v>5.7850000000000001</v>
      </c>
      <c r="U32" s="3">
        <f t="shared" si="10"/>
        <v>5.9980000000000002</v>
      </c>
      <c r="V32" s="3">
        <f t="shared" si="11"/>
        <v>6.0659999999999998</v>
      </c>
    </row>
    <row r="33" spans="1:22" x14ac:dyDescent="0.2">
      <c r="A33">
        <f t="shared" si="2"/>
        <v>31</v>
      </c>
      <c r="B33">
        <v>19320503</v>
      </c>
      <c r="C33">
        <v>5.66</v>
      </c>
      <c r="D33" s="1">
        <f t="shared" si="0"/>
        <v>0.70223325062034736</v>
      </c>
      <c r="E33" s="1">
        <f t="shared" si="3"/>
        <v>2.4629176954479035E-5</v>
      </c>
      <c r="F33" s="4">
        <v>20220528</v>
      </c>
      <c r="G33" s="9">
        <f t="shared" si="12"/>
        <v>4175.479987146</v>
      </c>
      <c r="H33" s="8">
        <v>0.93574259999999998</v>
      </c>
      <c r="I33" s="7">
        <v>2.4629176954479035E-5</v>
      </c>
      <c r="K33">
        <f>_xlfn.VAR.P(C32:C33)</f>
        <v>1.6000000000000029E-3</v>
      </c>
      <c r="L33" s="6">
        <v>1.6000000000000029E-3</v>
      </c>
      <c r="N33">
        <f t="shared" si="6"/>
        <v>5.7</v>
      </c>
      <c r="O33">
        <f t="shared" si="8"/>
        <v>-8.4999999999999964E-2</v>
      </c>
      <c r="T33" s="3">
        <v>5.7</v>
      </c>
      <c r="U33" s="3">
        <f t="shared" si="10"/>
        <v>5.9060000000000006</v>
      </c>
      <c r="V33" s="3">
        <f t="shared" si="11"/>
        <v>6.0280000000000005</v>
      </c>
    </row>
    <row r="34" spans="1:22" x14ac:dyDescent="0.2">
      <c r="A34">
        <f t="shared" si="2"/>
        <v>32</v>
      </c>
      <c r="B34">
        <v>19320504</v>
      </c>
      <c r="C34">
        <v>5.74</v>
      </c>
      <c r="D34" s="1">
        <f t="shared" si="0"/>
        <v>0.71215880893300243</v>
      </c>
      <c r="E34" s="1">
        <f t="shared" si="3"/>
        <v>2.4629176954479035E-5</v>
      </c>
      <c r="F34" s="4">
        <v>20220529</v>
      </c>
      <c r="G34" s="9">
        <f t="shared" si="12"/>
        <v>4300.1700200136002</v>
      </c>
      <c r="H34" s="8">
        <v>0.96368615999999996</v>
      </c>
      <c r="I34" s="7">
        <v>2.4629176954479035E-5</v>
      </c>
      <c r="K34">
        <f>_xlfn.VAR.P(C33:C34)</f>
        <v>1.6000000000000029E-3</v>
      </c>
      <c r="L34" s="6">
        <v>1.6000000000000029E-3</v>
      </c>
      <c r="N34">
        <f t="shared" si="6"/>
        <v>5.7</v>
      </c>
      <c r="O34">
        <f t="shared" si="8"/>
        <v>0</v>
      </c>
      <c r="T34" s="3">
        <v>5.7</v>
      </c>
      <c r="U34" s="3">
        <f t="shared" si="10"/>
        <v>5.8</v>
      </c>
      <c r="V34" s="3">
        <f t="shared" si="11"/>
        <v>5.9910000000000014</v>
      </c>
    </row>
    <row r="35" spans="1:22" x14ac:dyDescent="0.2">
      <c r="A35">
        <f t="shared" si="2"/>
        <v>33</v>
      </c>
      <c r="B35">
        <v>19320505</v>
      </c>
      <c r="C35">
        <v>5.68</v>
      </c>
      <c r="D35" s="1">
        <f t="shared" si="0"/>
        <v>0.70471464019851104</v>
      </c>
      <c r="E35" s="1">
        <f t="shared" si="3"/>
        <v>1.3853912036894769E-5</v>
      </c>
      <c r="F35" s="4">
        <v>20220530</v>
      </c>
      <c r="G35" s="9">
        <f t="shared" si="12"/>
        <v>4146.8699922657997</v>
      </c>
      <c r="H35" s="8">
        <v>0.92933098000000003</v>
      </c>
      <c r="I35" s="7">
        <v>1.3853912036894769E-5</v>
      </c>
      <c r="K35">
        <f>_xlfn.VAR.P(C34:C35)</f>
        <v>9.0000000000001494E-4</v>
      </c>
      <c r="L35" s="6">
        <v>9.0000000000001494E-4</v>
      </c>
      <c r="N35">
        <f t="shared" si="6"/>
        <v>5.71</v>
      </c>
      <c r="O35">
        <f t="shared" si="8"/>
        <v>9.9999999999997868E-3</v>
      </c>
      <c r="T35" s="3">
        <v>5.71</v>
      </c>
      <c r="U35" s="3">
        <f t="shared" si="10"/>
        <v>5.7299999999999995</v>
      </c>
      <c r="V35" s="3">
        <f t="shared" si="11"/>
        <v>5.9619999999999997</v>
      </c>
    </row>
    <row r="36" spans="1:22" x14ac:dyDescent="0.2">
      <c r="A36">
        <f t="shared" si="2"/>
        <v>34</v>
      </c>
      <c r="B36">
        <v>19320506</v>
      </c>
      <c r="C36">
        <v>6.09</v>
      </c>
      <c r="D36" s="1">
        <f t="shared" si="0"/>
        <v>0.75558312655086846</v>
      </c>
      <c r="E36" s="1">
        <f t="shared" si="3"/>
        <v>6.4690072594499309E-4</v>
      </c>
      <c r="F36" s="4">
        <v>20220531</v>
      </c>
      <c r="G36" s="9">
        <f t="shared" si="12"/>
        <v>4123.3400003601</v>
      </c>
      <c r="H36" s="8">
        <v>0.92405780999999998</v>
      </c>
      <c r="I36" s="7">
        <v>6.4690072594499309E-4</v>
      </c>
      <c r="K36">
        <f>_xlfn.VAR.P(C35:C36)</f>
        <v>4.2025000000000028E-2</v>
      </c>
      <c r="L36" s="6">
        <v>4.2025000000000028E-2</v>
      </c>
      <c r="N36">
        <f t="shared" si="6"/>
        <v>5.8849999999999998</v>
      </c>
      <c r="O36">
        <f t="shared" si="8"/>
        <v>0.17499999999999982</v>
      </c>
      <c r="T36" s="3">
        <v>5.8849999999999998</v>
      </c>
      <c r="U36" s="3">
        <f t="shared" si="10"/>
        <v>5.782</v>
      </c>
      <c r="V36" s="3">
        <f t="shared" si="11"/>
        <v>5.9060000000000006</v>
      </c>
    </row>
    <row r="37" spans="1:22" x14ac:dyDescent="0.2">
      <c r="A37">
        <f t="shared" si="2"/>
        <v>35</v>
      </c>
      <c r="B37">
        <v>19320509</v>
      </c>
      <c r="C37">
        <v>5.96</v>
      </c>
      <c r="D37" s="1">
        <f t="shared" si="0"/>
        <v>0.73945409429280395</v>
      </c>
      <c r="E37" s="1">
        <f t="shared" si="3"/>
        <v>6.503642039542132E-5</v>
      </c>
      <c r="F37" s="4">
        <v>20220601</v>
      </c>
      <c r="G37" s="9">
        <f t="shared" si="12"/>
        <v>3991.2400215664998</v>
      </c>
      <c r="H37" s="8">
        <v>0.89445364999999999</v>
      </c>
      <c r="I37" s="7">
        <v>6.503642039542132E-5</v>
      </c>
      <c r="K37">
        <f>_xlfn.VAR.P(C36:C37)</f>
        <v>4.2249999999999927E-3</v>
      </c>
      <c r="L37" s="6">
        <v>4.2249999999999927E-3</v>
      </c>
      <c r="N37">
        <f t="shared" si="6"/>
        <v>6.0250000000000004</v>
      </c>
      <c r="O37">
        <f t="shared" si="8"/>
        <v>0.14000000000000057</v>
      </c>
      <c r="T37" s="3">
        <v>6.0250000000000004</v>
      </c>
      <c r="U37" s="3">
        <f t="shared" si="10"/>
        <v>5.8259999999999996</v>
      </c>
      <c r="V37" s="3">
        <f t="shared" si="11"/>
        <v>5.9190000000000014</v>
      </c>
    </row>
    <row r="38" spans="1:22" x14ac:dyDescent="0.2">
      <c r="A38">
        <f t="shared" si="2"/>
        <v>36</v>
      </c>
      <c r="B38">
        <v>19320510</v>
      </c>
      <c r="C38">
        <v>6.01</v>
      </c>
      <c r="D38" s="1">
        <f t="shared" si="0"/>
        <v>0.74565756823821328</v>
      </c>
      <c r="E38" s="1">
        <f t="shared" si="3"/>
        <v>9.6207722478430732E-6</v>
      </c>
      <c r="F38" s="4">
        <v>20220602</v>
      </c>
      <c r="G38" s="9">
        <f t="shared" si="12"/>
        <v>4001.0500117631</v>
      </c>
      <c r="H38" s="8">
        <v>0.89665211</v>
      </c>
      <c r="I38" s="7">
        <v>9.6207722478430732E-6</v>
      </c>
      <c r="K38">
        <f>_xlfn.VAR.P(C37:C38)</f>
        <v>6.2499999999999557E-4</v>
      </c>
      <c r="L38" s="6">
        <v>6.2499999999999557E-4</v>
      </c>
      <c r="N38">
        <f t="shared" si="6"/>
        <v>5.9849999999999994</v>
      </c>
      <c r="O38">
        <f t="shared" si="8"/>
        <v>-4.0000000000000924E-2</v>
      </c>
      <c r="T38" s="3">
        <v>5.9849999999999994</v>
      </c>
      <c r="U38" s="3">
        <f t="shared" si="10"/>
        <v>5.895999999999999</v>
      </c>
      <c r="V38" s="3">
        <f t="shared" si="11"/>
        <v>5.9120000000000008</v>
      </c>
    </row>
    <row r="39" spans="1:22" x14ac:dyDescent="0.2">
      <c r="A39">
        <f t="shared" si="2"/>
        <v>37</v>
      </c>
      <c r="B39">
        <v>19320511</v>
      </c>
      <c r="C39">
        <v>6</v>
      </c>
      <c r="D39" s="1">
        <f t="shared" si="0"/>
        <v>0.74441687344913143</v>
      </c>
      <c r="E39" s="1">
        <f t="shared" si="3"/>
        <v>3.8483088991370914E-7</v>
      </c>
      <c r="F39" s="4">
        <v>20220603</v>
      </c>
      <c r="G39" s="9">
        <f t="shared" si="12"/>
        <v>3935.1799832955999</v>
      </c>
      <c r="H39" s="8">
        <v>0.88189035999999998</v>
      </c>
      <c r="I39" s="7">
        <v>3.8483088991370914E-7</v>
      </c>
      <c r="K39">
        <f>_xlfn.VAR.P(C38:C39)</f>
        <v>2.4999999999998934E-5</v>
      </c>
      <c r="L39" s="6">
        <v>2.4999999999998934E-5</v>
      </c>
      <c r="N39">
        <f t="shared" si="6"/>
        <v>6.0049999999999999</v>
      </c>
      <c r="O39">
        <f t="shared" si="8"/>
        <v>2.0000000000000462E-2</v>
      </c>
      <c r="T39" s="3">
        <v>6.0049999999999999</v>
      </c>
      <c r="U39" s="3">
        <f t="shared" si="10"/>
        <v>5.9480000000000004</v>
      </c>
      <c r="V39" s="3">
        <f t="shared" si="11"/>
        <v>5.9010000000000007</v>
      </c>
    </row>
    <row r="40" spans="1:22" x14ac:dyDescent="0.2">
      <c r="A40">
        <f t="shared" si="2"/>
        <v>38</v>
      </c>
      <c r="B40" s="5">
        <v>19320512</v>
      </c>
      <c r="C40">
        <v>5.8</v>
      </c>
      <c r="D40" s="1">
        <f t="shared" si="0"/>
        <v>0.7196029776674937</v>
      </c>
      <c r="E40" s="1">
        <f t="shared" si="3"/>
        <v>1.5393235596549467E-4</v>
      </c>
      <c r="F40" s="4">
        <v>20220604</v>
      </c>
      <c r="G40" s="9">
        <f t="shared" si="12"/>
        <v>3930.0799896203002</v>
      </c>
      <c r="H40" s="8">
        <v>0.88074743</v>
      </c>
      <c r="I40" s="7">
        <v>1.5393235596549467E-4</v>
      </c>
      <c r="K40">
        <f>_xlfn.VAR.P(C39:C40)</f>
        <v>1.0000000000000018E-2</v>
      </c>
      <c r="L40" s="6">
        <v>1.0000000000000018E-2</v>
      </c>
      <c r="N40">
        <f t="shared" si="6"/>
        <v>5.9</v>
      </c>
      <c r="O40">
        <f t="shared" si="8"/>
        <v>-0.10499999999999954</v>
      </c>
      <c r="T40" s="3">
        <v>5.9</v>
      </c>
      <c r="U40" s="3">
        <f t="shared" si="10"/>
        <v>5.9720000000000004</v>
      </c>
      <c r="V40" s="3">
        <f t="shared" si="11"/>
        <v>5.8739999999999997</v>
      </c>
    </row>
    <row r="41" spans="1:22" x14ac:dyDescent="0.2">
      <c r="A41">
        <f t="shared" si="2"/>
        <v>39</v>
      </c>
      <c r="B41" s="5">
        <v>19320513</v>
      </c>
      <c r="C41">
        <v>5.6</v>
      </c>
      <c r="D41" s="1">
        <f t="shared" si="0"/>
        <v>0.69478908188585597</v>
      </c>
      <c r="E41" s="1">
        <f t="shared" si="3"/>
        <v>1.5393235596549467E-4</v>
      </c>
      <c r="F41" s="4">
        <v>20220605</v>
      </c>
      <c r="G41" s="9">
        <f t="shared" si="12"/>
        <v>4023.8900121365</v>
      </c>
      <c r="H41" s="8">
        <v>0.90177065000000001</v>
      </c>
      <c r="I41" s="7">
        <v>1.5393235596549467E-4</v>
      </c>
      <c r="K41">
        <f>_xlfn.VAR.P(C40:C41)</f>
        <v>1.0000000000000018E-2</v>
      </c>
      <c r="L41" s="6">
        <v>1.0000000000000018E-2</v>
      </c>
      <c r="N41">
        <f t="shared" si="6"/>
        <v>5.6999999999999993</v>
      </c>
      <c r="O41">
        <f t="shared" si="8"/>
        <v>-0.20000000000000107</v>
      </c>
      <c r="T41" s="3">
        <v>5.6999999999999993</v>
      </c>
      <c r="U41" s="3">
        <f t="shared" si="10"/>
        <v>5.8739999999999997</v>
      </c>
      <c r="V41" s="3">
        <f t="shared" si="11"/>
        <v>5.8509999999999991</v>
      </c>
    </row>
    <row r="42" spans="1:22" x14ac:dyDescent="0.2">
      <c r="A42">
        <f t="shared" si="2"/>
        <v>40</v>
      </c>
      <c r="B42" s="5">
        <v>19320516</v>
      </c>
      <c r="C42">
        <v>5.61</v>
      </c>
      <c r="D42" s="1">
        <f t="shared" si="0"/>
        <v>0.69602977667493793</v>
      </c>
      <c r="E42" s="1">
        <f t="shared" si="3"/>
        <v>3.8483088991377801E-7</v>
      </c>
      <c r="F42" s="4">
        <v>20220606</v>
      </c>
      <c r="G42" s="9">
        <f t="shared" si="12"/>
        <v>4008.0099884327001</v>
      </c>
      <c r="H42" s="8">
        <v>0.89821187000000002</v>
      </c>
      <c r="I42" s="7">
        <v>3.8483088991377801E-7</v>
      </c>
      <c r="K42">
        <f>_xlfn.VAR.P(C41:C42)</f>
        <v>2.5000000000003376E-5</v>
      </c>
      <c r="L42" s="6">
        <v>2.5000000000003376E-5</v>
      </c>
      <c r="N42">
        <f t="shared" si="6"/>
        <v>5.6050000000000004</v>
      </c>
      <c r="O42">
        <f t="shared" si="8"/>
        <v>-9.4999999999998863E-2</v>
      </c>
      <c r="T42" s="3">
        <v>5.6050000000000004</v>
      </c>
      <c r="U42" s="3">
        <f t="shared" si="10"/>
        <v>5.8039999999999994</v>
      </c>
      <c r="V42" s="3">
        <f t="shared" si="11"/>
        <v>5.8279999999999994</v>
      </c>
    </row>
    <row r="43" spans="1:22" x14ac:dyDescent="0.2">
      <c r="A43">
        <f t="shared" si="2"/>
        <v>41</v>
      </c>
      <c r="B43" s="5">
        <v>19320517</v>
      </c>
      <c r="C43">
        <v>5.59</v>
      </c>
      <c r="D43" s="1">
        <f t="shared" si="0"/>
        <v>0.69354838709677413</v>
      </c>
      <c r="E43" s="1">
        <f t="shared" si="3"/>
        <v>1.5393235596549744E-6</v>
      </c>
      <c r="F43" s="4">
        <v>20220607</v>
      </c>
      <c r="G43" s="9">
        <f t="shared" si="12"/>
        <v>4070.8599931722001</v>
      </c>
      <c r="H43" s="8">
        <v>0.91229682000000001</v>
      </c>
      <c r="I43" s="7">
        <v>1.5393235596549744E-6</v>
      </c>
      <c r="K43">
        <f>_xlfn.VAR.P(C42:C43)</f>
        <v>1.0000000000000463E-4</v>
      </c>
      <c r="L43" s="6">
        <v>1.0000000000000463E-4</v>
      </c>
      <c r="N43">
        <f t="shared" si="6"/>
        <v>5.6</v>
      </c>
      <c r="O43">
        <f t="shared" si="8"/>
        <v>-5.0000000000007816E-3</v>
      </c>
      <c r="T43" s="3">
        <v>5.6</v>
      </c>
      <c r="U43" s="3">
        <f t="shared" si="10"/>
        <v>5.72</v>
      </c>
      <c r="V43" s="3">
        <f t="shared" si="11"/>
        <v>5.8149999999999995</v>
      </c>
    </row>
    <row r="44" spans="1:22" x14ac:dyDescent="0.2">
      <c r="A44">
        <f t="shared" si="2"/>
        <v>42</v>
      </c>
      <c r="B44" s="5">
        <v>19320518</v>
      </c>
      <c r="C44">
        <v>5.45</v>
      </c>
      <c r="D44" s="1">
        <f t="shared" si="0"/>
        <v>0.67617866004962779</v>
      </c>
      <c r="E44" s="1">
        <f t="shared" si="3"/>
        <v>7.5426854423091814E-5</v>
      </c>
      <c r="F44" s="4">
        <v>20220608</v>
      </c>
      <c r="G44" s="9">
        <f t="shared" si="12"/>
        <v>4070.8599931722001</v>
      </c>
      <c r="H44" s="8">
        <v>0.91229682000000001</v>
      </c>
      <c r="I44" s="7">
        <v>7.5426854423091814E-5</v>
      </c>
      <c r="K44">
        <f>_xlfn.VAR.P(C43:C44)</f>
        <v>4.8999999999999773E-3</v>
      </c>
      <c r="L44" s="6">
        <v>4.8999999999999773E-3</v>
      </c>
      <c r="N44">
        <f t="shared" si="6"/>
        <v>5.52</v>
      </c>
      <c r="O44">
        <f t="shared" si="8"/>
        <v>-8.0000000000000071E-2</v>
      </c>
      <c r="T44" s="3">
        <v>5.52</v>
      </c>
      <c r="U44" s="3">
        <f t="shared" si="10"/>
        <v>5.6099999999999994</v>
      </c>
      <c r="V44" s="3">
        <f t="shared" si="11"/>
        <v>5.8079999999999998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Mordecai Machazire</dc:creator>
  <cp:lastModifiedBy>Mordecai Machazire</cp:lastModifiedBy>
  <dcterms:created xsi:type="dcterms:W3CDTF">2022-06-05T17:37:51Z</dcterms:created>
  <dcterms:modified xsi:type="dcterms:W3CDTF">2022-06-10T15:08:13Z</dcterms:modified>
</cp:coreProperties>
</file>