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45" windowWidth="5745" windowHeight="4155" tabRatio="646"/>
  </bookViews>
  <sheets>
    <sheet name="显著度及临界值计算" sheetId="1" r:id="rId1"/>
    <sheet name="标准正态分布概率表" sheetId="2" r:id="rId2"/>
    <sheet name="t分布表" sheetId="3" r:id="rId3"/>
    <sheet name="卡方分布" sheetId="4" r:id="rId4"/>
    <sheet name="F分布(0.05)" sheetId="6" r:id="rId5"/>
    <sheet name="F分布(0.01)" sheetId="10" r:id="rId6"/>
    <sheet name="F分布(0.001)" sheetId="11" r:id="rId7"/>
    <sheet name="DW检验" sheetId="5" r:id="rId8"/>
  </sheets>
  <calcPr calcId="145621"/>
</workbook>
</file>

<file path=xl/calcChain.xml><?xml version="1.0" encoding="utf-8"?>
<calcChain xmlns="http://schemas.openxmlformats.org/spreadsheetml/2006/main">
  <c r="G55" i="4" l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C9" i="1"/>
  <c r="B9" i="1"/>
  <c r="B2" i="1"/>
  <c r="B4" i="1"/>
  <c r="C6" i="1"/>
  <c r="B6" i="1"/>
  <c r="B36" i="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Z123" i="10"/>
  <c r="Y123" i="10"/>
  <c r="X123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Z121" i="10"/>
  <c r="Y121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5" i="6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C14" i="4"/>
  <c r="D14" i="4"/>
  <c r="E14" i="4"/>
  <c r="F14" i="4"/>
  <c r="G14" i="4"/>
  <c r="H14" i="4"/>
  <c r="B14" i="4"/>
  <c r="F46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D11" i="3"/>
  <c r="E11" i="3"/>
  <c r="F11" i="3"/>
  <c r="G11" i="3"/>
  <c r="H11" i="3"/>
  <c r="I11" i="3"/>
  <c r="J11" i="3"/>
  <c r="K11" i="3"/>
  <c r="C11" i="3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C32" i="2"/>
  <c r="D32" i="2"/>
  <c r="E32" i="2"/>
  <c r="F32" i="2"/>
  <c r="G32" i="2"/>
  <c r="H32" i="2"/>
  <c r="I32" i="2"/>
  <c r="J32" i="2"/>
  <c r="K32" i="2"/>
  <c r="L32" i="2"/>
  <c r="C33" i="2"/>
  <c r="D33" i="2"/>
  <c r="E33" i="2"/>
  <c r="F33" i="2"/>
  <c r="G33" i="2"/>
  <c r="H33" i="2"/>
  <c r="I33" i="2"/>
  <c r="J33" i="2"/>
  <c r="K33" i="2"/>
  <c r="L33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L37" i="2"/>
  <c r="C38" i="2"/>
  <c r="D38" i="2"/>
  <c r="E38" i="2"/>
  <c r="F38" i="2"/>
  <c r="G38" i="2"/>
  <c r="H38" i="2"/>
  <c r="I38" i="2"/>
  <c r="J38" i="2"/>
  <c r="K38" i="2"/>
  <c r="L38" i="2"/>
  <c r="C39" i="2"/>
  <c r="D39" i="2"/>
  <c r="E39" i="2"/>
  <c r="F39" i="2"/>
  <c r="G39" i="2"/>
  <c r="H39" i="2"/>
  <c r="I39" i="2"/>
  <c r="J39" i="2"/>
  <c r="K39" i="2"/>
  <c r="L39" i="2"/>
  <c r="C40" i="2"/>
  <c r="D40" i="2"/>
  <c r="E40" i="2"/>
  <c r="F40" i="2"/>
  <c r="G40" i="2"/>
  <c r="H40" i="2"/>
  <c r="I40" i="2"/>
  <c r="J40" i="2"/>
  <c r="K40" i="2"/>
  <c r="L40" i="2"/>
  <c r="C41" i="2"/>
  <c r="D41" i="2"/>
  <c r="E41" i="2"/>
  <c r="F41" i="2"/>
  <c r="G41" i="2"/>
  <c r="H41" i="2"/>
  <c r="I41" i="2"/>
  <c r="J41" i="2"/>
  <c r="K41" i="2"/>
  <c r="L41" i="2"/>
  <c r="D11" i="2"/>
  <c r="E11" i="2"/>
  <c r="F11" i="2"/>
  <c r="G11" i="2"/>
  <c r="H11" i="2"/>
  <c r="I11" i="2"/>
  <c r="J11" i="2"/>
  <c r="K11" i="2"/>
  <c r="L11" i="2"/>
  <c r="C11" i="2"/>
  <c r="F6" i="1"/>
  <c r="F4" i="1"/>
  <c r="C49" i="1"/>
  <c r="F49" i="1"/>
  <c r="E42" i="1"/>
  <c r="C42" i="1"/>
  <c r="E36" i="1"/>
  <c r="C4" i="1"/>
  <c r="C5" i="1"/>
  <c r="B5" i="1"/>
</calcChain>
</file>

<file path=xl/sharedStrings.xml><?xml version="1.0" encoding="utf-8"?>
<sst xmlns="http://schemas.openxmlformats.org/spreadsheetml/2006/main" count="67" uniqueCount="53">
  <si>
    <t>p=</t>
    <phoneticPr fontId="1" type="noConversion"/>
  </si>
  <si>
    <t>df=</t>
    <phoneticPr fontId="1" type="noConversion"/>
  </si>
  <si>
    <t>chi-square=</t>
  </si>
  <si>
    <t>F=</t>
    <phoneticPr fontId="1" type="noConversion"/>
  </si>
  <si>
    <t>df1=</t>
    <phoneticPr fontId="1" type="noConversion"/>
  </si>
  <si>
    <t>df2=</t>
  </si>
  <si>
    <t>df</t>
    <phoneticPr fontId="1" type="noConversion"/>
  </si>
  <si>
    <t>p(z&gt;1.96)=</t>
    <phoneticPr fontId="1" type="noConversion"/>
  </si>
  <si>
    <t>p(t&gt;1.96,df=60,1 tail)=</t>
    <phoneticPr fontId="1" type="noConversion"/>
  </si>
  <si>
    <t>p( |t| &gt;1.96,df=60,2 tail)=</t>
    <phoneticPr fontId="1" type="noConversion"/>
  </si>
  <si>
    <t>注意，反算时根据双侧概率</t>
    <phoneticPr fontId="1" type="noConversion"/>
  </si>
  <si>
    <t xml:space="preserve"> </t>
  </si>
  <si>
    <t>P=</t>
    <phoneticPr fontId="1" type="noConversion"/>
  </si>
  <si>
    <t>分布临界值</t>
    <phoneticPr fontId="1" type="noConversion"/>
  </si>
  <si>
    <t>值的对应概率</t>
    <phoneticPr fontId="1" type="noConversion"/>
  </si>
  <si>
    <t>DF</t>
    <phoneticPr fontId="1" type="noConversion"/>
  </si>
  <si>
    <t>P 结果</t>
    <phoneticPr fontId="1" type="noConversion"/>
  </si>
  <si>
    <t>F-VALUE=</t>
    <phoneticPr fontId="1" type="noConversion"/>
  </si>
  <si>
    <t>p(t&gt;1.96,df)</t>
    <phoneticPr fontId="1" type="noConversion"/>
  </si>
  <si>
    <t>p( t&gt;2,df)</t>
    <phoneticPr fontId="1" type="noConversion"/>
  </si>
  <si>
    <r>
      <t>计算</t>
    </r>
    <r>
      <rPr>
        <b/>
        <sz val="11"/>
        <color indexed="12"/>
        <rFont val="Times New Roman"/>
        <family val="1"/>
      </rPr>
      <t>X</t>
    </r>
    <r>
      <rPr>
        <b/>
        <vertAlign val="superscript"/>
        <sz val="11"/>
        <color indexed="12"/>
        <rFont val="Times New Roman"/>
        <family val="1"/>
      </rPr>
      <t>2</t>
    </r>
    <phoneticPr fontId="1" type="noConversion"/>
  </si>
  <si>
    <r>
      <t>X</t>
    </r>
    <r>
      <rPr>
        <b/>
        <vertAlign val="superscript"/>
        <sz val="11"/>
        <color theme="1"/>
        <rFont val="Times New Roman"/>
        <family val="1"/>
      </rPr>
      <t>2</t>
    </r>
    <phoneticPr fontId="1" type="noConversion"/>
  </si>
  <si>
    <t>F分布临界值</t>
    <phoneticPr fontId="1" type="noConversion"/>
  </si>
  <si>
    <t>α=</t>
    <phoneticPr fontId="1" type="noConversion"/>
  </si>
  <si>
    <t>n2</t>
    <phoneticPr fontId="1" type="noConversion"/>
  </si>
  <si>
    <t>n1=</t>
    <phoneticPr fontId="1" type="noConversion"/>
  </si>
  <si>
    <t>F.DIST.RT(F-VALUE,DF1,DF2)=P</t>
    <phoneticPr fontId="1" type="noConversion"/>
  </si>
  <si>
    <t>F.INV.RT(P,DF1,DF2)=F-VALUE</t>
    <phoneticPr fontId="1" type="noConversion"/>
  </si>
  <si>
    <t>卡方分布</t>
    <phoneticPr fontId="1" type="noConversion"/>
  </si>
  <si>
    <r>
      <t>正态分布</t>
    </r>
    <r>
      <rPr>
        <sz val="10"/>
        <color rgb="FF0000FF"/>
        <rFont val="Times New Roman"/>
        <family val="1"/>
      </rPr>
      <t>(z)</t>
    </r>
    <r>
      <rPr>
        <sz val="10"/>
        <color rgb="FF0000FF"/>
        <rFont val="华文琥珀"/>
        <family val="3"/>
        <charset val="134"/>
      </rPr>
      <t>和</t>
    </r>
    <r>
      <rPr>
        <sz val="10"/>
        <color rgb="FF0000FF"/>
        <rFont val="Wide Latin"/>
        <family val="1"/>
      </rPr>
      <t>t</t>
    </r>
    <r>
      <rPr>
        <sz val="10"/>
        <color rgb="FF0000FF"/>
        <rFont val="华文琥珀"/>
        <family val="3"/>
        <charset val="134"/>
      </rPr>
      <t>分布</t>
    </r>
    <phoneticPr fontId="1" type="noConversion"/>
  </si>
  <si>
    <r>
      <rPr>
        <b/>
        <sz val="10"/>
        <color rgb="FFFF0000"/>
        <rFont val="Arial Unicode MS"/>
        <family val="2"/>
        <charset val="134"/>
      </rPr>
      <t>√</t>
    </r>
    <r>
      <rPr>
        <b/>
        <sz val="10"/>
        <rFont val="Arial"/>
        <family val="2"/>
      </rPr>
      <t xml:space="preserve"> NORM.S.INV(1-0.025)=</t>
    </r>
    <phoneticPr fontId="1" type="noConversion"/>
  </si>
  <si>
    <r>
      <rPr>
        <b/>
        <sz val="10"/>
        <color rgb="FFFF0000"/>
        <rFont val="Arial Unicode MS"/>
        <family val="2"/>
        <charset val="134"/>
      </rPr>
      <t>√</t>
    </r>
    <r>
      <rPr>
        <b/>
        <sz val="10"/>
        <rFont val="Arial Unicode MS"/>
        <family val="2"/>
        <charset val="134"/>
      </rPr>
      <t xml:space="preserve"> </t>
    </r>
    <r>
      <rPr>
        <b/>
        <sz val="10"/>
        <rFont val="Arial"/>
        <family val="2"/>
      </rPr>
      <t>T.INV(1-0.025,60)=</t>
    </r>
    <phoneticPr fontId="1" type="noConversion"/>
  </si>
  <si>
    <r>
      <rPr>
        <b/>
        <sz val="10"/>
        <color indexed="10"/>
        <rFont val="Arial Unicode MS"/>
        <family val="2"/>
        <charset val="134"/>
      </rPr>
      <t>√</t>
    </r>
    <r>
      <rPr>
        <b/>
        <sz val="10"/>
        <color indexed="10"/>
        <rFont val="Arial"/>
        <family val="2"/>
      </rPr>
      <t xml:space="preserve"> </t>
    </r>
    <r>
      <rPr>
        <b/>
        <sz val="10"/>
        <color theme="1"/>
        <rFont val="Arial"/>
        <family val="2"/>
      </rPr>
      <t>CHISQ.DIST.RT(3.84,1)=</t>
    </r>
    <phoneticPr fontId="1" type="noConversion"/>
  </si>
  <si>
    <r>
      <rPr>
        <b/>
        <sz val="10"/>
        <color rgb="FFFF0000"/>
        <rFont val="Arial Unicode MS"/>
        <family val="2"/>
        <charset val="134"/>
      </rPr>
      <t>√</t>
    </r>
    <r>
      <rPr>
        <b/>
        <sz val="10"/>
        <rFont val="Arial"/>
        <family val="2"/>
      </rPr>
      <t xml:space="preserve"> CHISQ.INV.RT(0.05,1)=</t>
    </r>
    <phoneticPr fontId="1" type="noConversion"/>
  </si>
  <si>
    <r>
      <rPr>
        <b/>
        <sz val="10"/>
        <color rgb="FF0000FF"/>
        <rFont val="Bodoni MT Black"/>
        <family val="1"/>
      </rPr>
      <t>F</t>
    </r>
    <r>
      <rPr>
        <sz val="10"/>
        <color rgb="FF0000FF"/>
        <rFont val="华文琥珀"/>
        <family val="3"/>
        <charset val="134"/>
      </rPr>
      <t>分布</t>
    </r>
    <phoneticPr fontId="1" type="noConversion"/>
  </si>
  <si>
    <r>
      <rPr>
        <b/>
        <sz val="10"/>
        <color indexed="10"/>
        <rFont val="Arial Unicode MS"/>
        <family val="2"/>
        <charset val="134"/>
      </rPr>
      <t>√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>F.DIST.RT(18.51,1,2)=</t>
    </r>
    <phoneticPr fontId="1" type="noConversion"/>
  </si>
  <si>
    <r>
      <rPr>
        <b/>
        <sz val="10"/>
        <color indexed="10"/>
        <rFont val="Arial Unicode MS"/>
        <family val="2"/>
        <charset val="134"/>
      </rPr>
      <t>√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>F.INV.RT(0.05,1,2)=</t>
    </r>
    <phoneticPr fontId="1" type="noConversion"/>
  </si>
  <si>
    <r>
      <t>已知</t>
    </r>
    <r>
      <rPr>
        <sz val="10"/>
        <rFont val="Arial"/>
        <family val="2"/>
      </rPr>
      <t>F</t>
    </r>
    <r>
      <rPr>
        <sz val="10"/>
        <rFont val="宋体"/>
        <family val="3"/>
        <charset val="134"/>
      </rPr>
      <t>值，查对应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值</t>
    </r>
    <phoneticPr fontId="1" type="noConversion"/>
  </si>
  <si>
    <r>
      <t>已知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值，查对应</t>
    </r>
    <r>
      <rPr>
        <sz val="10"/>
        <rFont val="Arial"/>
        <family val="2"/>
      </rPr>
      <t>F</t>
    </r>
    <r>
      <rPr>
        <sz val="10"/>
        <rFont val="宋体"/>
        <family val="3"/>
        <charset val="134"/>
      </rPr>
      <t>值</t>
    </r>
    <phoneticPr fontId="1" type="noConversion"/>
  </si>
  <si>
    <r>
      <rPr>
        <sz val="10"/>
        <rFont val="宋体"/>
        <family val="3"/>
        <charset val="134"/>
      </rPr>
      <t>注：</t>
    </r>
    <phoneticPr fontId="1" type="noConversion"/>
  </si>
  <si>
    <r>
      <t>Zo</t>
    </r>
    <r>
      <rPr>
        <sz val="10"/>
        <rFont val="宋体"/>
        <family val="3"/>
        <charset val="134"/>
      </rPr>
      <t>的第一位小数查行，</t>
    </r>
    <phoneticPr fontId="1" type="noConversion"/>
  </si>
  <si>
    <r>
      <t>Zo</t>
    </r>
    <r>
      <rPr>
        <sz val="10"/>
        <rFont val="宋体"/>
        <family val="3"/>
        <charset val="134"/>
      </rPr>
      <t>的第二位小数查列。</t>
    </r>
    <phoneticPr fontId="1" type="noConversion"/>
  </si>
  <si>
    <r>
      <t>Zo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↓→</t>
    </r>
    <phoneticPr fontId="1" type="noConversion"/>
  </si>
  <si>
    <r>
      <rPr>
        <sz val="10"/>
        <rFont val="宋体"/>
        <family val="3"/>
        <charset val="134"/>
      </rPr>
      <t>注：</t>
    </r>
    <phoneticPr fontId="1" type="noConversion"/>
  </si>
  <si>
    <r>
      <rPr>
        <sz val="10"/>
        <rFont val="宋体"/>
        <family val="3"/>
        <charset val="134"/>
      </rPr>
      <t>根据自由度</t>
    </r>
    <r>
      <rPr>
        <sz val="10"/>
        <rFont val="Arial"/>
        <family val="2"/>
      </rPr>
      <t>d.f.</t>
    </r>
    <r>
      <rPr>
        <sz val="10"/>
        <rFont val="宋体"/>
        <family val="3"/>
        <charset val="134"/>
      </rPr>
      <t>决定行，</t>
    </r>
    <phoneticPr fontId="1" type="noConversion"/>
  </si>
  <si>
    <r>
      <rPr>
        <sz val="10"/>
        <rFont val="宋体"/>
        <family val="3"/>
        <charset val="134"/>
      </rPr>
      <t>在相应行中找到相应的</t>
    </r>
    <r>
      <rPr>
        <sz val="10"/>
        <rFont val="Arial"/>
        <family val="2"/>
      </rPr>
      <t>to</t>
    </r>
    <r>
      <rPr>
        <sz val="10"/>
        <rFont val="宋体"/>
        <family val="3"/>
        <charset val="134"/>
      </rPr>
      <t>值，</t>
    </r>
    <phoneticPr fontId="1" type="noConversion"/>
  </si>
  <si>
    <r>
      <rPr>
        <sz val="10"/>
        <rFont val="宋体"/>
        <family val="3"/>
        <charset val="134"/>
      </rPr>
      <t>相应列的第一行为相应概率。</t>
    </r>
    <phoneticPr fontId="1" type="noConversion"/>
  </si>
  <si>
    <r>
      <t xml:space="preserve">t </t>
    </r>
    <r>
      <rPr>
        <sz val="10"/>
        <rFont val="宋体"/>
        <family val="3"/>
        <charset val="134"/>
      </rPr>
      <t>↘</t>
    </r>
    <phoneticPr fontId="1" type="noConversion"/>
  </si>
  <si>
    <r>
      <t xml:space="preserve">p </t>
    </r>
    <r>
      <rPr>
        <sz val="10"/>
        <rFont val="宋体"/>
        <family val="3"/>
        <charset val="134"/>
      </rPr>
      <t>→</t>
    </r>
    <phoneticPr fontId="1" type="noConversion"/>
  </si>
  <si>
    <r>
      <t>d.f.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↓</t>
    </r>
    <phoneticPr fontId="1" type="noConversion"/>
  </si>
  <si>
    <r>
      <rPr>
        <b/>
        <sz val="10"/>
        <rFont val="宋体"/>
        <family val="3"/>
        <charset val="134"/>
      </rPr>
      <t>∞</t>
    </r>
    <phoneticPr fontId="1" type="noConversion"/>
  </si>
  <si>
    <t>d.f.=</t>
    <phoneticPr fontId="1" type="noConversion"/>
  </si>
  <si>
    <t>Durbin-Watson Test Table.xlsx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</si>
</sst>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0000"/>
    <numFmt numFmtId="177" formatCode="0.0000"/>
    <numFmt numFmtId="178" formatCode="0.0"/>
    <numFmt numFmtId="179" formatCode="0.000"/>
    <numFmt numFmtId="180" formatCode=".00"/>
    <numFmt numFmtId="181" formatCode=".000"/>
    <numFmt numFmtId="182" formatCode=".0000"/>
    <numFmt numFmtId="183" formatCode="0.000000_ "/>
    <numFmt numFmtId="184" formatCode="0.0000_ "/>
  </numFmts>
  <fonts count="38">
    <font>
      <sz val="10"/>
      <name val="宋体"/>
      <charset val="134"/>
    </font>
    <font>
      <sz val="9"/>
      <name val="宋体"/>
      <charset val="134"/>
    </font>
    <font>
      <b/>
      <sz val="12"/>
      <name val="Times New Roman"/>
      <family val="1"/>
    </font>
    <font>
      <b/>
      <sz val="12"/>
      <name val="Arial"/>
      <family val="2"/>
    </font>
    <font>
      <sz val="10"/>
      <name val="Times New Roman"/>
      <family val="1"/>
    </font>
    <font>
      <u/>
      <sz val="10"/>
      <color indexed="12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b/>
      <i/>
      <sz val="10"/>
      <name val="Tahoma"/>
      <family val="2"/>
    </font>
    <font>
      <b/>
      <sz val="10"/>
      <name val="Tahoma"/>
      <family val="2"/>
    </font>
    <font>
      <b/>
      <sz val="12"/>
      <name val="宋体"/>
      <family val="3"/>
      <charset val="134"/>
    </font>
    <font>
      <b/>
      <sz val="11"/>
      <color indexed="12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12"/>
      <name val="Times New Roman"/>
      <family val="1"/>
    </font>
    <font>
      <b/>
      <vertAlign val="superscript"/>
      <sz val="11"/>
      <color indexed="12"/>
      <name val="Times New Roman"/>
      <family val="1"/>
    </font>
    <font>
      <b/>
      <sz val="11"/>
      <color indexed="18"/>
      <name val="宋体"/>
      <family val="3"/>
      <charset val="134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rgb="FF0000FF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FF"/>
      <name val="华文琥珀"/>
      <family val="3"/>
      <charset val="134"/>
    </font>
    <font>
      <sz val="10"/>
      <color rgb="FF0000FF"/>
      <name val="Times New Roman"/>
      <family val="1"/>
    </font>
    <font>
      <sz val="10"/>
      <color rgb="FF0000FF"/>
      <name val="Wide Latin"/>
      <family val="1"/>
    </font>
    <font>
      <b/>
      <sz val="10"/>
      <name val="Arial"/>
      <family val="2"/>
    </font>
    <font>
      <b/>
      <sz val="10"/>
      <color indexed="10"/>
      <name val="宋体"/>
      <family val="3"/>
      <charset val="134"/>
    </font>
    <font>
      <sz val="10"/>
      <color rgb="FF0000FF"/>
      <name val="Arial"/>
      <family val="2"/>
    </font>
    <font>
      <b/>
      <sz val="10"/>
      <color rgb="FFFF000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10"/>
      <color indexed="10"/>
      <name val="Arial Unicode MS"/>
      <family val="2"/>
      <charset val="134"/>
    </font>
    <font>
      <b/>
      <sz val="10"/>
      <color indexed="10"/>
      <name val="Arial"/>
      <family val="2"/>
    </font>
    <font>
      <b/>
      <sz val="10"/>
      <color theme="1"/>
      <name val="Arial"/>
      <family val="2"/>
    </font>
    <font>
      <sz val="10"/>
      <color rgb="FF0000FF"/>
      <name val="Latin"/>
    </font>
    <font>
      <b/>
      <sz val="10"/>
      <color rgb="FF0000FF"/>
      <name val="Bodoni MT Black"/>
      <family val="1"/>
    </font>
    <font>
      <sz val="10"/>
      <color rgb="FF0000CC"/>
      <name val="Arial"/>
      <family val="2"/>
    </font>
    <font>
      <b/>
      <u/>
      <sz val="11"/>
      <color indexed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6" fillId="0" borderId="10" xfId="0" applyFont="1" applyBorder="1"/>
    <xf numFmtId="0" fontId="7" fillId="0" borderId="10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/>
    <xf numFmtId="0" fontId="12" fillId="0" borderId="12" xfId="0" applyFont="1" applyBorder="1"/>
    <xf numFmtId="0" fontId="12" fillId="0" borderId="13" xfId="0" applyFont="1" applyBorder="1"/>
    <xf numFmtId="0" fontId="15" fillId="0" borderId="11" xfId="0" applyFont="1" applyFill="1" applyBorder="1" applyAlignment="1">
      <alignment horizontal="center"/>
    </xf>
    <xf numFmtId="0" fontId="11" fillId="0" borderId="14" xfId="0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0" fontId="12" fillId="0" borderId="10" xfId="0" applyFont="1" applyBorder="1"/>
    <xf numFmtId="0" fontId="16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184" fontId="19" fillId="2" borderId="7" xfId="0" applyNumberFormat="1" applyFont="1" applyFill="1" applyBorder="1" applyAlignment="1"/>
    <xf numFmtId="0" fontId="20" fillId="0" borderId="10" xfId="0" applyFont="1" applyBorder="1"/>
    <xf numFmtId="0" fontId="6" fillId="0" borderId="2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7" fillId="0" borderId="11" xfId="0" applyFont="1" applyBorder="1"/>
    <xf numFmtId="0" fontId="9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10" fillId="3" borderId="0" xfId="0" applyFont="1" applyFill="1" applyBorder="1"/>
    <xf numFmtId="0" fontId="7" fillId="3" borderId="0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2" fillId="2" borderId="0" xfId="0" applyFont="1" applyFill="1" applyBorder="1" applyAlignment="1">
      <alignment horizontal="right"/>
    </xf>
    <xf numFmtId="0" fontId="23" fillId="3" borderId="29" xfId="0" applyFont="1" applyFill="1" applyBorder="1" applyAlignment="1">
      <alignment horizontal="center"/>
    </xf>
    <xf numFmtId="0" fontId="6" fillId="3" borderId="30" xfId="0" applyFont="1" applyFill="1" applyBorder="1"/>
    <xf numFmtId="0" fontId="6" fillId="3" borderId="31" xfId="0" applyFont="1" applyFill="1" applyBorder="1"/>
    <xf numFmtId="0" fontId="6" fillId="0" borderId="12" xfId="0" applyFont="1" applyBorder="1"/>
    <xf numFmtId="0" fontId="26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183" fontId="6" fillId="0" borderId="12" xfId="0" applyNumberFormat="1" applyFont="1" applyBorder="1"/>
    <xf numFmtId="0" fontId="27" fillId="0" borderId="11" xfId="0" applyFont="1" applyBorder="1" applyAlignment="1">
      <alignment horizontal="right"/>
    </xf>
    <xf numFmtId="0" fontId="26" fillId="0" borderId="25" xfId="0" applyFont="1" applyBorder="1" applyAlignment="1">
      <alignment horizontal="right"/>
    </xf>
    <xf numFmtId="0" fontId="6" fillId="0" borderId="25" xfId="0" applyFont="1" applyBorder="1"/>
    <xf numFmtId="0" fontId="26" fillId="0" borderId="14" xfId="0" applyFont="1" applyBorder="1" applyAlignment="1">
      <alignment horizontal="right"/>
    </xf>
    <xf numFmtId="176" fontId="6" fillId="0" borderId="0" xfId="0" applyNumberFormat="1" applyFont="1"/>
    <xf numFmtId="0" fontId="26" fillId="0" borderId="1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6" fontId="28" fillId="0" borderId="0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176" fontId="6" fillId="0" borderId="0" xfId="0" applyNumberFormat="1" applyFont="1" applyAlignment="1">
      <alignment horizontal="center"/>
    </xf>
    <xf numFmtId="0" fontId="27" fillId="0" borderId="0" xfId="0" applyFont="1" applyAlignment="1">
      <alignment horizontal="right"/>
    </xf>
    <xf numFmtId="0" fontId="34" fillId="3" borderId="29" xfId="0" applyFont="1" applyFill="1" applyBorder="1" applyAlignment="1">
      <alignment horizontal="center"/>
    </xf>
    <xf numFmtId="0" fontId="32" fillId="0" borderId="0" xfId="0" applyFont="1" applyAlignment="1">
      <alignment horizontal="right"/>
    </xf>
    <xf numFmtId="0" fontId="3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9" xfId="0" applyFont="1" applyBorder="1"/>
    <xf numFmtId="0" fontId="6" fillId="0" borderId="20" xfId="0" applyFont="1" applyBorder="1"/>
    <xf numFmtId="0" fontId="26" fillId="0" borderId="15" xfId="0" applyFont="1" applyBorder="1" applyAlignment="1">
      <alignment horizontal="right"/>
    </xf>
    <xf numFmtId="0" fontId="6" fillId="0" borderId="16" xfId="0" applyFont="1" applyFill="1" applyBorder="1" applyAlignment="1">
      <alignment horizontal="center"/>
    </xf>
    <xf numFmtId="0" fontId="26" fillId="0" borderId="17" xfId="0" applyFont="1" applyBorder="1" applyAlignment="1">
      <alignment horizontal="right"/>
    </xf>
    <xf numFmtId="0" fontId="6" fillId="0" borderId="18" xfId="0" applyFont="1" applyFill="1" applyBorder="1" applyAlignment="1">
      <alignment horizontal="center"/>
    </xf>
    <xf numFmtId="0" fontId="26" fillId="0" borderId="19" xfId="0" quotePrefix="1" applyFont="1" applyBorder="1" applyAlignment="1">
      <alignment horizontal="right"/>
    </xf>
    <xf numFmtId="0" fontId="26" fillId="0" borderId="19" xfId="0" applyFont="1" applyBorder="1" applyAlignment="1">
      <alignment horizontal="right"/>
    </xf>
    <xf numFmtId="176" fontId="36" fillId="2" borderId="23" xfId="0" applyNumberFormat="1" applyFont="1" applyFill="1" applyBorder="1" applyAlignment="1">
      <alignment horizontal="center"/>
    </xf>
    <xf numFmtId="176" fontId="36" fillId="2" borderId="4" xfId="0" applyNumberFormat="1" applyFont="1" applyFill="1" applyBorder="1" applyAlignment="1">
      <alignment horizontal="center"/>
    </xf>
    <xf numFmtId="176" fontId="36" fillId="2" borderId="5" xfId="0" applyNumberFormat="1" applyFont="1" applyFill="1" applyBorder="1" applyAlignment="1">
      <alignment horizontal="center"/>
    </xf>
    <xf numFmtId="179" fontId="36" fillId="2" borderId="1" xfId="0" applyNumberFormat="1" applyFont="1" applyFill="1" applyBorder="1" applyAlignment="1">
      <alignment horizontal="center"/>
    </xf>
    <xf numFmtId="0" fontId="36" fillId="0" borderId="2" xfId="0" applyFont="1" applyBorder="1"/>
    <xf numFmtId="176" fontId="36" fillId="2" borderId="1" xfId="0" applyNumberFormat="1" applyFont="1" applyFill="1" applyBorder="1" applyAlignment="1">
      <alignment horizontal="center"/>
    </xf>
    <xf numFmtId="177" fontId="36" fillId="2" borderId="21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26" fillId="0" borderId="1" xfId="0" applyFont="1" applyBorder="1" applyAlignment="1">
      <alignment horizontal="right"/>
    </xf>
    <xf numFmtId="180" fontId="26" fillId="0" borderId="6" xfId="0" applyNumberFormat="1" applyFont="1" applyBorder="1"/>
    <xf numFmtId="178" fontId="26" fillId="0" borderId="4" xfId="0" applyNumberFormat="1" applyFont="1" applyBorder="1"/>
    <xf numFmtId="177" fontId="36" fillId="0" borderId="23" xfId="0" applyNumberFormat="1" applyFont="1" applyBorder="1"/>
    <xf numFmtId="177" fontId="36" fillId="0" borderId="11" xfId="0" applyNumberFormat="1" applyFont="1" applyBorder="1"/>
    <xf numFmtId="177" fontId="36" fillId="0" borderId="4" xfId="0" applyNumberFormat="1" applyFont="1" applyBorder="1"/>
    <xf numFmtId="177" fontId="36" fillId="0" borderId="2" xfId="0" applyNumberFormat="1" applyFont="1" applyBorder="1"/>
    <xf numFmtId="178" fontId="26" fillId="0" borderId="5" xfId="0" applyNumberFormat="1" applyFont="1" applyBorder="1"/>
    <xf numFmtId="177" fontId="36" fillId="0" borderId="5" xfId="0" applyNumberFormat="1" applyFont="1" applyBorder="1"/>
    <xf numFmtId="177" fontId="36" fillId="0" borderId="3" xfId="0" applyNumberFormat="1" applyFont="1" applyBorder="1"/>
    <xf numFmtId="180" fontId="26" fillId="0" borderId="1" xfId="0" applyNumberFormat="1" applyFont="1" applyBorder="1" applyAlignment="1">
      <alignment horizontal="center"/>
    </xf>
    <xf numFmtId="180" fontId="26" fillId="0" borderId="6" xfId="0" applyNumberFormat="1" applyFont="1" applyBorder="1" applyAlignment="1">
      <alignment horizontal="center"/>
    </xf>
    <xf numFmtId="181" fontId="26" fillId="0" borderId="6" xfId="0" applyNumberFormat="1" applyFont="1" applyBorder="1" applyAlignment="1">
      <alignment horizontal="center"/>
    </xf>
    <xf numFmtId="182" fontId="26" fillId="0" borderId="6" xfId="0" applyNumberFormat="1" applyFont="1" applyBorder="1" applyAlignment="1">
      <alignment horizontal="center"/>
    </xf>
    <xf numFmtId="1" fontId="26" fillId="0" borderId="4" xfId="0" applyNumberFormat="1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179" fontId="6" fillId="0" borderId="1" xfId="0" applyNumberFormat="1" applyFont="1" applyBorder="1"/>
    <xf numFmtId="0" fontId="32" fillId="0" borderId="7" xfId="0" applyFont="1" applyBorder="1" applyAlignment="1">
      <alignment horizontal="center"/>
    </xf>
    <xf numFmtId="179" fontId="36" fillId="0" borderId="4" xfId="0" applyNumberFormat="1" applyFont="1" applyBorder="1"/>
    <xf numFmtId="181" fontId="26" fillId="4" borderId="6" xfId="0" applyNumberFormat="1" applyFont="1" applyFill="1" applyBorder="1" applyAlignment="1">
      <alignment horizontal="center"/>
    </xf>
    <xf numFmtId="179" fontId="36" fillId="4" borderId="4" xfId="0" applyNumberFormat="1" applyFont="1" applyFill="1" applyBorder="1"/>
    <xf numFmtId="179" fontId="6" fillId="4" borderId="1" xfId="0" applyNumberFormat="1" applyFont="1" applyFill="1" applyBorder="1"/>
    <xf numFmtId="179" fontId="8" fillId="0" borderId="10" xfId="0" applyNumberFormat="1" applyFont="1" applyBorder="1" applyAlignment="1">
      <alignment horizontal="center"/>
    </xf>
    <xf numFmtId="179" fontId="8" fillId="0" borderId="3" xfId="0" applyNumberFormat="1" applyFont="1" applyBorder="1" applyAlignment="1">
      <alignment horizontal="center"/>
    </xf>
    <xf numFmtId="179" fontId="36" fillId="0" borderId="0" xfId="0" applyNumberFormat="1" applyFont="1" applyBorder="1"/>
    <xf numFmtId="179" fontId="36" fillId="0" borderId="12" xfId="0" applyNumberFormat="1" applyFont="1" applyBorder="1"/>
    <xf numFmtId="179" fontId="36" fillId="0" borderId="13" xfId="0" applyNumberFormat="1" applyFont="1" applyBorder="1"/>
    <xf numFmtId="179" fontId="36" fillId="0" borderId="11" xfId="0" applyNumberFormat="1" applyFont="1" applyBorder="1"/>
    <xf numFmtId="179" fontId="36" fillId="0" borderId="25" xfId="0" applyNumberFormat="1" applyFont="1" applyBorder="1"/>
    <xf numFmtId="179" fontId="36" fillId="0" borderId="2" xfId="0" applyNumberFormat="1" applyFont="1" applyBorder="1"/>
    <xf numFmtId="179" fontId="36" fillId="0" borderId="14" xfId="0" applyNumberFormat="1" applyFont="1" applyBorder="1"/>
    <xf numFmtId="179" fontId="36" fillId="0" borderId="10" xfId="0" applyNumberFormat="1" applyFont="1" applyBorder="1"/>
    <xf numFmtId="179" fontId="36" fillId="0" borderId="3" xfId="0" applyNumberFormat="1" applyFont="1" applyBorder="1"/>
    <xf numFmtId="0" fontId="7" fillId="0" borderId="1" xfId="0" applyFont="1" applyBorder="1" applyAlignment="1">
      <alignment horizontal="center"/>
    </xf>
    <xf numFmtId="179" fontId="8" fillId="4" borderId="10" xfId="0" applyNumberFormat="1" applyFont="1" applyFill="1" applyBorder="1" applyAlignment="1">
      <alignment horizontal="center"/>
    </xf>
    <xf numFmtId="179" fontId="36" fillId="4" borderId="13" xfId="0" applyNumberFormat="1" applyFont="1" applyFill="1" applyBorder="1"/>
    <xf numFmtId="179" fontId="36" fillId="4" borderId="0" xfId="0" applyNumberFormat="1" applyFont="1" applyFill="1" applyBorder="1"/>
    <xf numFmtId="179" fontId="36" fillId="4" borderId="10" xfId="0" applyNumberFormat="1" applyFont="1" applyFill="1" applyBorder="1"/>
    <xf numFmtId="177" fontId="36" fillId="4" borderId="4" xfId="0" applyNumberFormat="1" applyFont="1" applyFill="1" applyBorder="1"/>
    <xf numFmtId="179" fontId="36" fillId="0" borderId="5" xfId="0" applyNumberFormat="1" applyFont="1" applyBorder="1"/>
    <xf numFmtId="179" fontId="36" fillId="4" borderId="5" xfId="0" applyNumberFormat="1" applyFont="1" applyFill="1" applyBorder="1"/>
    <xf numFmtId="179" fontId="36" fillId="0" borderId="1" xfId="0" applyNumberFormat="1" applyFont="1" applyBorder="1"/>
    <xf numFmtId="179" fontId="36" fillId="4" borderId="1" xfId="0" applyNumberFormat="1" applyFont="1" applyFill="1" applyBorder="1"/>
    <xf numFmtId="179" fontId="36" fillId="0" borderId="28" xfId="0" applyNumberFormat="1" applyFont="1" applyBorder="1"/>
    <xf numFmtId="179" fontId="36" fillId="0" borderId="32" xfId="0" applyNumberFormat="1" applyFont="1" applyBorder="1"/>
    <xf numFmtId="179" fontId="36" fillId="4" borderId="32" xfId="0" applyNumberFormat="1" applyFont="1" applyFill="1" applyBorder="1"/>
    <xf numFmtId="179" fontId="36" fillId="0" borderId="6" xfId="0" applyNumberFormat="1" applyFont="1" applyBorder="1"/>
    <xf numFmtId="0" fontId="7" fillId="0" borderId="22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179" fontId="36" fillId="0" borderId="1" xfId="0" applyNumberFormat="1" applyFont="1" applyBorder="1" applyAlignment="1">
      <alignment horizontal="center"/>
    </xf>
    <xf numFmtId="179" fontId="36" fillId="0" borderId="35" xfId="0" applyNumberFormat="1" applyFont="1" applyBorder="1" applyAlignment="1">
      <alignment horizontal="center"/>
    </xf>
    <xf numFmtId="179" fontId="36" fillId="0" borderId="36" xfId="0" applyNumberFormat="1" applyFont="1" applyBorder="1" applyAlignment="1">
      <alignment horizontal="center"/>
    </xf>
    <xf numFmtId="179" fontId="36" fillId="0" borderId="37" xfId="0" applyNumberFormat="1" applyFont="1" applyBorder="1" applyAlignment="1">
      <alignment horizontal="center"/>
    </xf>
    <xf numFmtId="179" fontId="36" fillId="0" borderId="38" xfId="0" applyNumberFormat="1" applyFont="1" applyBorder="1" applyAlignment="1">
      <alignment horizontal="center"/>
    </xf>
    <xf numFmtId="179" fontId="36" fillId="0" borderId="39" xfId="0" applyNumberFormat="1" applyFont="1" applyBorder="1" applyAlignment="1">
      <alignment horizontal="center"/>
    </xf>
    <xf numFmtId="179" fontId="36" fillId="0" borderId="40" xfId="0" applyNumberFormat="1" applyFont="1" applyBorder="1" applyAlignment="1">
      <alignment horizontal="center"/>
    </xf>
    <xf numFmtId="179" fontId="36" fillId="0" borderId="41" xfId="0" applyNumberFormat="1" applyFont="1" applyBorder="1" applyAlignment="1">
      <alignment horizontal="center"/>
    </xf>
    <xf numFmtId="179" fontId="36" fillId="0" borderId="42" xfId="0" applyNumberFormat="1" applyFont="1" applyBorder="1" applyAlignment="1">
      <alignment horizontal="center"/>
    </xf>
    <xf numFmtId="178" fontId="36" fillId="0" borderId="35" xfId="0" applyNumberFormat="1" applyFont="1" applyBorder="1" applyAlignment="1">
      <alignment horizontal="center"/>
    </xf>
    <xf numFmtId="178" fontId="36" fillId="0" borderId="36" xfId="0" applyNumberFormat="1" applyFont="1" applyBorder="1" applyAlignment="1">
      <alignment horizontal="center"/>
    </xf>
    <xf numFmtId="178" fontId="36" fillId="0" borderId="37" xfId="0" applyNumberFormat="1" applyFont="1" applyBorder="1" applyAlignment="1">
      <alignment horizontal="center"/>
    </xf>
    <xf numFmtId="2" fontId="36" fillId="0" borderId="38" xfId="0" applyNumberFormat="1" applyFont="1" applyBorder="1" applyAlignment="1">
      <alignment horizontal="center"/>
    </xf>
    <xf numFmtId="2" fontId="36" fillId="0" borderId="1" xfId="0" applyNumberFormat="1" applyFont="1" applyBorder="1" applyAlignment="1">
      <alignment horizontal="center"/>
    </xf>
    <xf numFmtId="2" fontId="36" fillId="0" borderId="39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7" fillId="0" borderId="0" xfId="1" applyFont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  <color rgb="FFFFFF99"/>
      <color rgb="FFFFFFCC"/>
      <color rgb="FF0000FF"/>
      <color rgb="FFFF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997745</xdr:colOff>
      <xdr:row>11</xdr:row>
      <xdr:rowOff>18453</xdr:rowOff>
    </xdr:from>
    <xdr:to>
      <xdr:col>5</xdr:col>
      <xdr:colOff>1209079</xdr:colOff>
      <xdr:row>24</xdr:row>
      <xdr:rowOff>8928</xdr:rowOff>
    </xdr:to>
    <xdr:grpSp>
      <xdr:nvGrpSpPr>
        <xdr:cNvPr id="3" name="组合 2"/>
        <xdr:cNvGrpSpPr/>
      </xdr:nvGrpSpPr>
      <xdr:grpSpPr>
        <a:xfrm>
          <a:off x="6122195" y="1866303"/>
          <a:ext cx="3649859" cy="2095500"/>
          <a:chOff x="6467475" y="1695450"/>
          <a:chExt cx="3419475" cy="2305050"/>
        </a:xfrm>
      </xdr:grpSpPr>
      <xdr:sp macro="" textlink="">
        <xdr:nvSpPr>
          <xdr:cNvPr id="2" name="矩形 1"/>
          <xdr:cNvSpPr/>
        </xdr:nvSpPr>
        <xdr:spPr bwMode="auto">
          <a:xfrm>
            <a:off x="6467475" y="1695450"/>
            <a:ext cx="3419475" cy="23050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>
              <a:alpha val="75000"/>
            </a:srgbClr>
          </a:solidFill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grpSp>
        <xdr:nvGrpSpPr>
          <xdr:cNvPr id="1037" name="Group 13"/>
          <xdr:cNvGrpSpPr>
            <a:grpSpLocks/>
          </xdr:cNvGrpSpPr>
        </xdr:nvGrpSpPr>
        <xdr:grpSpPr bwMode="auto">
          <a:xfrm>
            <a:off x="6610350" y="1819275"/>
            <a:ext cx="3143250" cy="2066925"/>
            <a:chOff x="515" y="181"/>
            <a:chExt cx="370" cy="217"/>
          </a:xfrm>
          <a:noFill/>
        </xdr:grpSpPr>
        <xdr:sp macro="" textlink="">
          <xdr:nvSpPr>
            <xdr:cNvPr id="1025" name="Line 1"/>
            <xdr:cNvSpPr>
              <a:spLocks noChangeShapeType="1"/>
            </xdr:cNvSpPr>
          </xdr:nvSpPr>
          <xdr:spPr bwMode="auto">
            <a:xfrm>
              <a:off x="515" y="394"/>
              <a:ext cx="370" cy="0"/>
            </a:xfrm>
            <a:prstGeom prst="line">
              <a:avLst/>
            </a:prstGeom>
            <a:grpFill/>
            <a:ln w="19050">
              <a:solidFill>
                <a:srgbClr xmlns:mc="http://schemas.openxmlformats.org/markup-compatibility/2006" xmlns:a14="http://schemas.microsoft.com/office/drawing/2010/main" val="FF00FF" mc:Ignorable="a14" a14:legacySpreadsheetColorIndex="14"/>
              </a:solidFill>
              <a:round/>
              <a:headEnd/>
              <a:tailEnd type="triangle" w="med" len="med"/>
            </a:ln>
            <a:extLst/>
          </xdr:spPr>
        </xdr:sp>
        <xdr:sp macro="" textlink="">
          <xdr:nvSpPr>
            <xdr:cNvPr id="1027" name="Freeform 3"/>
            <xdr:cNvSpPr>
              <a:spLocks/>
            </xdr:cNvSpPr>
          </xdr:nvSpPr>
          <xdr:spPr bwMode="auto">
            <a:xfrm>
              <a:off x="533" y="216"/>
              <a:ext cx="151" cy="174"/>
            </a:xfrm>
            <a:custGeom>
              <a:avLst/>
              <a:gdLst>
                <a:gd name="T0" fmla="*/ 0 w 154"/>
                <a:gd name="T1" fmla="*/ 142 h 142"/>
                <a:gd name="T2" fmla="*/ 50 w 154"/>
                <a:gd name="T3" fmla="*/ 132 h 142"/>
                <a:gd name="T4" fmla="*/ 68 w 154"/>
                <a:gd name="T5" fmla="*/ 111 h 142"/>
                <a:gd name="T6" fmla="*/ 78 w 154"/>
                <a:gd name="T7" fmla="*/ 83 h 142"/>
                <a:gd name="T8" fmla="*/ 92 w 154"/>
                <a:gd name="T9" fmla="*/ 48 h 142"/>
                <a:gd name="T10" fmla="*/ 105 w 154"/>
                <a:gd name="T11" fmla="*/ 26 h 142"/>
                <a:gd name="T12" fmla="*/ 127 w 154"/>
                <a:gd name="T13" fmla="*/ 8 h 142"/>
                <a:gd name="T14" fmla="*/ 154 w 154"/>
                <a:gd name="T15" fmla="*/ 0 h 1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54" h="142">
                  <a:moveTo>
                    <a:pt x="0" y="142"/>
                  </a:moveTo>
                  <a:cubicBezTo>
                    <a:pt x="19" y="139"/>
                    <a:pt x="39" y="137"/>
                    <a:pt x="50" y="132"/>
                  </a:cubicBezTo>
                  <a:cubicBezTo>
                    <a:pt x="61" y="127"/>
                    <a:pt x="63" y="119"/>
                    <a:pt x="68" y="111"/>
                  </a:cubicBezTo>
                  <a:cubicBezTo>
                    <a:pt x="73" y="103"/>
                    <a:pt x="74" y="93"/>
                    <a:pt x="78" y="83"/>
                  </a:cubicBezTo>
                  <a:cubicBezTo>
                    <a:pt x="82" y="73"/>
                    <a:pt x="87" y="58"/>
                    <a:pt x="92" y="48"/>
                  </a:cubicBezTo>
                  <a:cubicBezTo>
                    <a:pt x="97" y="38"/>
                    <a:pt x="99" y="33"/>
                    <a:pt x="105" y="26"/>
                  </a:cubicBezTo>
                  <a:cubicBezTo>
                    <a:pt x="111" y="19"/>
                    <a:pt x="119" y="12"/>
                    <a:pt x="127" y="8"/>
                  </a:cubicBezTo>
                  <a:cubicBezTo>
                    <a:pt x="135" y="4"/>
                    <a:pt x="150" y="1"/>
                    <a:pt x="154" y="0"/>
                  </a:cubicBezTo>
                </a:path>
              </a:pathLst>
            </a:custGeom>
            <a:grpFill/>
            <a:ln w="28575" cmpd="sng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/>
          </xdr:spPr>
        </xdr:sp>
        <xdr:sp macro="" textlink="">
          <xdr:nvSpPr>
            <xdr:cNvPr id="1028" name="Freeform 4"/>
            <xdr:cNvSpPr>
              <a:spLocks/>
            </xdr:cNvSpPr>
          </xdr:nvSpPr>
          <xdr:spPr bwMode="auto">
            <a:xfrm flipH="1">
              <a:off x="685" y="216"/>
              <a:ext cx="151" cy="174"/>
            </a:xfrm>
            <a:custGeom>
              <a:avLst/>
              <a:gdLst>
                <a:gd name="T0" fmla="*/ 0 w 154"/>
                <a:gd name="T1" fmla="*/ 142 h 142"/>
                <a:gd name="T2" fmla="*/ 50 w 154"/>
                <a:gd name="T3" fmla="*/ 132 h 142"/>
                <a:gd name="T4" fmla="*/ 68 w 154"/>
                <a:gd name="T5" fmla="*/ 111 h 142"/>
                <a:gd name="T6" fmla="*/ 78 w 154"/>
                <a:gd name="T7" fmla="*/ 83 h 142"/>
                <a:gd name="T8" fmla="*/ 92 w 154"/>
                <a:gd name="T9" fmla="*/ 48 h 142"/>
                <a:gd name="T10" fmla="*/ 105 w 154"/>
                <a:gd name="T11" fmla="*/ 26 h 142"/>
                <a:gd name="T12" fmla="*/ 127 w 154"/>
                <a:gd name="T13" fmla="*/ 8 h 142"/>
                <a:gd name="T14" fmla="*/ 154 w 154"/>
                <a:gd name="T15" fmla="*/ 0 h 1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54" h="142">
                  <a:moveTo>
                    <a:pt x="0" y="142"/>
                  </a:moveTo>
                  <a:cubicBezTo>
                    <a:pt x="19" y="139"/>
                    <a:pt x="39" y="137"/>
                    <a:pt x="50" y="132"/>
                  </a:cubicBezTo>
                  <a:cubicBezTo>
                    <a:pt x="61" y="127"/>
                    <a:pt x="63" y="119"/>
                    <a:pt x="68" y="111"/>
                  </a:cubicBezTo>
                  <a:cubicBezTo>
                    <a:pt x="73" y="103"/>
                    <a:pt x="74" y="93"/>
                    <a:pt x="78" y="83"/>
                  </a:cubicBezTo>
                  <a:cubicBezTo>
                    <a:pt x="82" y="73"/>
                    <a:pt x="87" y="58"/>
                    <a:pt x="92" y="48"/>
                  </a:cubicBezTo>
                  <a:cubicBezTo>
                    <a:pt x="97" y="38"/>
                    <a:pt x="99" y="33"/>
                    <a:pt x="105" y="26"/>
                  </a:cubicBezTo>
                  <a:cubicBezTo>
                    <a:pt x="111" y="19"/>
                    <a:pt x="119" y="12"/>
                    <a:pt x="127" y="8"/>
                  </a:cubicBezTo>
                  <a:cubicBezTo>
                    <a:pt x="135" y="4"/>
                    <a:pt x="150" y="1"/>
                    <a:pt x="154" y="0"/>
                  </a:cubicBezTo>
                </a:path>
              </a:pathLst>
            </a:custGeom>
            <a:grpFill/>
            <a:ln w="28575" cmpd="sng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/>
          </xdr:spPr>
        </xdr:sp>
        <xdr:sp macro="" textlink="">
          <xdr:nvSpPr>
            <xdr:cNvPr id="1030" name="Line 6"/>
            <xdr:cNvSpPr>
              <a:spLocks noChangeShapeType="1"/>
            </xdr:cNvSpPr>
          </xdr:nvSpPr>
          <xdr:spPr bwMode="auto">
            <a:xfrm flipH="1" flipV="1">
              <a:off x="686" y="181"/>
              <a:ext cx="0" cy="213"/>
            </a:xfrm>
            <a:prstGeom prst="line">
              <a:avLst/>
            </a:prstGeom>
            <a:grpFill/>
            <a:ln w="19050">
              <a:solidFill>
                <a:srgbClr xmlns:mc="http://schemas.openxmlformats.org/markup-compatibility/2006" xmlns:a14="http://schemas.microsoft.com/office/drawing/2010/main" val="FF00FF" mc:Ignorable="a14" a14:legacySpreadsheetColorIndex="14"/>
              </a:solidFill>
              <a:round/>
              <a:headEnd/>
              <a:tailEnd type="triangl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31" name="Line 7"/>
            <xdr:cNvSpPr>
              <a:spLocks noChangeShapeType="1"/>
            </xdr:cNvSpPr>
          </xdr:nvSpPr>
          <xdr:spPr bwMode="auto">
            <a:xfrm>
              <a:off x="781" y="361"/>
              <a:ext cx="0" cy="37"/>
            </a:xfrm>
            <a:prstGeom prst="line">
              <a:avLst/>
            </a:prstGeom>
            <a:grpFill/>
            <a:ln w="57150" cmpd="thickThin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/>
          </xdr:spPr>
        </xdr:sp>
        <xdr:sp macro="" textlink="">
          <xdr:nvSpPr>
            <xdr:cNvPr id="1033" name="AutoShape 9"/>
            <xdr:cNvSpPr>
              <a:spLocks noChangeArrowheads="1"/>
            </xdr:cNvSpPr>
          </xdr:nvSpPr>
          <xdr:spPr bwMode="auto">
            <a:xfrm>
              <a:off x="782" y="377"/>
              <a:ext cx="54" cy="14"/>
            </a:xfrm>
            <a:prstGeom prst="rtTriangl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034" name="Text Box 10"/>
            <xdr:cNvSpPr txBox="1">
              <a:spLocks noChangeArrowheads="1"/>
            </xdr:cNvSpPr>
          </xdr:nvSpPr>
          <xdr:spPr bwMode="auto">
            <a:xfrm>
              <a:off x="800" y="288"/>
              <a:ext cx="69" cy="41"/>
            </a:xfrm>
            <a:prstGeom prst="rect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ctr" rtl="0">
                <a:defRPr sz="1000"/>
              </a:pPr>
              <a:r>
                <a:rPr lang="en-US" altLang="zh-CN" sz="1000" b="1" i="0" u="none" strike="noStrike" baseline="0">
                  <a:solidFill>
                    <a:srgbClr val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p(z&gt;z</a:t>
              </a:r>
              <a:r>
                <a:rPr lang="en-US" altLang="zh-CN" sz="600" b="1" i="0" u="none" strike="noStrike" baseline="0">
                  <a:solidFill>
                    <a:srgbClr val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n-US" altLang="zh-CN" sz="1000" b="1" i="0" u="none" strike="noStrike" baseline="0">
                  <a:solidFill>
                    <a:srgbClr val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)</a:t>
              </a:r>
            </a:p>
            <a:p>
              <a:pPr algn="ctr" rtl="0">
                <a:defRPr sz="1000"/>
              </a:pPr>
              <a:r>
                <a:rPr lang="en-US" altLang="zh-CN" sz="1000" b="1" i="0" u="none" strike="noStrike" baseline="0">
                  <a:solidFill>
                    <a:srgbClr val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p(t&gt;t</a:t>
              </a:r>
              <a:r>
                <a:rPr lang="en-US" altLang="zh-CN" sz="600" b="1" i="0" u="none" strike="noStrike" baseline="0">
                  <a:solidFill>
                    <a:srgbClr val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n-US" altLang="zh-CN" sz="1000" b="1" i="0" u="none" strike="noStrike" baseline="0">
                  <a:solidFill>
                    <a:srgbClr val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)</a:t>
              </a:r>
              <a:endParaRPr lang="zh-CN" altLang="en-US" sz="10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36" name="AutoShape 12"/>
            <xdr:cNvSpPr>
              <a:spLocks noChangeArrowheads="1"/>
            </xdr:cNvSpPr>
          </xdr:nvSpPr>
          <xdr:spPr bwMode="auto">
            <a:xfrm>
              <a:off x="796" y="336"/>
              <a:ext cx="27" cy="39"/>
            </a:xfrm>
            <a:prstGeom prst="downArrow">
              <a:avLst>
                <a:gd name="adj1" fmla="val 48148"/>
                <a:gd name="adj2" fmla="val 55558"/>
              </a:avLst>
            </a:prstGeom>
            <a:grpFill/>
            <a:ln w="19050">
              <a:solidFill>
                <a:srgbClr xmlns:mc="http://schemas.openxmlformats.org/markup-compatibility/2006" xmlns:a14="http://schemas.microsoft.com/office/drawing/2010/main" val="FF00FF" mc:Ignorable="a14" a14:legacySpreadsheetColorIndex="14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9525</xdr:rowOff>
    </xdr:from>
    <xdr:to>
      <xdr:col>5</xdr:col>
      <xdr:colOff>238125</xdr:colOff>
      <xdr:row>3</xdr:row>
      <xdr:rowOff>85725</xdr:rowOff>
    </xdr:to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371475" y="314325"/>
          <a:ext cx="2105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标准正态分布表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rPr>
            <a:t>     (Zo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  <a:cs typeface="Times New Roman"/>
            </a:rPr>
            <a:t>≥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rPr>
            <a:t>0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  <a:cs typeface="Times New Roman"/>
            </a:rPr>
            <a:t>）</a:t>
          </a:r>
          <a:endParaRPr lang="zh-CN" altLang="en-US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6</xdr:col>
      <xdr:colOff>9525</xdr:colOff>
      <xdr:row>0</xdr:row>
      <xdr:rowOff>57151</xdr:rowOff>
    </xdr:from>
    <xdr:to>
      <xdr:col>11</xdr:col>
      <xdr:colOff>228600</xdr:colOff>
      <xdr:row>8</xdr:row>
      <xdr:rowOff>9526</xdr:rowOff>
    </xdr:to>
    <xdr:grpSp>
      <xdr:nvGrpSpPr>
        <xdr:cNvPr id="3" name="组合 2"/>
        <xdr:cNvGrpSpPr/>
      </xdr:nvGrpSpPr>
      <xdr:grpSpPr>
        <a:xfrm>
          <a:off x="2724150" y="57151"/>
          <a:ext cx="2600325" cy="1247775"/>
          <a:chOff x="5924550" y="95250"/>
          <a:chExt cx="3190875" cy="1428750"/>
        </a:xfrm>
      </xdr:grpSpPr>
      <xdr:sp macro="" textlink="">
        <xdr:nvSpPr>
          <xdr:cNvPr id="2" name="矩形 1"/>
          <xdr:cNvSpPr/>
        </xdr:nvSpPr>
        <xdr:spPr bwMode="auto">
          <a:xfrm>
            <a:off x="5924550" y="95250"/>
            <a:ext cx="3190875" cy="14287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>
              <a:alpha val="94000"/>
            </a:srgbClr>
          </a:solidFill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grpSp>
        <xdr:nvGrpSpPr>
          <xdr:cNvPr id="2070" name="Group 22"/>
          <xdr:cNvGrpSpPr>
            <a:grpSpLocks/>
          </xdr:cNvGrpSpPr>
        </xdr:nvGrpSpPr>
        <xdr:grpSpPr bwMode="auto">
          <a:xfrm>
            <a:off x="6057900" y="209550"/>
            <a:ext cx="2933700" cy="1190625"/>
            <a:chOff x="218" y="6"/>
            <a:chExt cx="308" cy="125"/>
          </a:xfrm>
        </xdr:grpSpPr>
        <xdr:sp macro="" textlink="">
          <xdr:nvSpPr>
            <xdr:cNvPr id="2061" name="Line 13"/>
            <xdr:cNvSpPr>
              <a:spLocks noChangeShapeType="1"/>
            </xdr:cNvSpPr>
          </xdr:nvSpPr>
          <xdr:spPr bwMode="auto">
            <a:xfrm>
              <a:off x="218" y="129"/>
              <a:ext cx="302" cy="0"/>
            </a:xfrm>
            <a:prstGeom prst="line">
              <a:avLst/>
            </a:prstGeom>
            <a:noFill/>
            <a:ln w="19050">
              <a:solidFill>
                <a:srgbClr xmlns:mc="http://schemas.openxmlformats.org/markup-compatibility/2006" xmlns:a14="http://schemas.microsoft.com/office/drawing/2010/main" val="FF00FF" mc:Ignorable="a14" a14:legacySpreadsheetColorIndex="1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62" name="Line 14"/>
            <xdr:cNvSpPr>
              <a:spLocks noChangeShapeType="1"/>
            </xdr:cNvSpPr>
          </xdr:nvSpPr>
          <xdr:spPr bwMode="auto">
            <a:xfrm flipH="1" flipV="1">
              <a:off x="355" y="6"/>
              <a:ext cx="1" cy="122"/>
            </a:xfrm>
            <a:prstGeom prst="line">
              <a:avLst/>
            </a:prstGeom>
            <a:noFill/>
            <a:ln w="19050">
              <a:solidFill>
                <a:srgbClr xmlns:mc="http://schemas.openxmlformats.org/markup-compatibility/2006" xmlns:a14="http://schemas.microsoft.com/office/drawing/2010/main" val="FF00FF" mc:Ignorable="a14" a14:legacySpreadsheetColorIndex="1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2063" name="Line 15"/>
            <xdr:cNvSpPr>
              <a:spLocks noChangeShapeType="1"/>
            </xdr:cNvSpPr>
          </xdr:nvSpPr>
          <xdr:spPr bwMode="auto">
            <a:xfrm>
              <a:off x="435" y="115"/>
              <a:ext cx="0" cy="16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80" mc:Ignorable="a14" a14:legacySpreadsheetColorIndex="1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64" name="AutoShape 16"/>
            <xdr:cNvSpPr>
              <a:spLocks noChangeArrowheads="1"/>
            </xdr:cNvSpPr>
          </xdr:nvSpPr>
          <xdr:spPr bwMode="auto">
            <a:xfrm>
              <a:off x="436" y="122"/>
              <a:ext cx="44" cy="6"/>
            </a:xfrm>
            <a:prstGeom prst="rtTriangle">
              <a:avLst/>
            </a:prstGeom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miter lim="800000"/>
              <a:headEnd/>
              <a:tailEnd/>
            </a:ln>
          </xdr:spPr>
        </xdr:sp>
        <xdr:sp macro="" textlink="">
          <xdr:nvSpPr>
            <xdr:cNvPr id="2065" name="Text Box 17"/>
            <xdr:cNvSpPr txBox="1">
              <a:spLocks noChangeArrowheads="1"/>
            </xdr:cNvSpPr>
          </xdr:nvSpPr>
          <xdr:spPr bwMode="auto">
            <a:xfrm>
              <a:off x="444" y="76"/>
              <a:ext cx="82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ctr" rtl="0">
                <a:defRPr sz="1000"/>
              </a:pP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p(</a:t>
              </a:r>
              <a:r>
                <a:rPr lang="en-US" altLang="zh-CN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Z&gt;Z</a:t>
              </a:r>
              <a:r>
                <a:rPr lang="en-US" altLang="zh-CN" sz="7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0</a:t>
              </a:r>
              <a:r>
                <a:rPr lang="zh-CN" alt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)</a:t>
              </a:r>
            </a:p>
          </xdr:txBody>
        </xdr:sp>
        <xdr:sp macro="" textlink="">
          <xdr:nvSpPr>
            <xdr:cNvPr id="2066" name="AutoShape 18"/>
            <xdr:cNvSpPr>
              <a:spLocks noChangeArrowheads="1"/>
            </xdr:cNvSpPr>
          </xdr:nvSpPr>
          <xdr:spPr bwMode="auto">
            <a:xfrm>
              <a:off x="447" y="104"/>
              <a:ext cx="22" cy="17"/>
            </a:xfrm>
            <a:prstGeom prst="downArrow">
              <a:avLst>
                <a:gd name="adj1" fmla="val 48148"/>
                <a:gd name="adj2" fmla="val 38463"/>
              </a:avLst>
            </a:prstGeom>
            <a:solidFill>
              <a:srgbClr xmlns:mc="http://schemas.openxmlformats.org/markup-compatibility/2006" xmlns:a14="http://schemas.microsoft.com/office/drawing/2010/main" val="FFCC00" mc:Ignorable="a14" a14:legacySpreadsheetColorIndex="51"/>
            </a:solidFill>
            <a:ln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miter lim="800000"/>
              <a:headEnd/>
              <a:tailEnd/>
            </a:ln>
          </xdr:spPr>
        </xdr:sp>
        <xdr:grpSp>
          <xdr:nvGrpSpPr>
            <xdr:cNvPr id="2067" name="Group 19"/>
            <xdr:cNvGrpSpPr>
              <a:grpSpLocks/>
            </xdr:cNvGrpSpPr>
          </xdr:nvGrpSpPr>
          <xdr:grpSpPr bwMode="auto">
            <a:xfrm>
              <a:off x="231" y="28"/>
              <a:ext cx="249" cy="98"/>
              <a:chOff x="1015" y="170"/>
              <a:chExt cx="249" cy="98"/>
            </a:xfrm>
          </xdr:grpSpPr>
          <xdr:sp macro="" textlink="">
            <xdr:nvSpPr>
              <xdr:cNvPr id="2068" name="Freeform 20"/>
              <xdr:cNvSpPr>
                <a:spLocks/>
              </xdr:cNvSpPr>
            </xdr:nvSpPr>
            <xdr:spPr bwMode="auto">
              <a:xfrm>
                <a:off x="1015" y="170"/>
                <a:ext cx="123" cy="98"/>
              </a:xfrm>
              <a:custGeom>
                <a:avLst/>
                <a:gdLst>
                  <a:gd name="T0" fmla="*/ 0 w 123"/>
                  <a:gd name="T1" fmla="*/ 84 h 84"/>
                  <a:gd name="T2" fmla="*/ 37 w 123"/>
                  <a:gd name="T3" fmla="*/ 81 h 84"/>
                  <a:gd name="T4" fmla="*/ 67 w 123"/>
                  <a:gd name="T5" fmla="*/ 67 h 84"/>
                  <a:gd name="T6" fmla="*/ 84 w 123"/>
                  <a:gd name="T7" fmla="*/ 42 h 84"/>
                  <a:gd name="T8" fmla="*/ 94 w 123"/>
                  <a:gd name="T9" fmla="*/ 23 h 84"/>
                  <a:gd name="T10" fmla="*/ 107 w 123"/>
                  <a:gd name="T11" fmla="*/ 8 h 84"/>
                  <a:gd name="T12" fmla="*/ 123 w 123"/>
                  <a:gd name="T13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23" h="84">
                    <a:moveTo>
                      <a:pt x="0" y="84"/>
                    </a:moveTo>
                    <a:cubicBezTo>
                      <a:pt x="13" y="84"/>
                      <a:pt x="26" y="84"/>
                      <a:pt x="37" y="81"/>
                    </a:cubicBezTo>
                    <a:cubicBezTo>
                      <a:pt x="48" y="78"/>
                      <a:pt x="59" y="74"/>
                      <a:pt x="67" y="67"/>
                    </a:cubicBezTo>
                    <a:cubicBezTo>
                      <a:pt x="75" y="60"/>
                      <a:pt x="80" y="49"/>
                      <a:pt x="84" y="42"/>
                    </a:cubicBezTo>
                    <a:cubicBezTo>
                      <a:pt x="88" y="35"/>
                      <a:pt x="90" y="29"/>
                      <a:pt x="94" y="23"/>
                    </a:cubicBezTo>
                    <a:cubicBezTo>
                      <a:pt x="98" y="17"/>
                      <a:pt x="102" y="12"/>
                      <a:pt x="107" y="8"/>
                    </a:cubicBezTo>
                    <a:cubicBezTo>
                      <a:pt x="112" y="4"/>
                      <a:pt x="118" y="1"/>
                      <a:pt x="123" y="0"/>
                    </a:cubicBezTo>
                  </a:path>
                </a:pathLst>
              </a:custGeom>
              <a:noFill/>
              <a:ln w="28575" cmpd="sng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</a:extLst>
            </xdr:spPr>
          </xdr:sp>
          <xdr:sp macro="" textlink="">
            <xdr:nvSpPr>
              <xdr:cNvPr id="2069" name="Freeform 21"/>
              <xdr:cNvSpPr>
                <a:spLocks/>
              </xdr:cNvSpPr>
            </xdr:nvSpPr>
            <xdr:spPr bwMode="auto">
              <a:xfrm flipH="1">
                <a:off x="1141" y="170"/>
                <a:ext cx="123" cy="98"/>
              </a:xfrm>
              <a:custGeom>
                <a:avLst/>
                <a:gdLst>
                  <a:gd name="T0" fmla="*/ 0 w 123"/>
                  <a:gd name="T1" fmla="*/ 84 h 84"/>
                  <a:gd name="T2" fmla="*/ 37 w 123"/>
                  <a:gd name="T3" fmla="*/ 81 h 84"/>
                  <a:gd name="T4" fmla="*/ 67 w 123"/>
                  <a:gd name="T5" fmla="*/ 67 h 84"/>
                  <a:gd name="T6" fmla="*/ 84 w 123"/>
                  <a:gd name="T7" fmla="*/ 42 h 84"/>
                  <a:gd name="T8" fmla="*/ 94 w 123"/>
                  <a:gd name="T9" fmla="*/ 23 h 84"/>
                  <a:gd name="T10" fmla="*/ 107 w 123"/>
                  <a:gd name="T11" fmla="*/ 8 h 84"/>
                  <a:gd name="T12" fmla="*/ 123 w 123"/>
                  <a:gd name="T13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23" h="84">
                    <a:moveTo>
                      <a:pt x="0" y="84"/>
                    </a:moveTo>
                    <a:cubicBezTo>
                      <a:pt x="13" y="84"/>
                      <a:pt x="26" y="84"/>
                      <a:pt x="37" y="81"/>
                    </a:cubicBezTo>
                    <a:cubicBezTo>
                      <a:pt x="48" y="78"/>
                      <a:pt x="59" y="74"/>
                      <a:pt x="67" y="67"/>
                    </a:cubicBezTo>
                    <a:cubicBezTo>
                      <a:pt x="75" y="60"/>
                      <a:pt x="80" y="49"/>
                      <a:pt x="84" y="42"/>
                    </a:cubicBezTo>
                    <a:cubicBezTo>
                      <a:pt x="88" y="35"/>
                      <a:pt x="90" y="29"/>
                      <a:pt x="94" y="23"/>
                    </a:cubicBezTo>
                    <a:cubicBezTo>
                      <a:pt x="98" y="17"/>
                      <a:pt x="102" y="12"/>
                      <a:pt x="107" y="8"/>
                    </a:cubicBezTo>
                    <a:cubicBezTo>
                      <a:pt x="112" y="4"/>
                      <a:pt x="118" y="1"/>
                      <a:pt x="123" y="0"/>
                    </a:cubicBezTo>
                  </a:path>
                </a:pathLst>
              </a:custGeom>
              <a:noFill/>
              <a:ln w="28575" cmpd="sng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</a:extLst>
            </xdr:spPr>
          </xdr: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47625</xdr:rowOff>
    </xdr:from>
    <xdr:to>
      <xdr:col>4</xdr:col>
      <xdr:colOff>123825</xdr:colOff>
      <xdr:row>2</xdr:row>
      <xdr:rowOff>123825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371475" y="200025"/>
          <a:ext cx="15240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  <a:cs typeface="Times New Roman"/>
            </a:rPr>
            <a:t>分布表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rPr>
            <a:t>     (to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  <a:cs typeface="Times New Roman"/>
            </a:rPr>
            <a:t>≥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rPr>
            <a:t>0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  <a:cs typeface="Times New Roman"/>
            </a:rPr>
            <a:t>）</a:t>
          </a:r>
          <a:endParaRPr lang="zh-CN" altLang="en-US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5</xdr:col>
      <xdr:colOff>447675</xdr:colOff>
      <xdr:row>0</xdr:row>
      <xdr:rowOff>76201</xdr:rowOff>
    </xdr:from>
    <xdr:to>
      <xdr:col>10</xdr:col>
      <xdr:colOff>323850</xdr:colOff>
      <xdr:row>7</xdr:row>
      <xdr:rowOff>114301</xdr:rowOff>
    </xdr:to>
    <xdr:grpSp>
      <xdr:nvGrpSpPr>
        <xdr:cNvPr id="3" name="组合 2"/>
        <xdr:cNvGrpSpPr/>
      </xdr:nvGrpSpPr>
      <xdr:grpSpPr>
        <a:xfrm>
          <a:off x="2695575" y="76201"/>
          <a:ext cx="2352675" cy="1171575"/>
          <a:chOff x="6210300" y="381000"/>
          <a:chExt cx="3124200" cy="1447800"/>
        </a:xfrm>
      </xdr:grpSpPr>
      <xdr:sp macro="" textlink="">
        <xdr:nvSpPr>
          <xdr:cNvPr id="2" name="矩形 1"/>
          <xdr:cNvSpPr/>
        </xdr:nvSpPr>
        <xdr:spPr bwMode="auto">
          <a:xfrm>
            <a:off x="6210300" y="381000"/>
            <a:ext cx="3124200" cy="14478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>
              <a:alpha val="80000"/>
            </a:srgbClr>
          </a:solidFill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grpSp>
        <xdr:nvGrpSpPr>
          <xdr:cNvPr id="3099" name="Group 27"/>
          <xdr:cNvGrpSpPr>
            <a:grpSpLocks/>
          </xdr:cNvGrpSpPr>
        </xdr:nvGrpSpPr>
        <xdr:grpSpPr bwMode="auto">
          <a:xfrm>
            <a:off x="6343650" y="504825"/>
            <a:ext cx="2876550" cy="1190625"/>
            <a:chOff x="919" y="172"/>
            <a:chExt cx="302" cy="125"/>
          </a:xfrm>
        </xdr:grpSpPr>
        <xdr:sp macro="" textlink="">
          <xdr:nvSpPr>
            <xdr:cNvPr id="3085" name="Line 13"/>
            <xdr:cNvSpPr>
              <a:spLocks noChangeShapeType="1"/>
            </xdr:cNvSpPr>
          </xdr:nvSpPr>
          <xdr:spPr bwMode="auto">
            <a:xfrm>
              <a:off x="919" y="295"/>
              <a:ext cx="302" cy="0"/>
            </a:xfrm>
            <a:prstGeom prst="line">
              <a:avLst/>
            </a:prstGeom>
            <a:noFill/>
            <a:ln w="19050">
              <a:solidFill>
                <a:srgbClr xmlns:mc="http://schemas.openxmlformats.org/markup-compatibility/2006" xmlns:a14="http://schemas.microsoft.com/office/drawing/2010/main" val="FF00FF" mc:Ignorable="a14" a14:legacySpreadsheetColorIndex="1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6"/>
            <xdr:cNvSpPr>
              <a:spLocks noChangeShapeType="1"/>
            </xdr:cNvSpPr>
          </xdr:nvSpPr>
          <xdr:spPr bwMode="auto">
            <a:xfrm flipH="1" flipV="1">
              <a:off x="1056" y="172"/>
              <a:ext cx="1" cy="122"/>
            </a:xfrm>
            <a:prstGeom prst="line">
              <a:avLst/>
            </a:prstGeom>
            <a:noFill/>
            <a:ln w="19050">
              <a:solidFill>
                <a:srgbClr xmlns:mc="http://schemas.openxmlformats.org/markup-compatibility/2006" xmlns:a14="http://schemas.microsoft.com/office/drawing/2010/main" val="FF00FF" mc:Ignorable="a14" a14:legacySpreadsheetColorIndex="1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089" name="Line 17"/>
            <xdr:cNvSpPr>
              <a:spLocks noChangeShapeType="1"/>
            </xdr:cNvSpPr>
          </xdr:nvSpPr>
          <xdr:spPr bwMode="auto">
            <a:xfrm>
              <a:off x="1136" y="281"/>
              <a:ext cx="0" cy="16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80" mc:Ignorable="a14" a14:legacySpreadsheetColorIndex="1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90" name="AutoShape 18"/>
            <xdr:cNvSpPr>
              <a:spLocks noChangeArrowheads="1"/>
            </xdr:cNvSpPr>
          </xdr:nvSpPr>
          <xdr:spPr bwMode="auto">
            <a:xfrm>
              <a:off x="1137" y="288"/>
              <a:ext cx="44" cy="6"/>
            </a:xfrm>
            <a:prstGeom prst="rtTriangle">
              <a:avLst/>
            </a:prstGeom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miter lim="800000"/>
              <a:headEnd/>
              <a:tailEnd/>
            </a:ln>
          </xdr:spPr>
        </xdr:sp>
        <xdr:sp macro="" textlink="">
          <xdr:nvSpPr>
            <xdr:cNvPr id="3091" name="Text Box 19"/>
            <xdr:cNvSpPr txBox="1">
              <a:spLocks noChangeArrowheads="1"/>
            </xdr:cNvSpPr>
          </xdr:nvSpPr>
          <xdr:spPr bwMode="auto">
            <a:xfrm>
              <a:off x="1145" y="238"/>
              <a:ext cx="70" cy="2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p(t&gt;t</a:t>
              </a:r>
              <a:r>
                <a:rPr lang="en-US" altLang="zh-CN" sz="700" b="1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zh-CN" altLang="en-US" sz="12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92" name="AutoShape 20"/>
            <xdr:cNvSpPr>
              <a:spLocks noChangeArrowheads="1"/>
            </xdr:cNvSpPr>
          </xdr:nvSpPr>
          <xdr:spPr bwMode="auto">
            <a:xfrm>
              <a:off x="1148" y="270"/>
              <a:ext cx="22" cy="17"/>
            </a:xfrm>
            <a:prstGeom prst="downArrow">
              <a:avLst>
                <a:gd name="adj1" fmla="val 48148"/>
                <a:gd name="adj2" fmla="val 38463"/>
              </a:avLst>
            </a:prstGeom>
            <a:solidFill>
              <a:srgbClr xmlns:mc="http://schemas.openxmlformats.org/markup-compatibility/2006" xmlns:a14="http://schemas.microsoft.com/office/drawing/2010/main" val="FFCC00" mc:Ignorable="a14" a14:legacySpreadsheetColorIndex="51"/>
            </a:solidFill>
            <a:ln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miter lim="800000"/>
              <a:headEnd/>
              <a:tailEnd/>
            </a:ln>
          </xdr:spPr>
        </xdr:sp>
        <xdr:grpSp>
          <xdr:nvGrpSpPr>
            <xdr:cNvPr id="3096" name="Group 24"/>
            <xdr:cNvGrpSpPr>
              <a:grpSpLocks/>
            </xdr:cNvGrpSpPr>
          </xdr:nvGrpSpPr>
          <xdr:grpSpPr bwMode="auto">
            <a:xfrm>
              <a:off x="932" y="194"/>
              <a:ext cx="249" cy="98"/>
              <a:chOff x="1015" y="170"/>
              <a:chExt cx="249" cy="98"/>
            </a:xfrm>
          </xdr:grpSpPr>
          <xdr:sp macro="" textlink="">
            <xdr:nvSpPr>
              <xdr:cNvPr id="3094" name="Freeform 22"/>
              <xdr:cNvSpPr>
                <a:spLocks/>
              </xdr:cNvSpPr>
            </xdr:nvSpPr>
            <xdr:spPr bwMode="auto">
              <a:xfrm>
                <a:off x="1015" y="170"/>
                <a:ext cx="123" cy="98"/>
              </a:xfrm>
              <a:custGeom>
                <a:avLst/>
                <a:gdLst>
                  <a:gd name="T0" fmla="*/ 0 w 123"/>
                  <a:gd name="T1" fmla="*/ 84 h 84"/>
                  <a:gd name="T2" fmla="*/ 37 w 123"/>
                  <a:gd name="T3" fmla="*/ 81 h 84"/>
                  <a:gd name="T4" fmla="*/ 67 w 123"/>
                  <a:gd name="T5" fmla="*/ 67 h 84"/>
                  <a:gd name="T6" fmla="*/ 84 w 123"/>
                  <a:gd name="T7" fmla="*/ 42 h 84"/>
                  <a:gd name="T8" fmla="*/ 94 w 123"/>
                  <a:gd name="T9" fmla="*/ 23 h 84"/>
                  <a:gd name="T10" fmla="*/ 107 w 123"/>
                  <a:gd name="T11" fmla="*/ 8 h 84"/>
                  <a:gd name="T12" fmla="*/ 123 w 123"/>
                  <a:gd name="T13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23" h="84">
                    <a:moveTo>
                      <a:pt x="0" y="84"/>
                    </a:moveTo>
                    <a:cubicBezTo>
                      <a:pt x="13" y="84"/>
                      <a:pt x="26" y="84"/>
                      <a:pt x="37" y="81"/>
                    </a:cubicBezTo>
                    <a:cubicBezTo>
                      <a:pt x="48" y="78"/>
                      <a:pt x="59" y="74"/>
                      <a:pt x="67" y="67"/>
                    </a:cubicBezTo>
                    <a:cubicBezTo>
                      <a:pt x="75" y="60"/>
                      <a:pt x="80" y="49"/>
                      <a:pt x="84" y="42"/>
                    </a:cubicBezTo>
                    <a:cubicBezTo>
                      <a:pt x="88" y="35"/>
                      <a:pt x="90" y="29"/>
                      <a:pt x="94" y="23"/>
                    </a:cubicBezTo>
                    <a:cubicBezTo>
                      <a:pt x="98" y="17"/>
                      <a:pt x="102" y="12"/>
                      <a:pt x="107" y="8"/>
                    </a:cubicBezTo>
                    <a:cubicBezTo>
                      <a:pt x="112" y="4"/>
                      <a:pt x="118" y="1"/>
                      <a:pt x="123" y="0"/>
                    </a:cubicBezTo>
                  </a:path>
                </a:pathLst>
              </a:custGeom>
              <a:noFill/>
              <a:ln w="28575" cmpd="sng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</a:extLst>
            </xdr:spPr>
          </xdr:sp>
          <xdr:sp macro="" textlink="">
            <xdr:nvSpPr>
              <xdr:cNvPr id="3095" name="Freeform 23"/>
              <xdr:cNvSpPr>
                <a:spLocks/>
              </xdr:cNvSpPr>
            </xdr:nvSpPr>
            <xdr:spPr bwMode="auto">
              <a:xfrm flipH="1">
                <a:off x="1141" y="170"/>
                <a:ext cx="123" cy="98"/>
              </a:xfrm>
              <a:custGeom>
                <a:avLst/>
                <a:gdLst>
                  <a:gd name="T0" fmla="*/ 0 w 123"/>
                  <a:gd name="T1" fmla="*/ 84 h 84"/>
                  <a:gd name="T2" fmla="*/ 37 w 123"/>
                  <a:gd name="T3" fmla="*/ 81 h 84"/>
                  <a:gd name="T4" fmla="*/ 67 w 123"/>
                  <a:gd name="T5" fmla="*/ 67 h 84"/>
                  <a:gd name="T6" fmla="*/ 84 w 123"/>
                  <a:gd name="T7" fmla="*/ 42 h 84"/>
                  <a:gd name="T8" fmla="*/ 94 w 123"/>
                  <a:gd name="T9" fmla="*/ 23 h 84"/>
                  <a:gd name="T10" fmla="*/ 107 w 123"/>
                  <a:gd name="T11" fmla="*/ 8 h 84"/>
                  <a:gd name="T12" fmla="*/ 123 w 123"/>
                  <a:gd name="T13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23" h="84">
                    <a:moveTo>
                      <a:pt x="0" y="84"/>
                    </a:moveTo>
                    <a:cubicBezTo>
                      <a:pt x="13" y="84"/>
                      <a:pt x="26" y="84"/>
                      <a:pt x="37" y="81"/>
                    </a:cubicBezTo>
                    <a:cubicBezTo>
                      <a:pt x="48" y="78"/>
                      <a:pt x="59" y="74"/>
                      <a:pt x="67" y="67"/>
                    </a:cubicBezTo>
                    <a:cubicBezTo>
                      <a:pt x="75" y="60"/>
                      <a:pt x="80" y="49"/>
                      <a:pt x="84" y="42"/>
                    </a:cubicBezTo>
                    <a:cubicBezTo>
                      <a:pt x="88" y="35"/>
                      <a:pt x="90" y="29"/>
                      <a:pt x="94" y="23"/>
                    </a:cubicBezTo>
                    <a:cubicBezTo>
                      <a:pt x="98" y="17"/>
                      <a:pt x="102" y="12"/>
                      <a:pt x="107" y="8"/>
                    </a:cubicBezTo>
                    <a:cubicBezTo>
                      <a:pt x="112" y="4"/>
                      <a:pt x="118" y="1"/>
                      <a:pt x="123" y="0"/>
                    </a:cubicBezTo>
                  </a:path>
                </a:pathLst>
              </a:custGeom>
              <a:noFill/>
              <a:ln w="28575" cmpd="sng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</a:extLst>
            </xdr:spPr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9</xdr:row>
          <xdr:rowOff>28575</xdr:rowOff>
        </xdr:from>
        <xdr:to>
          <xdr:col>0</xdr:col>
          <xdr:colOff>381000</xdr:colOff>
          <xdr:row>10</xdr:row>
          <xdr:rowOff>142875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9525</xdr:rowOff>
        </xdr:from>
        <xdr:to>
          <xdr:col>2</xdr:col>
          <xdr:colOff>19050</xdr:colOff>
          <xdr:row>3</xdr:row>
          <xdr:rowOff>123825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452438</xdr:colOff>
      <xdr:row>0</xdr:row>
      <xdr:rowOff>52389</xdr:rowOff>
    </xdr:from>
    <xdr:to>
      <xdr:col>6</xdr:col>
      <xdr:colOff>600075</xdr:colOff>
      <xdr:row>9</xdr:row>
      <xdr:rowOff>109539</xdr:rowOff>
    </xdr:to>
    <xdr:grpSp>
      <xdr:nvGrpSpPr>
        <xdr:cNvPr id="4" name="组合 3"/>
        <xdr:cNvGrpSpPr/>
      </xdr:nvGrpSpPr>
      <xdr:grpSpPr>
        <a:xfrm>
          <a:off x="1681163" y="52389"/>
          <a:ext cx="3100387" cy="1428750"/>
          <a:chOff x="1681163" y="52389"/>
          <a:chExt cx="3290887" cy="1428750"/>
        </a:xfrm>
      </xdr:grpSpPr>
      <xdr:sp macro="" textlink="">
        <xdr:nvSpPr>
          <xdr:cNvPr id="3" name="矩形 2"/>
          <xdr:cNvSpPr/>
        </xdr:nvSpPr>
        <xdr:spPr bwMode="auto">
          <a:xfrm>
            <a:off x="1681163" y="52389"/>
            <a:ext cx="3290887" cy="14287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>
              <a:alpha val="80000"/>
            </a:srgbClr>
          </a:solidFill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grpSp>
        <xdr:nvGrpSpPr>
          <xdr:cNvPr id="4119" name="Group 23"/>
          <xdr:cNvGrpSpPr>
            <a:grpSpLocks/>
          </xdr:cNvGrpSpPr>
        </xdr:nvGrpSpPr>
        <xdr:grpSpPr bwMode="auto">
          <a:xfrm>
            <a:off x="1914525" y="161925"/>
            <a:ext cx="2894930" cy="1247775"/>
            <a:chOff x="252" y="18"/>
            <a:chExt cx="315" cy="131"/>
          </a:xfrm>
        </xdr:grpSpPr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252" y="18"/>
              <a:ext cx="313" cy="113"/>
              <a:chOff x="252" y="18"/>
              <a:chExt cx="313" cy="113"/>
            </a:xfrm>
          </xdr:grpSpPr>
          <xdr:sp macro="" textlink="">
            <xdr:nvSpPr>
              <xdr:cNvPr id="4103" name="Line 7"/>
              <xdr:cNvSpPr>
                <a:spLocks noChangeShapeType="1"/>
              </xdr:cNvSpPr>
            </xdr:nvSpPr>
            <xdr:spPr bwMode="auto">
              <a:xfrm>
                <a:off x="253" y="129"/>
                <a:ext cx="312" cy="0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FF00FF" mc:Ignorable="a14" a14:legacySpreadsheetColorIndex="1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04" name="Line 8"/>
              <xdr:cNvSpPr>
                <a:spLocks noChangeShapeType="1"/>
              </xdr:cNvSpPr>
            </xdr:nvSpPr>
            <xdr:spPr bwMode="auto">
              <a:xfrm flipH="1" flipV="1">
                <a:off x="252" y="18"/>
                <a:ext cx="0" cy="111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FF00FF" mc:Ignorable="a14" a14:legacySpreadsheetColorIndex="14"/>
                </a:solidFill>
                <a:round/>
                <a:headEnd/>
                <a:tailEnd type="triangl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4105" name="Line 9"/>
              <xdr:cNvSpPr>
                <a:spLocks noChangeShapeType="1"/>
              </xdr:cNvSpPr>
            </xdr:nvSpPr>
            <xdr:spPr bwMode="auto">
              <a:xfrm>
                <a:off x="484" y="115"/>
                <a:ext cx="0" cy="16"/>
              </a:xfrm>
              <a:prstGeom prst="line">
                <a:avLst/>
              </a:prstGeom>
              <a:noFill/>
              <a:ln w="28575">
                <a:solidFill>
                  <a:srgbClr xmlns:mc="http://schemas.openxmlformats.org/markup-compatibility/2006" xmlns:a14="http://schemas.microsoft.com/office/drawing/2010/main" val="000080" mc:Ignorable="a14" a14:legacySpreadsheetColorIndex="1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06" name="AutoShape 10"/>
              <xdr:cNvSpPr>
                <a:spLocks noChangeArrowheads="1"/>
              </xdr:cNvSpPr>
            </xdr:nvSpPr>
            <xdr:spPr bwMode="auto">
              <a:xfrm>
                <a:off x="485" y="122"/>
                <a:ext cx="51" cy="6"/>
              </a:xfrm>
              <a:prstGeom prst="rtTriangle">
                <a:avLst/>
              </a:prstGeom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108" name="AutoShape 12"/>
              <xdr:cNvSpPr>
                <a:spLocks noChangeArrowheads="1"/>
              </xdr:cNvSpPr>
            </xdr:nvSpPr>
            <xdr:spPr bwMode="auto">
              <a:xfrm>
                <a:off x="503" y="104"/>
                <a:ext cx="22" cy="17"/>
              </a:xfrm>
              <a:prstGeom prst="downArrow">
                <a:avLst>
                  <a:gd name="adj1" fmla="val 48148"/>
                  <a:gd name="adj2" fmla="val 38463"/>
                </a:avLst>
              </a:prstGeom>
              <a:solidFill>
                <a:srgbClr xmlns:mc="http://schemas.openxmlformats.org/markup-compatibility/2006" xmlns:a14="http://schemas.microsoft.com/office/drawing/2010/main" val="FFCC00" mc:Ignorable="a14" a14:legacySpreadsheetColorIndex="51"/>
              </a:solidFill>
              <a:ln w="19050"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114" name="Freeform 18"/>
              <xdr:cNvSpPr>
                <a:spLocks/>
              </xdr:cNvSpPr>
            </xdr:nvSpPr>
            <xdr:spPr bwMode="auto">
              <a:xfrm>
                <a:off x="255" y="42"/>
                <a:ext cx="295" cy="85"/>
              </a:xfrm>
              <a:custGeom>
                <a:avLst/>
                <a:gdLst>
                  <a:gd name="T0" fmla="*/ 0 w 495"/>
                  <a:gd name="T1" fmla="*/ 127 h 127"/>
                  <a:gd name="T2" fmla="*/ 26 w 495"/>
                  <a:gd name="T3" fmla="*/ 123 h 127"/>
                  <a:gd name="T4" fmla="*/ 51 w 495"/>
                  <a:gd name="T5" fmla="*/ 109 h 127"/>
                  <a:gd name="T6" fmla="*/ 73 w 495"/>
                  <a:gd name="T7" fmla="*/ 88 h 127"/>
                  <a:gd name="T8" fmla="*/ 87 w 495"/>
                  <a:gd name="T9" fmla="*/ 70 h 127"/>
                  <a:gd name="T10" fmla="*/ 110 w 495"/>
                  <a:gd name="T11" fmla="*/ 41 h 127"/>
                  <a:gd name="T12" fmla="*/ 126 w 495"/>
                  <a:gd name="T13" fmla="*/ 23 h 127"/>
                  <a:gd name="T14" fmla="*/ 140 w 495"/>
                  <a:gd name="T15" fmla="*/ 12 h 127"/>
                  <a:gd name="T16" fmla="*/ 159 w 495"/>
                  <a:gd name="T17" fmla="*/ 2 h 127"/>
                  <a:gd name="T18" fmla="*/ 170 w 495"/>
                  <a:gd name="T19" fmla="*/ 1 h 127"/>
                  <a:gd name="T20" fmla="*/ 182 w 495"/>
                  <a:gd name="T21" fmla="*/ 2 h 127"/>
                  <a:gd name="T22" fmla="*/ 207 w 495"/>
                  <a:gd name="T23" fmla="*/ 12 h 127"/>
                  <a:gd name="T24" fmla="*/ 231 w 495"/>
                  <a:gd name="T25" fmla="*/ 30 h 127"/>
                  <a:gd name="T26" fmla="*/ 249 w 495"/>
                  <a:gd name="T27" fmla="*/ 43 h 127"/>
                  <a:gd name="T28" fmla="*/ 269 w 495"/>
                  <a:gd name="T29" fmla="*/ 59 h 127"/>
                  <a:gd name="T30" fmla="*/ 284 w 495"/>
                  <a:gd name="T31" fmla="*/ 72 h 127"/>
                  <a:gd name="T32" fmla="*/ 300 w 495"/>
                  <a:gd name="T33" fmla="*/ 82 h 127"/>
                  <a:gd name="T34" fmla="*/ 318 w 495"/>
                  <a:gd name="T35" fmla="*/ 92 h 127"/>
                  <a:gd name="T36" fmla="*/ 342 w 495"/>
                  <a:gd name="T37" fmla="*/ 103 h 127"/>
                  <a:gd name="T38" fmla="*/ 368 w 495"/>
                  <a:gd name="T39" fmla="*/ 112 h 127"/>
                  <a:gd name="T40" fmla="*/ 385 w 495"/>
                  <a:gd name="T41" fmla="*/ 116 h 127"/>
                  <a:gd name="T42" fmla="*/ 407 w 495"/>
                  <a:gd name="T43" fmla="*/ 120 h 127"/>
                  <a:gd name="T44" fmla="*/ 429 w 495"/>
                  <a:gd name="T45" fmla="*/ 122 h 127"/>
                  <a:gd name="T46" fmla="*/ 454 w 495"/>
                  <a:gd name="T47" fmla="*/ 125 h 127"/>
                  <a:gd name="T48" fmla="*/ 473 w 495"/>
                  <a:gd name="T49" fmla="*/ 125 h 127"/>
                  <a:gd name="T50" fmla="*/ 489 w 495"/>
                  <a:gd name="T51" fmla="*/ 125 h 127"/>
                  <a:gd name="T52" fmla="*/ 495 w 495"/>
                  <a:gd name="T53" fmla="*/ 125 h 1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</a:cxnLst>
                <a:rect l="0" t="0" r="r" b="b"/>
                <a:pathLst>
                  <a:path w="495" h="127">
                    <a:moveTo>
                      <a:pt x="0" y="127"/>
                    </a:moveTo>
                    <a:cubicBezTo>
                      <a:pt x="9" y="126"/>
                      <a:pt x="18" y="126"/>
                      <a:pt x="26" y="123"/>
                    </a:cubicBezTo>
                    <a:cubicBezTo>
                      <a:pt x="34" y="120"/>
                      <a:pt x="43" y="115"/>
                      <a:pt x="51" y="109"/>
                    </a:cubicBezTo>
                    <a:cubicBezTo>
                      <a:pt x="59" y="103"/>
                      <a:pt x="67" y="95"/>
                      <a:pt x="73" y="88"/>
                    </a:cubicBezTo>
                    <a:cubicBezTo>
                      <a:pt x="79" y="81"/>
                      <a:pt x="81" y="78"/>
                      <a:pt x="87" y="70"/>
                    </a:cubicBezTo>
                    <a:cubicBezTo>
                      <a:pt x="93" y="62"/>
                      <a:pt x="104" y="49"/>
                      <a:pt x="110" y="41"/>
                    </a:cubicBezTo>
                    <a:cubicBezTo>
                      <a:pt x="116" y="33"/>
                      <a:pt x="121" y="28"/>
                      <a:pt x="126" y="23"/>
                    </a:cubicBezTo>
                    <a:cubicBezTo>
                      <a:pt x="131" y="18"/>
                      <a:pt x="135" y="15"/>
                      <a:pt x="140" y="12"/>
                    </a:cubicBezTo>
                    <a:cubicBezTo>
                      <a:pt x="145" y="9"/>
                      <a:pt x="154" y="4"/>
                      <a:pt x="159" y="2"/>
                    </a:cubicBezTo>
                    <a:cubicBezTo>
                      <a:pt x="164" y="0"/>
                      <a:pt x="166" y="1"/>
                      <a:pt x="170" y="1"/>
                    </a:cubicBezTo>
                    <a:cubicBezTo>
                      <a:pt x="174" y="1"/>
                      <a:pt x="176" y="0"/>
                      <a:pt x="182" y="2"/>
                    </a:cubicBezTo>
                    <a:cubicBezTo>
                      <a:pt x="188" y="4"/>
                      <a:pt x="199" y="7"/>
                      <a:pt x="207" y="12"/>
                    </a:cubicBezTo>
                    <a:cubicBezTo>
                      <a:pt x="215" y="17"/>
                      <a:pt x="224" y="25"/>
                      <a:pt x="231" y="30"/>
                    </a:cubicBezTo>
                    <a:cubicBezTo>
                      <a:pt x="238" y="35"/>
                      <a:pt x="243" y="38"/>
                      <a:pt x="249" y="43"/>
                    </a:cubicBezTo>
                    <a:cubicBezTo>
                      <a:pt x="255" y="48"/>
                      <a:pt x="263" y="54"/>
                      <a:pt x="269" y="59"/>
                    </a:cubicBezTo>
                    <a:cubicBezTo>
                      <a:pt x="275" y="64"/>
                      <a:pt x="279" y="68"/>
                      <a:pt x="284" y="72"/>
                    </a:cubicBezTo>
                    <a:cubicBezTo>
                      <a:pt x="289" y="76"/>
                      <a:pt x="294" y="79"/>
                      <a:pt x="300" y="82"/>
                    </a:cubicBezTo>
                    <a:cubicBezTo>
                      <a:pt x="306" y="85"/>
                      <a:pt x="311" y="89"/>
                      <a:pt x="318" y="92"/>
                    </a:cubicBezTo>
                    <a:cubicBezTo>
                      <a:pt x="325" y="95"/>
                      <a:pt x="334" y="100"/>
                      <a:pt x="342" y="103"/>
                    </a:cubicBezTo>
                    <a:cubicBezTo>
                      <a:pt x="350" y="106"/>
                      <a:pt x="361" y="110"/>
                      <a:pt x="368" y="112"/>
                    </a:cubicBezTo>
                    <a:cubicBezTo>
                      <a:pt x="375" y="114"/>
                      <a:pt x="378" y="115"/>
                      <a:pt x="385" y="116"/>
                    </a:cubicBezTo>
                    <a:cubicBezTo>
                      <a:pt x="392" y="117"/>
                      <a:pt x="400" y="119"/>
                      <a:pt x="407" y="120"/>
                    </a:cubicBezTo>
                    <a:cubicBezTo>
                      <a:pt x="414" y="121"/>
                      <a:pt x="421" y="121"/>
                      <a:pt x="429" y="122"/>
                    </a:cubicBezTo>
                    <a:cubicBezTo>
                      <a:pt x="437" y="123"/>
                      <a:pt x="447" y="124"/>
                      <a:pt x="454" y="125"/>
                    </a:cubicBezTo>
                    <a:cubicBezTo>
                      <a:pt x="461" y="126"/>
                      <a:pt x="467" y="125"/>
                      <a:pt x="473" y="125"/>
                    </a:cubicBezTo>
                    <a:cubicBezTo>
                      <a:pt x="479" y="125"/>
                      <a:pt x="485" y="125"/>
                      <a:pt x="489" y="125"/>
                    </a:cubicBezTo>
                    <a:cubicBezTo>
                      <a:pt x="493" y="125"/>
                      <a:pt x="494" y="125"/>
                      <a:pt x="495" y="125"/>
                    </a:cubicBezTo>
                  </a:path>
                </a:pathLst>
              </a:custGeom>
              <a:noFill/>
              <a:ln w="28575" cap="flat" cmpd="sng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5" name="Object 19" hidden="1">
                  <a:extLst>
                    <a:ext uri="{63B3BB69-23CF-44E3-9099-C40C66FF867C}">
                      <a14:compatExt spid="_x0000_s4115"/>
                    </a:ext>
                  </a:extLst>
                </xdr:cNvPr>
                <xdr:cNvSpPr/>
              </xdr:nvSpPr>
              <xdr:spPr>
                <a:xfrm>
                  <a:off x="476" y="77"/>
                  <a:ext cx="73" cy="21"/>
                </a:xfrm>
                <a:prstGeom prst="rect">
                  <a:avLst/>
                </a:prstGeom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6" name="Object 20" hidden="1">
                  <a:extLst>
                    <a:ext uri="{63B3BB69-23CF-44E3-9099-C40C66FF867C}">
                      <a14:compatExt spid="_x0000_s4116"/>
                    </a:ext>
                  </a:extLst>
                </xdr:cNvPr>
                <xdr:cNvSpPr/>
              </xdr:nvSpPr>
              <xdr:spPr>
                <a:xfrm>
                  <a:off x="475" y="131"/>
                  <a:ext cx="20" cy="18"/>
                </a:xfrm>
                <a:prstGeom prst="rect">
                  <a:avLst/>
                </a:prstGeom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260" name="Object 20" hidden="1">
                  <a:extLst>
                    <a:ext uri="{63B3BB69-23CF-44E3-9099-C40C66FF867C}">
                      <a14:compatExt spid="_x0000_s10260"/>
                    </a:ext>
                  </a:extLst>
                </xdr:cNvPr>
                <xdr:cNvSpPr/>
              </xdr:nvSpPr>
              <xdr:spPr>
                <a:xfrm>
                  <a:off x="549" y="130"/>
                  <a:ext cx="18" cy="16"/>
                </a:xfrm>
                <a:prstGeom prst="rect">
                  <a:avLst/>
                </a:prstGeom>
              </xdr:spPr>
            </xdr:sp>
          </mc:Choice>
          <mc:Fallback/>
        </mc:AlternateContent>
      </xdr:grpSp>
    </xdr:grpSp>
    <xdr:clientData/>
  </xdr:twoCellAnchor>
  <xdr:twoCellAnchor editAs="oneCell">
    <xdr:from>
      <xdr:col>8</xdr:col>
      <xdr:colOff>485775</xdr:colOff>
      <xdr:row>0</xdr:row>
      <xdr:rowOff>104775</xdr:rowOff>
    </xdr:from>
    <xdr:to>
      <xdr:col>15</xdr:col>
      <xdr:colOff>62456</xdr:colOff>
      <xdr:row>16</xdr:row>
      <xdr:rowOff>141952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04775"/>
          <a:ext cx="4072481" cy="2542252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18</xdr:row>
      <xdr:rowOff>19050</xdr:rowOff>
    </xdr:from>
    <xdr:to>
      <xdr:col>15</xdr:col>
      <xdr:colOff>80746</xdr:colOff>
      <xdr:row>36</xdr:row>
      <xdr:rowOff>134375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847975"/>
          <a:ext cx="4090771" cy="302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Durbin-Watson%20Test%20Tab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tabSelected="1" zoomScaleNormal="100" workbookViewId="0">
      <selection activeCell="H18" sqref="H18"/>
    </sheetView>
  </sheetViews>
  <sheetFormatPr defaultColWidth="26.28515625" defaultRowHeight="12.75"/>
  <cols>
    <col min="1" max="1" width="27.7109375" style="2" customWidth="1"/>
    <col min="2" max="3" width="24.5703125" style="2" customWidth="1"/>
    <col min="4" max="4" width="26.85546875" style="2" customWidth="1"/>
    <col min="5" max="6" width="24.7109375" style="2" customWidth="1"/>
    <col min="7" max="7" width="14.42578125" style="2" customWidth="1"/>
    <col min="8" max="8" width="18.28515625" style="2" customWidth="1"/>
    <col min="9" max="16384" width="26.28515625" style="2"/>
  </cols>
  <sheetData>
    <row r="1" spans="1:6" ht="13.5" thickBot="1">
      <c r="A1" s="38" t="s">
        <v>29</v>
      </c>
      <c r="B1" s="39"/>
      <c r="C1" s="39"/>
      <c r="D1" s="39"/>
      <c r="E1" s="39"/>
      <c r="F1" s="40"/>
    </row>
    <row r="2" spans="1:6">
      <c r="B2" s="2">
        <f>1-_xlfn.NORM.S.DIST(B3,1)</f>
        <v>2.4997895148220484E-2</v>
      </c>
    </row>
    <row r="3" spans="1:6">
      <c r="A3" s="41"/>
      <c r="B3" s="42">
        <v>1.96</v>
      </c>
      <c r="C3" s="43">
        <v>2.5760000000000001</v>
      </c>
      <c r="E3" s="44"/>
      <c r="F3" s="45" t="s">
        <v>10</v>
      </c>
    </row>
    <row r="4" spans="1:6" ht="15">
      <c r="A4" s="46" t="s">
        <v>7</v>
      </c>
      <c r="B4" s="71">
        <f>1-_xlfn.NORM.S.DIST(B3,1)</f>
        <v>2.4997895148220484E-2</v>
      </c>
      <c r="C4" s="71">
        <f>1-_xlfn.NORM.S.DIST(C3,1)</f>
        <v>4.9975323157349649E-3</v>
      </c>
      <c r="E4" s="46" t="s">
        <v>30</v>
      </c>
      <c r="F4" s="74">
        <f>_xlfn.NORM.S.INV(1-0.025)</f>
        <v>1.9599639845400536</v>
      </c>
    </row>
    <row r="5" spans="1:6">
      <c r="A5" s="46" t="s">
        <v>8</v>
      </c>
      <c r="B5" s="72">
        <f>_xlfn.T.DIST.RT(B3,60)</f>
        <v>2.732246486826467E-2</v>
      </c>
      <c r="C5" s="72">
        <f>_xlfn.T.DIST.RT(C3,60)</f>
        <v>6.2375889806690283E-3</v>
      </c>
      <c r="E5" s="47"/>
      <c r="F5" s="75"/>
    </row>
    <row r="6" spans="1:6" ht="15">
      <c r="A6" s="48" t="s">
        <v>9</v>
      </c>
      <c r="B6" s="73">
        <f>_xlfn.T.DIST.2T(B3,60)</f>
        <v>5.4644929736529339E-2</v>
      </c>
      <c r="C6" s="73">
        <f>_xlfn.T.DIST.2T(C3,60)</f>
        <v>1.2475177961338057E-2</v>
      </c>
      <c r="E6" s="48" t="s">
        <v>31</v>
      </c>
      <c r="F6" s="74">
        <f>_xlfn.T.INV(1-0.025,60)</f>
        <v>2.0002978220142609</v>
      </c>
    </row>
    <row r="7" spans="1:6">
      <c r="B7" s="49"/>
    </row>
    <row r="8" spans="1:6">
      <c r="A8" s="50" t="s">
        <v>6</v>
      </c>
      <c r="B8" s="51" t="s">
        <v>18</v>
      </c>
      <c r="C8" s="52" t="s">
        <v>19</v>
      </c>
    </row>
    <row r="9" spans="1:6">
      <c r="A9" s="53">
        <v>10</v>
      </c>
      <c r="B9" s="71">
        <f>_xlfn.T.DIST.RT(1.96,A9)</f>
        <v>3.9218120123849856E-2</v>
      </c>
      <c r="C9" s="71">
        <f>_xlfn.T.DIST.RT(2,A9)</f>
        <v>3.6694017385370203E-2</v>
      </c>
    </row>
    <row r="10" spans="1:6">
      <c r="A10" s="53">
        <v>20</v>
      </c>
      <c r="B10" s="72">
        <f t="shared" ref="B10:B28" si="0">_xlfn.T.DIST.RT(1.96,A10)</f>
        <v>3.2039126501788459E-2</v>
      </c>
      <c r="C10" s="72">
        <f t="shared" ref="C10:C28" si="1">_xlfn.T.DIST.RT(2,A10)</f>
        <v>2.9632767723285252E-2</v>
      </c>
    </row>
    <row r="11" spans="1:6">
      <c r="A11" s="53">
        <v>40</v>
      </c>
      <c r="B11" s="72">
        <f t="shared" si="0"/>
        <v>2.8494112016003204E-2</v>
      </c>
      <c r="C11" s="72">
        <f t="shared" si="1"/>
        <v>2.616117160752458E-2</v>
      </c>
    </row>
    <row r="12" spans="1:6">
      <c r="A12" s="53">
        <v>60</v>
      </c>
      <c r="B12" s="72">
        <f t="shared" si="0"/>
        <v>2.732246486826467E-2</v>
      </c>
      <c r="C12" s="72">
        <f t="shared" si="1"/>
        <v>2.5016521825728728E-2</v>
      </c>
    </row>
    <row r="13" spans="1:6">
      <c r="A13" s="53">
        <v>61</v>
      </c>
      <c r="B13" s="72">
        <f t="shared" si="0"/>
        <v>2.7284148631261985E-2</v>
      </c>
      <c r="C13" s="72">
        <f t="shared" si="1"/>
        <v>2.4979113583330253E-2</v>
      </c>
    </row>
    <row r="14" spans="1:6">
      <c r="A14" s="53">
        <v>62</v>
      </c>
      <c r="B14" s="72">
        <f t="shared" si="0"/>
        <v>2.72470745819882E-2</v>
      </c>
      <c r="C14" s="72">
        <f t="shared" si="1"/>
        <v>2.4942919643821417E-2</v>
      </c>
    </row>
    <row r="15" spans="1:6">
      <c r="A15" s="53">
        <v>63</v>
      </c>
      <c r="B15" s="72">
        <f t="shared" si="0"/>
        <v>2.7211183298650042E-2</v>
      </c>
      <c r="C15" s="72">
        <f t="shared" si="1"/>
        <v>2.4907881849522466E-2</v>
      </c>
    </row>
    <row r="16" spans="1:6">
      <c r="A16" s="53">
        <v>64</v>
      </c>
      <c r="B16" s="72">
        <f t="shared" si="0"/>
        <v>2.7176419088773957E-2</v>
      </c>
      <c r="C16" s="72">
        <f t="shared" si="1"/>
        <v>2.4873945696862645E-2</v>
      </c>
    </row>
    <row r="17" spans="1:6">
      <c r="A17" s="53">
        <v>65</v>
      </c>
      <c r="B17" s="72">
        <f t="shared" si="0"/>
        <v>2.7142729701247707E-2</v>
      </c>
      <c r="C17" s="72">
        <f t="shared" si="1"/>
        <v>2.4841060053929324E-2</v>
      </c>
    </row>
    <row r="18" spans="1:6">
      <c r="A18" s="53">
        <v>66</v>
      </c>
      <c r="B18" s="72">
        <f t="shared" si="0"/>
        <v>2.7110066064630942E-2</v>
      </c>
      <c r="C18" s="72">
        <f t="shared" si="1"/>
        <v>2.4809176903808398E-2</v>
      </c>
    </row>
    <row r="19" spans="1:6">
      <c r="A19" s="53">
        <v>67</v>
      </c>
      <c r="B19" s="72">
        <f t="shared" si="0"/>
        <v>2.7078382048980484E-2</v>
      </c>
      <c r="C19" s="72">
        <f t="shared" si="1"/>
        <v>2.4778251111011129E-2</v>
      </c>
    </row>
    <row r="20" spans="1:6">
      <c r="A20" s="53">
        <v>68</v>
      </c>
      <c r="B20" s="72">
        <f t="shared" si="0"/>
        <v>2.7047634248762779E-2</v>
      </c>
      <c r="C20" s="72">
        <f t="shared" si="1"/>
        <v>2.4748240208601044E-2</v>
      </c>
    </row>
    <row r="21" spans="1:6">
      <c r="A21" s="53">
        <v>80</v>
      </c>
      <c r="B21" s="72">
        <f t="shared" si="0"/>
        <v>2.6738858510807151E-2</v>
      </c>
      <c r="C21" s="72">
        <f t="shared" si="1"/>
        <v>2.4446923946779577E-2</v>
      </c>
    </row>
    <row r="22" spans="1:6">
      <c r="A22" s="53">
        <v>120</v>
      </c>
      <c r="B22" s="72">
        <f t="shared" si="0"/>
        <v>2.6156838222913734E-2</v>
      </c>
      <c r="C22" s="72">
        <f t="shared" si="1"/>
        <v>2.3879263670164248E-2</v>
      </c>
    </row>
    <row r="23" spans="1:6">
      <c r="A23" s="53">
        <v>160</v>
      </c>
      <c r="B23" s="72">
        <f t="shared" si="0"/>
        <v>2.5866449048590572E-2</v>
      </c>
      <c r="C23" s="72">
        <f t="shared" si="1"/>
        <v>2.3596189161041597E-2</v>
      </c>
    </row>
    <row r="24" spans="1:6">
      <c r="A24" s="53">
        <v>250</v>
      </c>
      <c r="B24" s="72">
        <f t="shared" si="0"/>
        <v>2.5553310112686484E-2</v>
      </c>
      <c r="C24" s="72">
        <f t="shared" si="1"/>
        <v>2.3291052671625807E-2</v>
      </c>
    </row>
    <row r="25" spans="1:6">
      <c r="A25" s="53">
        <v>500</v>
      </c>
      <c r="B25" s="72">
        <f t="shared" si="0"/>
        <v>2.5275394909882967E-2</v>
      </c>
      <c r="C25" s="72">
        <f t="shared" si="1"/>
        <v>2.3020341384515728E-2</v>
      </c>
    </row>
    <row r="26" spans="1:6">
      <c r="A26" s="53">
        <v>1000</v>
      </c>
      <c r="B26" s="72">
        <f t="shared" si="0"/>
        <v>2.5136592477874354E-2</v>
      </c>
      <c r="C26" s="72">
        <f t="shared" si="1"/>
        <v>2.288517324662584E-2</v>
      </c>
    </row>
    <row r="27" spans="1:6">
      <c r="A27" s="53">
        <v>2000</v>
      </c>
      <c r="B27" s="72">
        <f t="shared" si="0"/>
        <v>2.5067230597103855E-2</v>
      </c>
      <c r="C27" s="72">
        <f t="shared" si="1"/>
        <v>2.2817636655847406E-2</v>
      </c>
    </row>
    <row r="28" spans="1:6">
      <c r="A28" s="54">
        <v>5000</v>
      </c>
      <c r="B28" s="73">
        <f t="shared" si="0"/>
        <v>2.5025626145909762E-2</v>
      </c>
      <c r="C28" s="73">
        <f t="shared" si="1"/>
        <v>2.2777129994146977E-2</v>
      </c>
    </row>
    <row r="29" spans="1:6">
      <c r="A29" s="26"/>
      <c r="B29" s="55"/>
      <c r="C29" s="55"/>
    </row>
    <row r="30" spans="1:6">
      <c r="A30" s="26"/>
      <c r="B30" s="55"/>
      <c r="C30" s="55"/>
    </row>
    <row r="31" spans="1:6" ht="13.5" thickBot="1"/>
    <row r="32" spans="1:6" ht="15" customHeight="1" thickBot="1">
      <c r="A32" s="38" t="s">
        <v>28</v>
      </c>
      <c r="B32" s="39"/>
      <c r="C32" s="39"/>
      <c r="D32" s="39"/>
      <c r="E32" s="39"/>
      <c r="F32" s="40"/>
    </row>
    <row r="34" spans="1:6">
      <c r="A34" s="56" t="s">
        <v>2</v>
      </c>
      <c r="B34" s="57">
        <v>3.8414553380050598</v>
      </c>
      <c r="D34" s="56" t="s">
        <v>0</v>
      </c>
      <c r="E34" s="26">
        <v>0.05</v>
      </c>
    </row>
    <row r="35" spans="1:6">
      <c r="A35" s="56" t="s">
        <v>1</v>
      </c>
      <c r="B35" s="57">
        <v>1</v>
      </c>
      <c r="D35" s="56" t="s">
        <v>1</v>
      </c>
      <c r="E35" s="26">
        <v>1</v>
      </c>
    </row>
    <row r="36" spans="1:6" ht="15">
      <c r="A36" s="58" t="s">
        <v>32</v>
      </c>
      <c r="B36" s="76">
        <f>_xlfn.CHISQ.DIST.RT(B34,B35)</f>
        <v>5.0000103852025093E-2</v>
      </c>
      <c r="D36" s="58" t="s">
        <v>33</v>
      </c>
      <c r="E36" s="76">
        <f>_xlfn.CHISQ.INV.RT(0.05,1)</f>
        <v>3.8414588206941236</v>
      </c>
    </row>
    <row r="37" spans="1:6">
      <c r="A37" s="56"/>
    </row>
    <row r="38" spans="1:6">
      <c r="A38" s="26"/>
      <c r="B38" s="55"/>
      <c r="C38" s="55"/>
    </row>
    <row r="39" spans="1:6" ht="13.5" thickBot="1"/>
    <row r="40" spans="1:6" ht="15" customHeight="1" thickBot="1">
      <c r="A40" s="59" t="s">
        <v>34</v>
      </c>
      <c r="B40" s="39"/>
      <c r="C40" s="39"/>
      <c r="D40" s="39"/>
      <c r="E40" s="39"/>
      <c r="F40" s="40"/>
    </row>
    <row r="42" spans="1:6" ht="15">
      <c r="B42" s="60" t="s">
        <v>35</v>
      </c>
      <c r="C42" s="76">
        <f>_xlfn.F.DIST.RT(18.51,1,2)</f>
        <v>5.0007056917585765E-2</v>
      </c>
      <c r="D42" s="60" t="s">
        <v>36</v>
      </c>
      <c r="E42" s="76">
        <f>_xlfn.F.INV.RT(0.05,1,2)</f>
        <v>18.512820512820511</v>
      </c>
    </row>
    <row r="43" spans="1:6" ht="13.5" thickBot="1"/>
    <row r="44" spans="1:6" ht="13.5" thickTop="1">
      <c r="B44" s="61" t="s">
        <v>26</v>
      </c>
      <c r="C44" s="62"/>
      <c r="E44" s="61" t="s">
        <v>27</v>
      </c>
      <c r="F44" s="62"/>
    </row>
    <row r="45" spans="1:6" ht="13.5" thickBot="1">
      <c r="B45" s="63" t="s">
        <v>37</v>
      </c>
      <c r="C45" s="64"/>
      <c r="E45" s="63" t="s">
        <v>38</v>
      </c>
      <c r="F45" s="64"/>
    </row>
    <row r="46" spans="1:6" ht="13.5" thickTop="1">
      <c r="A46" s="2" t="s">
        <v>11</v>
      </c>
      <c r="B46" s="65" t="s">
        <v>3</v>
      </c>
      <c r="C46" s="66">
        <v>3.0093000000000001</v>
      </c>
      <c r="E46" s="65" t="s">
        <v>12</v>
      </c>
      <c r="F46" s="66">
        <v>5.2551E-2</v>
      </c>
    </row>
    <row r="47" spans="1:6">
      <c r="B47" s="67" t="s">
        <v>4</v>
      </c>
      <c r="C47" s="68">
        <v>2</v>
      </c>
      <c r="E47" s="67" t="s">
        <v>4</v>
      </c>
      <c r="F47" s="68">
        <v>2</v>
      </c>
    </row>
    <row r="48" spans="1:6" ht="13.5" thickBot="1">
      <c r="B48" s="67" t="s">
        <v>5</v>
      </c>
      <c r="C48" s="68">
        <v>139</v>
      </c>
      <c r="E48" s="67" t="s">
        <v>5</v>
      </c>
      <c r="F48" s="68">
        <v>139</v>
      </c>
    </row>
    <row r="49" spans="2:6" ht="14.25" thickTop="1" thickBot="1">
      <c r="B49" s="69" t="s">
        <v>0</v>
      </c>
      <c r="C49" s="77">
        <f>_xlfn.F.DIST.RT(C46,C47,C48)</f>
        <v>5.2550989806983028E-2</v>
      </c>
      <c r="E49" s="70" t="s">
        <v>17</v>
      </c>
      <c r="F49" s="77">
        <f>_xlfn.F.INV.RT(F46,F47,F48)</f>
        <v>3.0092997976371838</v>
      </c>
    </row>
    <row r="50" spans="2:6" ht="13.5" thickTop="1"/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41"/>
  <sheetViews>
    <sheetView showGridLines="0" zoomScaleNormal="100" workbookViewId="0">
      <pane xSplit="2" ySplit="15" topLeftCell="F28" activePane="bottomRight" state="frozen"/>
      <selection pane="topRight" activeCell="C1" sqref="C1"/>
      <selection pane="bottomLeft" activeCell="A16" sqref="A16"/>
      <selection pane="bottomRight" activeCell="C11" sqref="C11"/>
    </sheetView>
  </sheetViews>
  <sheetFormatPr defaultRowHeight="12.75"/>
  <cols>
    <col min="1" max="1" width="5" style="2" customWidth="1"/>
    <col min="2" max="12" width="7.140625" style="2" customWidth="1"/>
    <col min="13" max="16384" width="9.140625" style="2"/>
  </cols>
  <sheetData>
    <row r="6" spans="2:12">
      <c r="B6" s="78" t="s">
        <v>39</v>
      </c>
      <c r="C6" s="2" t="s">
        <v>40</v>
      </c>
    </row>
    <row r="7" spans="2:12">
      <c r="C7" s="2" t="s">
        <v>41</v>
      </c>
    </row>
    <row r="10" spans="2:12">
      <c r="B10" s="79" t="s">
        <v>42</v>
      </c>
      <c r="C10" s="80">
        <v>0</v>
      </c>
      <c r="D10" s="80">
        <v>0.01</v>
      </c>
      <c r="E10" s="80">
        <v>0.02</v>
      </c>
      <c r="F10" s="80">
        <v>0.03</v>
      </c>
      <c r="G10" s="80">
        <v>0.04</v>
      </c>
      <c r="H10" s="80">
        <v>0.05</v>
      </c>
      <c r="I10" s="80">
        <v>0.06</v>
      </c>
      <c r="J10" s="80">
        <v>7.0000000000000007E-2</v>
      </c>
      <c r="K10" s="80">
        <v>0.08</v>
      </c>
      <c r="L10" s="80">
        <v>0.09</v>
      </c>
    </row>
    <row r="11" spans="2:12">
      <c r="B11" s="81">
        <v>0</v>
      </c>
      <c r="C11" s="82">
        <f>1-_xlfn.NORM.S.DIST($B11+C$10,1)</f>
        <v>0.5</v>
      </c>
      <c r="D11" s="83">
        <f t="shared" ref="D11:L24" si="0">1-_xlfn.NORM.S.DIST($B11+D$10,1)</f>
        <v>0.4960106436853684</v>
      </c>
      <c r="E11" s="83">
        <f t="shared" si="0"/>
        <v>0.49202168628309795</v>
      </c>
      <c r="F11" s="83">
        <f t="shared" si="0"/>
        <v>0.48803352658588728</v>
      </c>
      <c r="G11" s="83">
        <f t="shared" si="0"/>
        <v>0.48404656314716932</v>
      </c>
      <c r="H11" s="83">
        <f t="shared" si="0"/>
        <v>0.48006119416162751</v>
      </c>
      <c r="I11" s="83">
        <f t="shared" si="0"/>
        <v>0.47607781734589316</v>
      </c>
      <c r="J11" s="83">
        <f t="shared" si="0"/>
        <v>0.47209682981947887</v>
      </c>
      <c r="K11" s="83">
        <f t="shared" si="0"/>
        <v>0.46811862798601256</v>
      </c>
      <c r="L11" s="83">
        <f t="shared" si="0"/>
        <v>0.46414360741482796</v>
      </c>
    </row>
    <row r="12" spans="2:12">
      <c r="B12" s="81">
        <v>0.1</v>
      </c>
      <c r="C12" s="84">
        <f t="shared" ref="C12:C41" si="1">1-_xlfn.NORM.S.DIST($B12+C$10,1)</f>
        <v>0.46017216272297101</v>
      </c>
      <c r="D12" s="85">
        <f t="shared" si="0"/>
        <v>0.45620468745768328</v>
      </c>
      <c r="E12" s="85">
        <f t="shared" si="0"/>
        <v>0.45224157397941611</v>
      </c>
      <c r="F12" s="85">
        <f t="shared" si="0"/>
        <v>0.44828321334543886</v>
      </c>
      <c r="G12" s="85">
        <f t="shared" si="0"/>
        <v>0.44432999519409355</v>
      </c>
      <c r="H12" s="85">
        <f t="shared" si="0"/>
        <v>0.4403823076297575</v>
      </c>
      <c r="I12" s="85">
        <f t="shared" si="0"/>
        <v>0.43644053710856712</v>
      </c>
      <c r="J12" s="85">
        <f t="shared" si="0"/>
        <v>0.43250506832496161</v>
      </c>
      <c r="K12" s="85">
        <f t="shared" si="0"/>
        <v>0.4285762840990992</v>
      </c>
      <c r="L12" s="85">
        <f t="shared" si="0"/>
        <v>0.42465456526520451</v>
      </c>
    </row>
    <row r="13" spans="2:12">
      <c r="B13" s="81">
        <v>0.2</v>
      </c>
      <c r="C13" s="84">
        <f t="shared" si="1"/>
        <v>0.42074029056089701</v>
      </c>
      <c r="D13" s="85">
        <f t="shared" si="0"/>
        <v>0.41683383651755768</v>
      </c>
      <c r="E13" s="85">
        <f t="shared" si="0"/>
        <v>0.41293557735178532</v>
      </c>
      <c r="F13" s="85">
        <f t="shared" si="0"/>
        <v>0.40904588485799409</v>
      </c>
      <c r="G13" s="85">
        <f t="shared" si="0"/>
        <v>0.40516512830220419</v>
      </c>
      <c r="H13" s="85">
        <f t="shared" si="0"/>
        <v>0.4012936743170763</v>
      </c>
      <c r="I13" s="85">
        <f t="shared" si="0"/>
        <v>0.39743188679823949</v>
      </c>
      <c r="J13" s="85">
        <f t="shared" si="0"/>
        <v>0.39358012680196053</v>
      </c>
      <c r="K13" s="85">
        <f t="shared" si="0"/>
        <v>0.38973875244420275</v>
      </c>
      <c r="L13" s="85">
        <f t="shared" si="0"/>
        <v>0.38590811880112263</v>
      </c>
    </row>
    <row r="14" spans="2:12">
      <c r="B14" s="81">
        <v>0.3</v>
      </c>
      <c r="C14" s="84">
        <f t="shared" si="1"/>
        <v>0.38208857781104733</v>
      </c>
      <c r="D14" s="85">
        <f t="shared" si="0"/>
        <v>0.37828047817798072</v>
      </c>
      <c r="E14" s="85">
        <f t="shared" si="0"/>
        <v>0.37448416527667994</v>
      </c>
      <c r="F14" s="85">
        <f t="shared" si="0"/>
        <v>0.37069998105934654</v>
      </c>
      <c r="G14" s="85">
        <f t="shared" si="0"/>
        <v>0.36692826396397193</v>
      </c>
      <c r="H14" s="85">
        <f t="shared" si="0"/>
        <v>0.3631693488243809</v>
      </c>
      <c r="I14" s="85">
        <f t="shared" si="0"/>
        <v>0.35942356678200871</v>
      </c>
      <c r="J14" s="85">
        <f t="shared" si="0"/>
        <v>0.35569124519945317</v>
      </c>
      <c r="K14" s="85">
        <f t="shared" si="0"/>
        <v>0.35197270757583721</v>
      </c>
      <c r="L14" s="85">
        <f t="shared" si="0"/>
        <v>0.34826827346401756</v>
      </c>
    </row>
    <row r="15" spans="2:12">
      <c r="B15" s="81">
        <v>0.4</v>
      </c>
      <c r="C15" s="84">
        <f t="shared" si="1"/>
        <v>0.34457825838967571</v>
      </c>
      <c r="D15" s="85">
        <f t="shared" si="0"/>
        <v>0.34090297377232259</v>
      </c>
      <c r="E15" s="85">
        <f t="shared" si="0"/>
        <v>0.33724272684824941</v>
      </c>
      <c r="F15" s="85">
        <f t="shared" si="0"/>
        <v>0.33359782059545762</v>
      </c>
      <c r="G15" s="85">
        <f t="shared" si="0"/>
        <v>0.32996855366059363</v>
      </c>
      <c r="H15" s="85">
        <f t="shared" si="0"/>
        <v>0.32635522028791997</v>
      </c>
      <c r="I15" s="85">
        <f t="shared" si="0"/>
        <v>0.32275811025034773</v>
      </c>
      <c r="J15" s="85">
        <f t="shared" si="0"/>
        <v>0.3191775087825558</v>
      </c>
      <c r="K15" s="85">
        <f t="shared" si="0"/>
        <v>0.31561369651622251</v>
      </c>
      <c r="L15" s="85">
        <f t="shared" si="0"/>
        <v>0.31206694941739055</v>
      </c>
    </row>
    <row r="16" spans="2:12">
      <c r="B16" s="81">
        <v>0.5</v>
      </c>
      <c r="C16" s="84">
        <f t="shared" si="1"/>
        <v>0.30853753872598688</v>
      </c>
      <c r="D16" s="85">
        <f t="shared" si="0"/>
        <v>0.30502573089751939</v>
      </c>
      <c r="E16" s="85">
        <f t="shared" si="0"/>
        <v>0.30153178754696619</v>
      </c>
      <c r="F16" s="85">
        <f t="shared" si="0"/>
        <v>0.29805596539487644</v>
      </c>
      <c r="G16" s="85">
        <f t="shared" si="0"/>
        <v>0.29459851621569799</v>
      </c>
      <c r="H16" s="85">
        <f t="shared" si="0"/>
        <v>0.29115968678834636</v>
      </c>
      <c r="I16" s="85">
        <f t="shared" si="0"/>
        <v>0.28773971884902705</v>
      </c>
      <c r="J16" s="85">
        <f t="shared" si="0"/>
        <v>0.28433884904632412</v>
      </c>
      <c r="K16" s="85">
        <f t="shared" si="0"/>
        <v>0.2809573088985643</v>
      </c>
      <c r="L16" s="85">
        <f t="shared" si="0"/>
        <v>0.27759532475346493</v>
      </c>
    </row>
    <row r="17" spans="2:12">
      <c r="B17" s="81">
        <v>0.6</v>
      </c>
      <c r="C17" s="84">
        <f t="shared" si="1"/>
        <v>0.27425311775007355</v>
      </c>
      <c r="D17" s="85">
        <f t="shared" si="0"/>
        <v>0.27093090378300566</v>
      </c>
      <c r="E17" s="85">
        <f t="shared" si="0"/>
        <v>0.267628893468983</v>
      </c>
      <c r="F17" s="85">
        <f t="shared" si="0"/>
        <v>0.26434729211567753</v>
      </c>
      <c r="G17" s="85">
        <f t="shared" si="0"/>
        <v>0.26108629969286157</v>
      </c>
      <c r="H17" s="85">
        <f t="shared" si="0"/>
        <v>0.25784611080586473</v>
      </c>
      <c r="I17" s="85">
        <f t="shared" si="0"/>
        <v>0.25462691467133614</v>
      </c>
      <c r="J17" s="85">
        <f t="shared" si="0"/>
        <v>0.25142889509531008</v>
      </c>
      <c r="K17" s="85">
        <f t="shared" si="0"/>
        <v>0.24825223045357048</v>
      </c>
      <c r="L17" s="85">
        <f t="shared" si="0"/>
        <v>0.24509709367430943</v>
      </c>
    </row>
    <row r="18" spans="2:12">
      <c r="B18" s="81">
        <v>0.7</v>
      </c>
      <c r="C18" s="84">
        <f t="shared" si="1"/>
        <v>0.24196365222307303</v>
      </c>
      <c r="D18" s="85">
        <f t="shared" si="0"/>
        <v>0.23885206808998671</v>
      </c>
      <c r="E18" s="85">
        <f t="shared" si="0"/>
        <v>0.23576249777925118</v>
      </c>
      <c r="F18" s="85">
        <f t="shared" si="0"/>
        <v>0.23269509230089747</v>
      </c>
      <c r="G18" s="85">
        <f t="shared" si="0"/>
        <v>0.22964999716479062</v>
      </c>
      <c r="H18" s="85">
        <f t="shared" si="0"/>
        <v>0.22662735237686826</v>
      </c>
      <c r="I18" s="85">
        <f t="shared" si="0"/>
        <v>0.22362729243759938</v>
      </c>
      <c r="J18" s="85">
        <f t="shared" si="0"/>
        <v>0.22064994634264956</v>
      </c>
      <c r="K18" s="85">
        <f t="shared" si="0"/>
        <v>0.21769543758573318</v>
      </c>
      <c r="L18" s="85">
        <f t="shared" si="0"/>
        <v>0.21476388416363723</v>
      </c>
    </row>
    <row r="19" spans="2:12">
      <c r="B19" s="81">
        <v>0.8</v>
      </c>
      <c r="C19" s="84">
        <f t="shared" si="1"/>
        <v>0.21185539858339664</v>
      </c>
      <c r="D19" s="85">
        <f t="shared" si="0"/>
        <v>0.20897008787160165</v>
      </c>
      <c r="E19" s="85">
        <f t="shared" si="0"/>
        <v>0.20610805358581308</v>
      </c>
      <c r="F19" s="85">
        <f t="shared" si="0"/>
        <v>0.20326939182806836</v>
      </c>
      <c r="G19" s="85">
        <f t="shared" si="0"/>
        <v>0.20045419326044966</v>
      </c>
      <c r="H19" s="85">
        <f t="shared" si="0"/>
        <v>0.19766254312269238</v>
      </c>
      <c r="I19" s="85">
        <f t="shared" si="0"/>
        <v>0.19489452125180828</v>
      </c>
      <c r="J19" s="85">
        <f t="shared" si="0"/>
        <v>0.19215020210369615</v>
      </c>
      <c r="K19" s="85">
        <f t="shared" si="0"/>
        <v>0.18942965477671214</v>
      </c>
      <c r="L19" s="85">
        <f t="shared" si="0"/>
        <v>0.18673294303717258</v>
      </c>
    </row>
    <row r="20" spans="2:12">
      <c r="B20" s="81">
        <v>0.9</v>
      </c>
      <c r="C20" s="84">
        <f t="shared" si="1"/>
        <v>0.18406012534675953</v>
      </c>
      <c r="D20" s="85">
        <f t="shared" si="0"/>
        <v>0.18141125489179721</v>
      </c>
      <c r="E20" s="85">
        <f t="shared" si="0"/>
        <v>0.17878637961437172</v>
      </c>
      <c r="F20" s="85">
        <f t="shared" si="0"/>
        <v>0.17618554224525784</v>
      </c>
      <c r="G20" s="85">
        <f t="shared" si="0"/>
        <v>0.17360878033862448</v>
      </c>
      <c r="H20" s="85">
        <f t="shared" si="0"/>
        <v>0.17105612630848177</v>
      </c>
      <c r="I20" s="85">
        <f t="shared" si="0"/>
        <v>0.16852760746683781</v>
      </c>
      <c r="J20" s="85">
        <f t="shared" si="0"/>
        <v>0.16602324606352958</v>
      </c>
      <c r="K20" s="85">
        <f t="shared" si="0"/>
        <v>0.16354305932769231</v>
      </c>
      <c r="L20" s="85">
        <f t="shared" si="0"/>
        <v>0.16108705951083091</v>
      </c>
    </row>
    <row r="21" spans="2:12">
      <c r="B21" s="81">
        <v>1</v>
      </c>
      <c r="C21" s="84">
        <f t="shared" si="1"/>
        <v>0.15865525393145696</v>
      </c>
      <c r="D21" s="85">
        <f t="shared" si="0"/>
        <v>0.15624764502125454</v>
      </c>
      <c r="E21" s="85">
        <f t="shared" si="0"/>
        <v>0.15386423037273489</v>
      </c>
      <c r="F21" s="85">
        <f t="shared" si="0"/>
        <v>0.15150500278834367</v>
      </c>
      <c r="G21" s="85">
        <f t="shared" si="0"/>
        <v>0.14916995033098135</v>
      </c>
      <c r="H21" s="85">
        <f t="shared" si="0"/>
        <v>0.14685905637589591</v>
      </c>
      <c r="I21" s="85">
        <f t="shared" si="0"/>
        <v>0.14457229966390961</v>
      </c>
      <c r="J21" s="85">
        <f t="shared" si="0"/>
        <v>0.14230965435593923</v>
      </c>
      <c r="K21" s="85">
        <f t="shared" si="0"/>
        <v>0.14007109008876906</v>
      </c>
      <c r="L21" s="85">
        <f t="shared" si="0"/>
        <v>0.1378565720320355</v>
      </c>
    </row>
    <row r="22" spans="2:12">
      <c r="B22" s="81">
        <v>1.1000000000000001</v>
      </c>
      <c r="C22" s="84">
        <f t="shared" si="1"/>
        <v>0.13566606094638267</v>
      </c>
      <c r="D22" s="85">
        <f t="shared" si="0"/>
        <v>0.13349951324274723</v>
      </c>
      <c r="E22" s="85">
        <f t="shared" si="0"/>
        <v>0.13135688104273069</v>
      </c>
      <c r="F22" s="85">
        <f t="shared" si="0"/>
        <v>0.1292381122400178</v>
      </c>
      <c r="G22" s="85">
        <f t="shared" si="0"/>
        <v>0.12714315056279824</v>
      </c>
      <c r="H22" s="85">
        <f t="shared" si="0"/>
        <v>0.12507193563715013</v>
      </c>
      <c r="I22" s="85">
        <f t="shared" si="0"/>
        <v>0.12302440305134332</v>
      </c>
      <c r="J22" s="85">
        <f t="shared" si="0"/>
        <v>0.12100048442101818</v>
      </c>
      <c r="K22" s="85">
        <f t="shared" si="0"/>
        <v>0.11900010745520062</v>
      </c>
      <c r="L22" s="85">
        <f t="shared" si="0"/>
        <v>0.11702319602310873</v>
      </c>
    </row>
    <row r="23" spans="2:12">
      <c r="B23" s="81">
        <v>1.2</v>
      </c>
      <c r="C23" s="84">
        <f t="shared" si="1"/>
        <v>0.11506967022170822</v>
      </c>
      <c r="D23" s="85">
        <f t="shared" si="0"/>
        <v>0.11313944644397722</v>
      </c>
      <c r="E23" s="85">
        <f t="shared" si="0"/>
        <v>0.11123243744783462</v>
      </c>
      <c r="F23" s="85">
        <f t="shared" si="0"/>
        <v>0.10934855242569186</v>
      </c>
      <c r="G23" s="85">
        <f t="shared" si="0"/>
        <v>0.10748769707458694</v>
      </c>
      <c r="H23" s="85">
        <f t="shared" si="0"/>
        <v>0.10564977366685524</v>
      </c>
      <c r="I23" s="85">
        <f t="shared" si="0"/>
        <v>0.10383468112130034</v>
      </c>
      <c r="J23" s="85">
        <f t="shared" si="0"/>
        <v>0.10204231507481909</v>
      </c>
      <c r="K23" s="85">
        <f t="shared" si="0"/>
        <v>0.10027256795444206</v>
      </c>
      <c r="L23" s="85">
        <f t="shared" si="0"/>
        <v>9.8525329049747867E-2</v>
      </c>
    </row>
    <row r="24" spans="2:12">
      <c r="B24" s="81">
        <v>1.3</v>
      </c>
      <c r="C24" s="84">
        <f t="shared" si="1"/>
        <v>9.6800484585610302E-2</v>
      </c>
      <c r="D24" s="85">
        <f t="shared" si="0"/>
        <v>9.5097917795239018E-2</v>
      </c>
      <c r="E24" s="85">
        <f t="shared" si="0"/>
        <v>9.3417508993471787E-2</v>
      </c>
      <c r="F24" s="85">
        <f t="shared" si="0"/>
        <v>9.1759135650280821E-2</v>
      </c>
      <c r="G24" s="85">
        <f t="shared" ref="D24:L41" si="2">1-_xlfn.NORM.S.DIST($B24+G$10,1)</f>
        <v>9.0122672464452491E-2</v>
      </c>
      <c r="H24" s="85">
        <f t="shared" si="2"/>
        <v>8.8507991437401956E-2</v>
      </c>
      <c r="I24" s="85">
        <f t="shared" si="2"/>
        <v>8.6914961947085034E-2</v>
      </c>
      <c r="J24" s="85">
        <f t="shared" si="2"/>
        <v>8.5343450821966926E-2</v>
      </c>
      <c r="K24" s="85">
        <f t="shared" si="2"/>
        <v>8.3793322415014249E-2</v>
      </c>
      <c r="L24" s="85">
        <f t="shared" si="2"/>
        <v>8.2264438677668861E-2</v>
      </c>
    </row>
    <row r="25" spans="2:12">
      <c r="B25" s="81">
        <v>1.4</v>
      </c>
      <c r="C25" s="84">
        <f t="shared" si="1"/>
        <v>8.0756659233771066E-2</v>
      </c>
      <c r="D25" s="85">
        <f t="shared" si="2"/>
        <v>7.9269841453392442E-2</v>
      </c>
      <c r="E25" s="85">
        <f t="shared" si="2"/>
        <v>7.780384052654632E-2</v>
      </c>
      <c r="F25" s="85">
        <f t="shared" si="2"/>
        <v>7.6358509536739172E-2</v>
      </c>
      <c r="G25" s="85">
        <f t="shared" si="2"/>
        <v>7.4933699534327047E-2</v>
      </c>
      <c r="H25" s="85">
        <f t="shared" si="2"/>
        <v>7.3529259609648401E-2</v>
      </c>
      <c r="I25" s="85">
        <f t="shared" si="2"/>
        <v>7.2145036965893805E-2</v>
      </c>
      <c r="J25" s="85">
        <f t="shared" si="2"/>
        <v>7.078087699168556E-2</v>
      </c>
      <c r="K25" s="85">
        <f t="shared" si="2"/>
        <v>6.9436623333331671E-2</v>
      </c>
      <c r="L25" s="85">
        <f t="shared" si="2"/>
        <v>6.8112117966725449E-2</v>
      </c>
    </row>
    <row r="26" spans="2:12">
      <c r="B26" s="81">
        <v>1.5</v>
      </c>
      <c r="C26" s="84">
        <f t="shared" si="1"/>
        <v>6.6807201268858085E-2</v>
      </c>
      <c r="D26" s="85">
        <f t="shared" si="2"/>
        <v>6.5521712088916439E-2</v>
      </c>
      <c r="E26" s="85">
        <f t="shared" si="2"/>
        <v>6.4255487818935753E-2</v>
      </c>
      <c r="F26" s="85">
        <f t="shared" si="2"/>
        <v>6.3008364463978395E-2</v>
      </c>
      <c r="G26" s="85">
        <f t="shared" si="2"/>
        <v>6.1780176711811907E-2</v>
      </c>
      <c r="H26" s="85">
        <f t="shared" si="2"/>
        <v>6.0570758002059022E-2</v>
      </c>
      <c r="I26" s="85">
        <f t="shared" si="2"/>
        <v>5.9379940594793013E-2</v>
      </c>
      <c r="J26" s="85">
        <f t="shared" si="2"/>
        <v>5.8207555638553066E-2</v>
      </c>
      <c r="K26" s="85">
        <f t="shared" si="2"/>
        <v>5.7053433237754136E-2</v>
      </c>
      <c r="L26" s="85">
        <f t="shared" si="2"/>
        <v>5.5917402519469417E-2</v>
      </c>
    </row>
    <row r="27" spans="2:12">
      <c r="B27" s="81">
        <v>1.6</v>
      </c>
      <c r="C27" s="84">
        <f t="shared" si="1"/>
        <v>5.4799291699557995E-2</v>
      </c>
      <c r="D27" s="85">
        <f t="shared" si="2"/>
        <v>5.3698928148119718E-2</v>
      </c>
      <c r="E27" s="85">
        <f t="shared" si="2"/>
        <v>5.2616138454252059E-2</v>
      </c>
      <c r="F27" s="85">
        <f t="shared" si="2"/>
        <v>5.1550748490089338E-2</v>
      </c>
      <c r="G27" s="85">
        <f t="shared" si="2"/>
        <v>5.0502583474103746E-2</v>
      </c>
      <c r="H27" s="85">
        <f t="shared" si="2"/>
        <v>4.9471468033648103E-2</v>
      </c>
      <c r="I27" s="85">
        <f t="shared" si="2"/>
        <v>4.8457226266722775E-2</v>
      </c>
      <c r="J27" s="85">
        <f t="shared" si="2"/>
        <v>4.7459681802947351E-2</v>
      </c>
      <c r="K27" s="85">
        <f t="shared" si="2"/>
        <v>4.6478657863719963E-2</v>
      </c>
      <c r="L27" s="85">
        <f t="shared" si="2"/>
        <v>4.5513977321549826E-2</v>
      </c>
    </row>
    <row r="28" spans="2:12">
      <c r="B28" s="81">
        <v>1.7</v>
      </c>
      <c r="C28" s="84">
        <f t="shared" si="1"/>
        <v>4.4565462758543006E-2</v>
      </c>
      <c r="D28" s="85">
        <f t="shared" si="2"/>
        <v>4.3632936524031884E-2</v>
      </c>
      <c r="E28" s="85">
        <f t="shared" si="2"/>
        <v>4.2716220791328863E-2</v>
      </c>
      <c r="F28" s="85">
        <f t="shared" si="2"/>
        <v>4.1815137613594899E-2</v>
      </c>
      <c r="G28" s="85">
        <f t="shared" si="2"/>
        <v>4.0929508978807316E-2</v>
      </c>
      <c r="H28" s="85">
        <f t="shared" si="2"/>
        <v>4.0059156863817114E-2</v>
      </c>
      <c r="I28" s="85">
        <f t="shared" si="2"/>
        <v>3.9203903287482689E-2</v>
      </c>
      <c r="J28" s="85">
        <f t="shared" si="2"/>
        <v>3.8363570362871191E-2</v>
      </c>
      <c r="K28" s="85">
        <f t="shared" si="2"/>
        <v>3.7537980348516742E-2</v>
      </c>
      <c r="L28" s="85">
        <f t="shared" si="2"/>
        <v>3.6726955698726305E-2</v>
      </c>
    </row>
    <row r="29" spans="2:12">
      <c r="B29" s="81">
        <v>1.8</v>
      </c>
      <c r="C29" s="84">
        <f t="shared" si="1"/>
        <v>3.5930319112925768E-2</v>
      </c>
      <c r="D29" s="85">
        <f t="shared" si="2"/>
        <v>3.5147893584038803E-2</v>
      </c>
      <c r="E29" s="85">
        <f t="shared" si="2"/>
        <v>3.4379502445889942E-2</v>
      </c>
      <c r="F29" s="85">
        <f t="shared" si="2"/>
        <v>3.3624969419628337E-2</v>
      </c>
      <c r="G29" s="85">
        <f t="shared" si="2"/>
        <v>3.2884118659163852E-2</v>
      </c>
      <c r="H29" s="85">
        <f t="shared" si="2"/>
        <v>3.2156774795613741E-2</v>
      </c>
      <c r="I29" s="85">
        <f t="shared" si="2"/>
        <v>3.1442762980752659E-2</v>
      </c>
      <c r="J29" s="85">
        <f t="shared" si="2"/>
        <v>3.0741908929465933E-2</v>
      </c>
      <c r="K29" s="85">
        <f t="shared" si="2"/>
        <v>3.0054038961199736E-2</v>
      </c>
      <c r="L29" s="85">
        <f t="shared" si="2"/>
        <v>2.9378980040409397E-2</v>
      </c>
    </row>
    <row r="30" spans="2:12">
      <c r="B30" s="81">
        <v>1.9</v>
      </c>
      <c r="C30" s="84">
        <f t="shared" si="1"/>
        <v>2.8716559816001852E-2</v>
      </c>
      <c r="D30" s="85">
        <f t="shared" si="2"/>
        <v>2.8066606659772564E-2</v>
      </c>
      <c r="E30" s="85">
        <f t="shared" si="2"/>
        <v>2.7428949703836802E-2</v>
      </c>
      <c r="F30" s="85">
        <f t="shared" si="2"/>
        <v>2.6803418877054952E-2</v>
      </c>
      <c r="G30" s="85">
        <f t="shared" si="2"/>
        <v>2.6189844940452733E-2</v>
      </c>
      <c r="H30" s="85">
        <f t="shared" si="2"/>
        <v>2.5588059521638562E-2</v>
      </c>
      <c r="I30" s="118">
        <f t="shared" si="2"/>
        <v>2.4997895148220484E-2</v>
      </c>
      <c r="J30" s="85">
        <f t="shared" si="2"/>
        <v>2.4419185280222577E-2</v>
      </c>
      <c r="K30" s="85">
        <f t="shared" si="2"/>
        <v>2.3851764341508486E-2</v>
      </c>
      <c r="L30" s="85">
        <f t="shared" si="2"/>
        <v>2.3295467750211851E-2</v>
      </c>
    </row>
    <row r="31" spans="2:12">
      <c r="B31" s="81">
        <v>2</v>
      </c>
      <c r="C31" s="84">
        <f t="shared" si="1"/>
        <v>2.2750131948179209E-2</v>
      </c>
      <c r="D31" s="85">
        <f t="shared" si="2"/>
        <v>2.221559442943144E-2</v>
      </c>
      <c r="E31" s="85">
        <f t="shared" si="2"/>
        <v>2.1691693767646791E-2</v>
      </c>
      <c r="F31" s="85">
        <f t="shared" si="2"/>
        <v>2.1178269642672221E-2</v>
      </c>
      <c r="G31" s="85">
        <f t="shared" si="2"/>
        <v>2.0675162866070074E-2</v>
      </c>
      <c r="H31" s="85">
        <f t="shared" si="2"/>
        <v>2.0182215405704418E-2</v>
      </c>
      <c r="I31" s="85">
        <f t="shared" si="2"/>
        <v>1.9699270409376912E-2</v>
      </c>
      <c r="J31" s="85">
        <f t="shared" si="2"/>
        <v>1.9226172227517324E-2</v>
      </c>
      <c r="K31" s="85">
        <f t="shared" si="2"/>
        <v>1.8762766434937794E-2</v>
      </c>
      <c r="L31" s="85">
        <f t="shared" si="2"/>
        <v>1.8308899851658955E-2</v>
      </c>
    </row>
    <row r="32" spans="2:12">
      <c r="B32" s="81">
        <v>2.1</v>
      </c>
      <c r="C32" s="84">
        <f t="shared" si="1"/>
        <v>1.7864420562816563E-2</v>
      </c>
      <c r="D32" s="85">
        <f t="shared" si="2"/>
        <v>1.7429177937657081E-2</v>
      </c>
      <c r="E32" s="85">
        <f t="shared" si="2"/>
        <v>1.700302264763276E-2</v>
      </c>
      <c r="F32" s="85">
        <f t="shared" si="2"/>
        <v>1.6585806683604987E-2</v>
      </c>
      <c r="G32" s="85">
        <f t="shared" si="2"/>
        <v>1.6177383372166121E-2</v>
      </c>
      <c r="H32" s="85">
        <f t="shared" si="2"/>
        <v>1.5777607391090465E-2</v>
      </c>
      <c r="I32" s="85">
        <f t="shared" si="2"/>
        <v>1.5386334783925482E-2</v>
      </c>
      <c r="J32" s="85">
        <f t="shared" si="2"/>
        <v>1.500342297373225E-2</v>
      </c>
      <c r="K32" s="85">
        <f t="shared" si="2"/>
        <v>1.4628730775989252E-2</v>
      </c>
      <c r="L32" s="85">
        <f t="shared" si="2"/>
        <v>1.4262118410668823E-2</v>
      </c>
    </row>
    <row r="33" spans="2:12">
      <c r="B33" s="81">
        <v>2.2000000000000002</v>
      </c>
      <c r="C33" s="84">
        <f t="shared" si="1"/>
        <v>1.390344751349859E-2</v>
      </c>
      <c r="D33" s="85">
        <f t="shared" si="2"/>
        <v>1.3552581146419995E-2</v>
      </c>
      <c r="E33" s="85">
        <f t="shared" si="2"/>
        <v>1.3209383807256225E-2</v>
      </c>
      <c r="F33" s="85">
        <f t="shared" si="2"/>
        <v>1.2873721438601993E-2</v>
      </c>
      <c r="G33" s="85">
        <f t="shared" si="2"/>
        <v>1.2545461435946592E-2</v>
      </c>
      <c r="H33" s="85">
        <f t="shared" si="2"/>
        <v>1.2224472655044671E-2</v>
      </c>
      <c r="I33" s="85">
        <f t="shared" si="2"/>
        <v>1.1910625418547038E-2</v>
      </c>
      <c r="J33" s="85">
        <f t="shared" si="2"/>
        <v>1.1603791521903495E-2</v>
      </c>
      <c r="K33" s="85">
        <f t="shared" si="2"/>
        <v>1.1303844238552796E-2</v>
      </c>
      <c r="L33" s="85">
        <f t="shared" si="2"/>
        <v>1.1010658324411393E-2</v>
      </c>
    </row>
    <row r="34" spans="2:12">
      <c r="B34" s="81">
        <v>2.2999999999999998</v>
      </c>
      <c r="C34" s="84">
        <f t="shared" si="1"/>
        <v>1.0724110021675837E-2</v>
      </c>
      <c r="D34" s="85">
        <f t="shared" si="2"/>
        <v>1.0444077061951051E-2</v>
      </c>
      <c r="E34" s="85">
        <f t="shared" si="2"/>
        <v>1.0170438668719695E-2</v>
      </c>
      <c r="F34" s="85">
        <f t="shared" si="2"/>
        <v>9.9030755591642539E-3</v>
      </c>
      <c r="G34" s="85">
        <f t="shared" si="2"/>
        <v>9.6418699453583168E-3</v>
      </c>
      <c r="H34" s="85">
        <f t="shared" si="2"/>
        <v>9.3867055348385575E-3</v>
      </c>
      <c r="I34" s="85">
        <f t="shared" si="2"/>
        <v>9.1374675305726516E-3</v>
      </c>
      <c r="J34" s="85">
        <f t="shared" si="2"/>
        <v>8.8940426303367737E-3</v>
      </c>
      <c r="K34" s="85">
        <f t="shared" si="2"/>
        <v>8.6563190255165567E-3</v>
      </c>
      <c r="L34" s="85">
        <f t="shared" si="2"/>
        <v>8.4241863993457233E-3</v>
      </c>
    </row>
    <row r="35" spans="2:12">
      <c r="B35" s="81">
        <v>2.4</v>
      </c>
      <c r="C35" s="84">
        <f t="shared" si="1"/>
        <v>8.1975359245961554E-3</v>
      </c>
      <c r="D35" s="85">
        <f t="shared" si="2"/>
        <v>7.9762602607337252E-3</v>
      </c>
      <c r="E35" s="85">
        <f t="shared" si="2"/>
        <v>7.760253550553653E-3</v>
      </c>
      <c r="F35" s="85">
        <f t="shared" si="2"/>
        <v>7.5494114163091597E-3</v>
      </c>
      <c r="G35" s="85">
        <f t="shared" si="2"/>
        <v>7.3436309553482904E-3</v>
      </c>
      <c r="H35" s="85">
        <f t="shared" si="2"/>
        <v>7.1428107352714543E-3</v>
      </c>
      <c r="I35" s="85">
        <f t="shared" si="2"/>
        <v>6.9468507886243369E-3</v>
      </c>
      <c r="J35" s="85">
        <f t="shared" si="2"/>
        <v>6.7556526071406164E-3</v>
      </c>
      <c r="K35" s="85">
        <f t="shared" si="2"/>
        <v>6.5691191355468082E-3</v>
      </c>
      <c r="L35" s="85">
        <f t="shared" si="2"/>
        <v>6.3871547649432259E-3</v>
      </c>
    </row>
    <row r="36" spans="2:12">
      <c r="B36" s="81">
        <v>2.5</v>
      </c>
      <c r="C36" s="84">
        <f t="shared" si="1"/>
        <v>6.2096653257761592E-3</v>
      </c>
      <c r="D36" s="85">
        <f t="shared" si="2"/>
        <v>6.0365580804127017E-3</v>
      </c>
      <c r="E36" s="85">
        <f t="shared" si="2"/>
        <v>5.8677417153325528E-3</v>
      </c>
      <c r="F36" s="85">
        <f t="shared" si="2"/>
        <v>5.7031263329506698E-3</v>
      </c>
      <c r="G36" s="85">
        <f t="shared" si="2"/>
        <v>5.5426234430826504E-3</v>
      </c>
      <c r="H36" s="85">
        <f t="shared" si="2"/>
        <v>5.3861459540667234E-3</v>
      </c>
      <c r="I36" s="85">
        <f t="shared" si="2"/>
        <v>5.2336081635557807E-3</v>
      </c>
      <c r="J36" s="85">
        <f t="shared" si="2"/>
        <v>5.0849257489909983E-3</v>
      </c>
      <c r="K36" s="85">
        <f t="shared" si="2"/>
        <v>4.9400157577705883E-3</v>
      </c>
      <c r="L36" s="85">
        <f t="shared" si="2"/>
        <v>4.7987965971262314E-3</v>
      </c>
    </row>
    <row r="37" spans="2:12">
      <c r="B37" s="81">
        <v>2.6</v>
      </c>
      <c r="C37" s="84">
        <f t="shared" si="1"/>
        <v>4.661188023718732E-3</v>
      </c>
      <c r="D37" s="85">
        <f t="shared" si="2"/>
        <v>4.5271111329673319E-3</v>
      </c>
      <c r="E37" s="85">
        <f t="shared" si="2"/>
        <v>4.3964883481213413E-3</v>
      </c>
      <c r="F37" s="85">
        <f t="shared" si="2"/>
        <v>4.2692434090892961E-3</v>
      </c>
      <c r="G37" s="85">
        <f t="shared" si="2"/>
        <v>4.14530136103608E-3</v>
      </c>
      <c r="H37" s="85">
        <f t="shared" si="2"/>
        <v>4.0245885427583339E-3</v>
      </c>
      <c r="I37" s="85">
        <f t="shared" si="2"/>
        <v>3.907032574852809E-3</v>
      </c>
      <c r="J37" s="85">
        <f t="shared" si="2"/>
        <v>3.7925623476854353E-3</v>
      </c>
      <c r="K37" s="85">
        <f t="shared" si="2"/>
        <v>3.6811080091749826E-3</v>
      </c>
      <c r="L37" s="85">
        <f t="shared" si="2"/>
        <v>3.5726009523997515E-3</v>
      </c>
    </row>
    <row r="38" spans="2:12">
      <c r="B38" s="81">
        <v>2.7</v>
      </c>
      <c r="C38" s="84">
        <f t="shared" si="1"/>
        <v>3.4669738030406183E-3</v>
      </c>
      <c r="D38" s="85">
        <f t="shared" si="2"/>
        <v>3.3641604066692032E-3</v>
      </c>
      <c r="E38" s="85">
        <f t="shared" si="2"/>
        <v>3.2640958158912659E-3</v>
      </c>
      <c r="F38" s="85">
        <f t="shared" si="2"/>
        <v>3.1667162773577617E-3</v>
      </c>
      <c r="G38" s="85">
        <f t="shared" si="2"/>
        <v>3.0719592186504441E-3</v>
      </c>
      <c r="H38" s="85">
        <f t="shared" si="2"/>
        <v>2.9797632350545555E-3</v>
      </c>
      <c r="I38" s="85">
        <f t="shared" si="2"/>
        <v>2.8900680762261599E-3</v>
      </c>
      <c r="J38" s="85">
        <f t="shared" si="2"/>
        <v>2.8028146327649939E-3</v>
      </c>
      <c r="K38" s="85">
        <f t="shared" si="2"/>
        <v>2.7179449227012764E-3</v>
      </c>
      <c r="L38" s="85">
        <f t="shared" si="2"/>
        <v>2.6354020779049137E-3</v>
      </c>
    </row>
    <row r="39" spans="2:12">
      <c r="B39" s="81">
        <v>2.8</v>
      </c>
      <c r="C39" s="84">
        <f t="shared" si="1"/>
        <v>2.5551303304279793E-3</v>
      </c>
      <c r="D39" s="85">
        <f t="shared" si="2"/>
        <v>2.4770749987859109E-3</v>
      </c>
      <c r="E39" s="85">
        <f t="shared" si="2"/>
        <v>2.4011824741893006E-3</v>
      </c>
      <c r="F39" s="85">
        <f t="shared" si="2"/>
        <v>2.3274002067315003E-3</v>
      </c>
      <c r="G39" s="85">
        <f t="shared" si="2"/>
        <v>2.2556766915423632E-3</v>
      </c>
      <c r="H39" s="85">
        <f t="shared" si="2"/>
        <v>2.1859614549132322E-3</v>
      </c>
      <c r="I39" s="85">
        <f t="shared" si="2"/>
        <v>2.1182050404046082E-3</v>
      </c>
      <c r="J39" s="85">
        <f t="shared" si="2"/>
        <v>2.0523589949397181E-3</v>
      </c>
      <c r="K39" s="85">
        <f t="shared" si="2"/>
        <v>1.9883758548943087E-3</v>
      </c>
      <c r="L39" s="85">
        <f t="shared" si="2"/>
        <v>1.9262091321878838E-3</v>
      </c>
    </row>
    <row r="40" spans="2:12">
      <c r="B40" s="81">
        <v>2.9</v>
      </c>
      <c r="C40" s="84">
        <f t="shared" si="1"/>
        <v>1.8658133003840449E-3</v>
      </c>
      <c r="D40" s="85">
        <f t="shared" si="2"/>
        <v>1.8071437808064861E-3</v>
      </c>
      <c r="E40" s="85">
        <f t="shared" si="2"/>
        <v>1.7501569286760832E-3</v>
      </c>
      <c r="F40" s="85">
        <f t="shared" si="2"/>
        <v>1.694810019277293E-3</v>
      </c>
      <c r="G40" s="85">
        <f t="shared" si="2"/>
        <v>1.6410612341569708E-3</v>
      </c>
      <c r="H40" s="85">
        <f t="shared" si="2"/>
        <v>1.5888696473648212E-3</v>
      </c>
      <c r="I40" s="85">
        <f t="shared" si="2"/>
        <v>1.538195211738036E-3</v>
      </c>
      <c r="J40" s="85">
        <f t="shared" si="2"/>
        <v>1.4889987452374465E-3</v>
      </c>
      <c r="K40" s="85">
        <f t="shared" si="2"/>
        <v>1.4412419173399638E-3</v>
      </c>
      <c r="L40" s="85">
        <f t="shared" si="2"/>
        <v>1.3948872354923036E-3</v>
      </c>
    </row>
    <row r="41" spans="2:12">
      <c r="B41" s="86">
        <v>3</v>
      </c>
      <c r="C41" s="87">
        <f t="shared" si="1"/>
        <v>1.3498980316301035E-3</v>
      </c>
      <c r="D41" s="88">
        <f t="shared" si="2"/>
        <v>1.3062384487694256E-3</v>
      </c>
      <c r="E41" s="88">
        <f t="shared" si="2"/>
        <v>1.2638734276723129E-3</v>
      </c>
      <c r="F41" s="88">
        <f t="shared" si="2"/>
        <v>1.2227686935922799E-3</v>
      </c>
      <c r="G41" s="88">
        <f t="shared" si="2"/>
        <v>1.1828907431044033E-3</v>
      </c>
      <c r="H41" s="88">
        <f t="shared" si="2"/>
        <v>1.1442068310226761E-3</v>
      </c>
      <c r="I41" s="88">
        <f t="shared" si="2"/>
        <v>1.1066849574092874E-3</v>
      </c>
      <c r="J41" s="88">
        <f t="shared" si="2"/>
        <v>1.0702938546789387E-3</v>
      </c>
      <c r="K41" s="88">
        <f t="shared" si="2"/>
        <v>1.0350029748028566E-3</v>
      </c>
      <c r="L41" s="88">
        <f t="shared" si="2"/>
        <v>1.0007824766140594E-3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6"/>
  <sheetViews>
    <sheetView showGridLines="0" workbookViewId="0">
      <pane ySplit="19" topLeftCell="A41" activePane="bottomLeft" state="frozen"/>
      <selection pane="bottomLeft" activeCell="G12" sqref="G12"/>
    </sheetView>
  </sheetViews>
  <sheetFormatPr defaultRowHeight="12.75"/>
  <cols>
    <col min="1" max="1" width="5.140625" style="2" customWidth="1"/>
    <col min="2" max="8" width="7.140625" style="2" customWidth="1"/>
    <col min="9" max="11" width="7.85546875" style="2" customWidth="1"/>
    <col min="12" max="17" width="9.140625" style="2"/>
    <col min="18" max="18" width="14.5703125" style="2" customWidth="1"/>
    <col min="19" max="19" width="22.28515625" style="2" customWidth="1"/>
    <col min="20" max="16384" width="9.140625" style="2"/>
  </cols>
  <sheetData>
    <row r="5" spans="2:11">
      <c r="B5" s="78" t="s">
        <v>43</v>
      </c>
      <c r="C5" s="2" t="s">
        <v>44</v>
      </c>
    </row>
    <row r="6" spans="2:11">
      <c r="C6" s="2" t="s">
        <v>45</v>
      </c>
    </row>
    <row r="7" spans="2:11">
      <c r="C7" s="2" t="s">
        <v>46</v>
      </c>
    </row>
    <row r="9" spans="2:11">
      <c r="B9" s="79" t="s">
        <v>47</v>
      </c>
      <c r="C9" s="79" t="s">
        <v>48</v>
      </c>
    </row>
    <row r="10" spans="2:11">
      <c r="B10" s="79" t="s">
        <v>49</v>
      </c>
      <c r="C10" s="89">
        <v>0.25</v>
      </c>
      <c r="D10" s="89">
        <v>0.1</v>
      </c>
      <c r="E10" s="90">
        <v>0.05</v>
      </c>
      <c r="F10" s="99">
        <v>2.5000000000000001E-2</v>
      </c>
      <c r="G10" s="91">
        <v>0.01</v>
      </c>
      <c r="H10" s="91">
        <v>5.0000000000000001E-3</v>
      </c>
      <c r="I10" s="92">
        <v>2.5000000000000001E-3</v>
      </c>
      <c r="J10" s="92">
        <v>1E-3</v>
      </c>
      <c r="K10" s="92">
        <v>5.0000000000000001E-4</v>
      </c>
    </row>
    <row r="11" spans="2:11">
      <c r="B11" s="93">
        <v>1</v>
      </c>
      <c r="C11" s="98">
        <f>_xlfn.T.INV(1-C$10,$B11)</f>
        <v>1</v>
      </c>
      <c r="D11" s="98">
        <f t="shared" ref="D11:K26" si="0">_xlfn.T.INV(1-D$10,$B11)</f>
        <v>3.0776835371752544</v>
      </c>
      <c r="E11" s="98">
        <f t="shared" si="0"/>
        <v>6.3137515146750376</v>
      </c>
      <c r="F11" s="100">
        <f t="shared" si="0"/>
        <v>12.706204736174694</v>
      </c>
      <c r="G11" s="98">
        <f t="shared" si="0"/>
        <v>31.820515953773928</v>
      </c>
      <c r="H11" s="98">
        <f t="shared" si="0"/>
        <v>63.656741162871526</v>
      </c>
      <c r="I11" s="98">
        <f t="shared" si="0"/>
        <v>127.32133646887488</v>
      </c>
      <c r="J11" s="98">
        <f t="shared" si="0"/>
        <v>318.30883898555015</v>
      </c>
      <c r="K11" s="98">
        <f t="shared" si="0"/>
        <v>636.6192487687897</v>
      </c>
    </row>
    <row r="12" spans="2:11">
      <c r="B12" s="93">
        <v>2</v>
      </c>
      <c r="C12" s="98">
        <f t="shared" ref="C12:K43" si="1">_xlfn.T.INV(1-C$10,$B12)</f>
        <v>0.81649658092772592</v>
      </c>
      <c r="D12" s="98">
        <f t="shared" si="0"/>
        <v>1.8856180831641269</v>
      </c>
      <c r="E12" s="98">
        <f t="shared" si="0"/>
        <v>2.9199855803537247</v>
      </c>
      <c r="F12" s="100">
        <f t="shared" si="0"/>
        <v>4.3026527297494619</v>
      </c>
      <c r="G12" s="98">
        <f t="shared" si="0"/>
        <v>6.9645567342832715</v>
      </c>
      <c r="H12" s="98">
        <f t="shared" si="0"/>
        <v>9.9248432009182892</v>
      </c>
      <c r="I12" s="98">
        <f t="shared" si="0"/>
        <v>14.089047275555444</v>
      </c>
      <c r="J12" s="98">
        <f t="shared" si="0"/>
        <v>22.327124770119866</v>
      </c>
      <c r="K12" s="98">
        <f t="shared" si="0"/>
        <v>31.599054576445365</v>
      </c>
    </row>
    <row r="13" spans="2:11">
      <c r="B13" s="93">
        <v>3</v>
      </c>
      <c r="C13" s="98">
        <f t="shared" si="1"/>
        <v>0.76489232840434507</v>
      </c>
      <c r="D13" s="98">
        <f t="shared" si="0"/>
        <v>1.63774435369621</v>
      </c>
      <c r="E13" s="98">
        <f t="shared" si="0"/>
        <v>2.3533634348018233</v>
      </c>
      <c r="F13" s="100">
        <f t="shared" si="0"/>
        <v>3.1824463052837078</v>
      </c>
      <c r="G13" s="98">
        <f t="shared" si="0"/>
        <v>4.5407028585681317</v>
      </c>
      <c r="H13" s="98">
        <f t="shared" si="0"/>
        <v>5.8409093097333553</v>
      </c>
      <c r="I13" s="98">
        <f t="shared" si="0"/>
        <v>7.453318505150679</v>
      </c>
      <c r="J13" s="98">
        <f t="shared" si="0"/>
        <v>10.214531852407381</v>
      </c>
      <c r="K13" s="98">
        <f t="shared" si="0"/>
        <v>12.923978636687965</v>
      </c>
    </row>
    <row r="14" spans="2:11">
      <c r="B14" s="93">
        <v>4</v>
      </c>
      <c r="C14" s="98">
        <f t="shared" si="1"/>
        <v>0.74069708411268287</v>
      </c>
      <c r="D14" s="98">
        <f t="shared" si="0"/>
        <v>1.5332062740589445</v>
      </c>
      <c r="E14" s="98">
        <f t="shared" si="0"/>
        <v>2.131846786326649</v>
      </c>
      <c r="F14" s="100">
        <f t="shared" si="0"/>
        <v>2.776445105197793</v>
      </c>
      <c r="G14" s="98">
        <f t="shared" si="0"/>
        <v>3.7469473879791959</v>
      </c>
      <c r="H14" s="98">
        <f t="shared" si="0"/>
        <v>4.6040948713499921</v>
      </c>
      <c r="I14" s="98">
        <f t="shared" si="0"/>
        <v>5.5975683670754925</v>
      </c>
      <c r="J14" s="98">
        <f t="shared" si="0"/>
        <v>7.1731822197823059</v>
      </c>
      <c r="K14" s="98">
        <f t="shared" si="0"/>
        <v>8.6103015813795221</v>
      </c>
    </row>
    <row r="15" spans="2:11">
      <c r="B15" s="93">
        <v>5</v>
      </c>
      <c r="C15" s="98">
        <f t="shared" si="1"/>
        <v>0.72668684380042159</v>
      </c>
      <c r="D15" s="98">
        <f t="shared" si="0"/>
        <v>1.4758840488244818</v>
      </c>
      <c r="E15" s="98">
        <f t="shared" si="0"/>
        <v>2.0150483733330233</v>
      </c>
      <c r="F15" s="100">
        <f t="shared" si="0"/>
        <v>2.570581835636315</v>
      </c>
      <c r="G15" s="98">
        <f t="shared" si="0"/>
        <v>3.3649299989072183</v>
      </c>
      <c r="H15" s="98">
        <f t="shared" si="0"/>
        <v>4.0321429835552269</v>
      </c>
      <c r="I15" s="98">
        <f t="shared" si="0"/>
        <v>4.7733406048555462</v>
      </c>
      <c r="J15" s="98">
        <f t="shared" si="0"/>
        <v>5.8934295313560083</v>
      </c>
      <c r="K15" s="98">
        <f t="shared" si="0"/>
        <v>6.8688266258812734</v>
      </c>
    </row>
    <row r="16" spans="2:11">
      <c r="B16" s="93">
        <v>6</v>
      </c>
      <c r="C16" s="98">
        <f t="shared" si="1"/>
        <v>0.71755819649141217</v>
      </c>
      <c r="D16" s="98">
        <f t="shared" si="0"/>
        <v>1.4397557472651481</v>
      </c>
      <c r="E16" s="98">
        <f t="shared" si="0"/>
        <v>1.9431802805153022</v>
      </c>
      <c r="F16" s="100">
        <f t="shared" si="0"/>
        <v>2.4469118511449688</v>
      </c>
      <c r="G16" s="98">
        <f t="shared" si="0"/>
        <v>3.1426684032909824</v>
      </c>
      <c r="H16" s="98">
        <f t="shared" si="0"/>
        <v>3.7074280213247786</v>
      </c>
      <c r="I16" s="98">
        <f t="shared" si="0"/>
        <v>4.3168271036333925</v>
      </c>
      <c r="J16" s="98">
        <f t="shared" si="0"/>
        <v>5.2076262387253625</v>
      </c>
      <c r="K16" s="98">
        <f t="shared" si="0"/>
        <v>5.9588161788188847</v>
      </c>
    </row>
    <row r="17" spans="2:11">
      <c r="B17" s="93">
        <v>7</v>
      </c>
      <c r="C17" s="98">
        <f t="shared" si="1"/>
        <v>0.71114177808178591</v>
      </c>
      <c r="D17" s="98">
        <f t="shared" si="0"/>
        <v>1.4149239276505086</v>
      </c>
      <c r="E17" s="98">
        <f t="shared" si="0"/>
        <v>1.8945786050900069</v>
      </c>
      <c r="F17" s="100">
        <f t="shared" si="0"/>
        <v>2.3646242515927849</v>
      </c>
      <c r="G17" s="98">
        <f t="shared" si="0"/>
        <v>2.9979515668685282</v>
      </c>
      <c r="H17" s="98">
        <f t="shared" si="0"/>
        <v>3.4994832973504928</v>
      </c>
      <c r="I17" s="98">
        <f t="shared" si="0"/>
        <v>4.0293371776425015</v>
      </c>
      <c r="J17" s="98">
        <f t="shared" si="0"/>
        <v>4.7852896286383331</v>
      </c>
      <c r="K17" s="98">
        <f t="shared" si="0"/>
        <v>5.4078825208618282</v>
      </c>
    </row>
    <row r="18" spans="2:11">
      <c r="B18" s="93">
        <v>8</v>
      </c>
      <c r="C18" s="98">
        <f t="shared" si="1"/>
        <v>0.70638661264483749</v>
      </c>
      <c r="D18" s="98">
        <f t="shared" si="0"/>
        <v>1.3968153097438649</v>
      </c>
      <c r="E18" s="98">
        <f t="shared" si="0"/>
        <v>1.8595480375308975</v>
      </c>
      <c r="F18" s="100">
        <f t="shared" si="0"/>
        <v>2.3060041352041662</v>
      </c>
      <c r="G18" s="98">
        <f t="shared" si="0"/>
        <v>2.896459447709621</v>
      </c>
      <c r="H18" s="98">
        <f t="shared" si="0"/>
        <v>3.3553873313333948</v>
      </c>
      <c r="I18" s="98">
        <f t="shared" si="0"/>
        <v>3.832518685344358</v>
      </c>
      <c r="J18" s="98">
        <f t="shared" si="0"/>
        <v>4.5007909337237244</v>
      </c>
      <c r="K18" s="98">
        <f t="shared" si="0"/>
        <v>5.0413054333734557</v>
      </c>
    </row>
    <row r="19" spans="2:11">
      <c r="B19" s="93">
        <v>9</v>
      </c>
      <c r="C19" s="98">
        <f t="shared" si="1"/>
        <v>0.70272214675132494</v>
      </c>
      <c r="D19" s="98">
        <f t="shared" si="0"/>
        <v>1.3830287383966327</v>
      </c>
      <c r="E19" s="98">
        <f t="shared" si="0"/>
        <v>1.8331129326562368</v>
      </c>
      <c r="F19" s="100">
        <f t="shared" si="0"/>
        <v>2.2621571627982049</v>
      </c>
      <c r="G19" s="98">
        <f t="shared" si="0"/>
        <v>2.8214379250258079</v>
      </c>
      <c r="H19" s="98">
        <f t="shared" si="0"/>
        <v>3.2498355415921263</v>
      </c>
      <c r="I19" s="98">
        <f t="shared" si="0"/>
        <v>3.6896623923042444</v>
      </c>
      <c r="J19" s="98">
        <f t="shared" si="0"/>
        <v>4.2968056627299189</v>
      </c>
      <c r="K19" s="98">
        <f t="shared" si="0"/>
        <v>4.780912585931218</v>
      </c>
    </row>
    <row r="20" spans="2:11">
      <c r="B20" s="93">
        <v>10</v>
      </c>
      <c r="C20" s="98">
        <f t="shared" si="1"/>
        <v>0.69981206131243168</v>
      </c>
      <c r="D20" s="98">
        <f t="shared" si="0"/>
        <v>1.3721836411103363</v>
      </c>
      <c r="E20" s="98">
        <f t="shared" si="0"/>
        <v>1.8124611228116754</v>
      </c>
      <c r="F20" s="100">
        <f t="shared" si="0"/>
        <v>2.2281388519862744</v>
      </c>
      <c r="G20" s="98">
        <f t="shared" si="0"/>
        <v>2.7637694581126957</v>
      </c>
      <c r="H20" s="98">
        <f t="shared" si="0"/>
        <v>3.1692726726169509</v>
      </c>
      <c r="I20" s="98">
        <f t="shared" si="0"/>
        <v>3.581406202090669</v>
      </c>
      <c r="J20" s="98">
        <f t="shared" si="0"/>
        <v>4.1437004940465894</v>
      </c>
      <c r="K20" s="98">
        <f t="shared" si="0"/>
        <v>4.5868938587027079</v>
      </c>
    </row>
    <row r="21" spans="2:11">
      <c r="B21" s="93">
        <v>11</v>
      </c>
      <c r="C21" s="98">
        <f t="shared" si="1"/>
        <v>0.69744532755988053</v>
      </c>
      <c r="D21" s="98">
        <f t="shared" si="0"/>
        <v>1.3634303180205409</v>
      </c>
      <c r="E21" s="98">
        <f t="shared" si="0"/>
        <v>1.795884818704043</v>
      </c>
      <c r="F21" s="100">
        <f t="shared" si="0"/>
        <v>2.2009851600916384</v>
      </c>
      <c r="G21" s="98">
        <f t="shared" si="0"/>
        <v>2.7180791838138609</v>
      </c>
      <c r="H21" s="98">
        <f t="shared" si="0"/>
        <v>3.10580651553928</v>
      </c>
      <c r="I21" s="98">
        <f t="shared" si="0"/>
        <v>3.496614173253684</v>
      </c>
      <c r="J21" s="98">
        <f t="shared" si="0"/>
        <v>4.0247010376307379</v>
      </c>
      <c r="K21" s="98">
        <f t="shared" si="0"/>
        <v>4.436979338234516</v>
      </c>
    </row>
    <row r="22" spans="2:11">
      <c r="B22" s="93">
        <v>12</v>
      </c>
      <c r="C22" s="98">
        <f t="shared" si="1"/>
        <v>0.69548286551179161</v>
      </c>
      <c r="D22" s="98">
        <f t="shared" si="0"/>
        <v>1.3562173340232055</v>
      </c>
      <c r="E22" s="98">
        <f t="shared" si="0"/>
        <v>1.7822875556493194</v>
      </c>
      <c r="F22" s="100">
        <f t="shared" si="0"/>
        <v>2.178812829667228</v>
      </c>
      <c r="G22" s="98">
        <f t="shared" si="0"/>
        <v>2.6809979931209136</v>
      </c>
      <c r="H22" s="98">
        <f t="shared" si="0"/>
        <v>3.0545395893929017</v>
      </c>
      <c r="I22" s="98">
        <f t="shared" si="0"/>
        <v>3.4284442422922639</v>
      </c>
      <c r="J22" s="98">
        <f t="shared" si="0"/>
        <v>3.9296332646264913</v>
      </c>
      <c r="K22" s="98">
        <f t="shared" si="0"/>
        <v>4.3177912836062466</v>
      </c>
    </row>
    <row r="23" spans="2:11">
      <c r="B23" s="93">
        <v>13</v>
      </c>
      <c r="C23" s="98">
        <f t="shared" si="1"/>
        <v>0.69382930423544042</v>
      </c>
      <c r="D23" s="98">
        <f t="shared" si="0"/>
        <v>1.3501712887800554</v>
      </c>
      <c r="E23" s="98">
        <f t="shared" si="0"/>
        <v>1.7709333959868729</v>
      </c>
      <c r="F23" s="100">
        <f t="shared" si="0"/>
        <v>2.1603686564627917</v>
      </c>
      <c r="G23" s="98">
        <f t="shared" si="0"/>
        <v>2.6503088379121915</v>
      </c>
      <c r="H23" s="98">
        <f t="shared" si="0"/>
        <v>3.0122758387165782</v>
      </c>
      <c r="I23" s="98">
        <f t="shared" si="0"/>
        <v>3.3724679410109903</v>
      </c>
      <c r="J23" s="98">
        <f t="shared" si="0"/>
        <v>3.8519823911683875</v>
      </c>
      <c r="K23" s="98">
        <f t="shared" si="0"/>
        <v>4.2208317277071812</v>
      </c>
    </row>
    <row r="24" spans="2:11">
      <c r="B24" s="93">
        <v>14</v>
      </c>
      <c r="C24" s="98">
        <f t="shared" si="1"/>
        <v>0.69241706957000537</v>
      </c>
      <c r="D24" s="98">
        <f t="shared" si="0"/>
        <v>1.3450303744546506</v>
      </c>
      <c r="E24" s="98">
        <f t="shared" si="0"/>
        <v>1.7613101357748921</v>
      </c>
      <c r="F24" s="100">
        <f t="shared" si="0"/>
        <v>2.1447866879178035</v>
      </c>
      <c r="G24" s="98">
        <f t="shared" si="0"/>
        <v>2.6244940675900517</v>
      </c>
      <c r="H24" s="98">
        <f t="shared" si="0"/>
        <v>2.9768427343708344</v>
      </c>
      <c r="I24" s="98">
        <f t="shared" si="0"/>
        <v>3.3256958178380347</v>
      </c>
      <c r="J24" s="98">
        <f t="shared" si="0"/>
        <v>3.7873902375233461</v>
      </c>
      <c r="K24" s="98">
        <f t="shared" si="0"/>
        <v>4.1404541127382588</v>
      </c>
    </row>
    <row r="25" spans="2:11">
      <c r="B25" s="93">
        <v>15</v>
      </c>
      <c r="C25" s="98">
        <f t="shared" si="1"/>
        <v>0.6911969489584906</v>
      </c>
      <c r="D25" s="98">
        <f t="shared" si="0"/>
        <v>1.3406056078504547</v>
      </c>
      <c r="E25" s="98">
        <f t="shared" si="0"/>
        <v>1.7530503556925723</v>
      </c>
      <c r="F25" s="100">
        <f t="shared" si="0"/>
        <v>2.1314495455597742</v>
      </c>
      <c r="G25" s="98">
        <f t="shared" si="0"/>
        <v>2.6024802950111217</v>
      </c>
      <c r="H25" s="98">
        <f t="shared" si="0"/>
        <v>2.9467128834752367</v>
      </c>
      <c r="I25" s="98">
        <f t="shared" si="0"/>
        <v>3.2860385709462334</v>
      </c>
      <c r="J25" s="98">
        <f t="shared" si="0"/>
        <v>3.7328344253108989</v>
      </c>
      <c r="K25" s="98">
        <f t="shared" si="0"/>
        <v>4.0727651959038447</v>
      </c>
    </row>
    <row r="26" spans="2:11">
      <c r="B26" s="93">
        <v>16</v>
      </c>
      <c r="C26" s="98">
        <f t="shared" si="1"/>
        <v>0.69013225381055954</v>
      </c>
      <c r="D26" s="98">
        <f t="shared" si="0"/>
        <v>1.3367571673273158</v>
      </c>
      <c r="E26" s="98">
        <f t="shared" si="0"/>
        <v>1.7458836762762506</v>
      </c>
      <c r="F26" s="100">
        <f t="shared" si="0"/>
        <v>2.119905299221255</v>
      </c>
      <c r="G26" s="98">
        <f t="shared" si="0"/>
        <v>2.5834871852759917</v>
      </c>
      <c r="H26" s="98">
        <f t="shared" si="0"/>
        <v>2.9207816224250998</v>
      </c>
      <c r="I26" s="98">
        <f t="shared" si="0"/>
        <v>3.2519928743828896</v>
      </c>
      <c r="J26" s="98">
        <f t="shared" si="0"/>
        <v>3.686154792686013</v>
      </c>
      <c r="K26" s="98">
        <f t="shared" si="0"/>
        <v>4.0149963271841083</v>
      </c>
    </row>
    <row r="27" spans="2:11">
      <c r="B27" s="93">
        <v>17</v>
      </c>
      <c r="C27" s="98">
        <f t="shared" si="1"/>
        <v>0.68919507515393985</v>
      </c>
      <c r="D27" s="98">
        <f t="shared" si="1"/>
        <v>1.3333793897216262</v>
      </c>
      <c r="E27" s="98">
        <f t="shared" si="1"/>
        <v>1.7396067260750721</v>
      </c>
      <c r="F27" s="100">
        <f t="shared" si="1"/>
        <v>2.109815577833317</v>
      </c>
      <c r="G27" s="98">
        <f t="shared" si="1"/>
        <v>2.5669339837247178</v>
      </c>
      <c r="H27" s="98">
        <f t="shared" si="1"/>
        <v>2.8982305196774178</v>
      </c>
      <c r="I27" s="98">
        <f t="shared" si="1"/>
        <v>3.2224499113574736</v>
      </c>
      <c r="J27" s="98">
        <f t="shared" si="1"/>
        <v>3.6457673800784094</v>
      </c>
      <c r="K27" s="98">
        <f t="shared" si="1"/>
        <v>3.9651262721190821</v>
      </c>
    </row>
    <row r="28" spans="2:11">
      <c r="B28" s="93">
        <v>18</v>
      </c>
      <c r="C28" s="98">
        <f t="shared" si="1"/>
        <v>0.68836380646620021</v>
      </c>
      <c r="D28" s="98">
        <f t="shared" si="1"/>
        <v>1.3303909435699099</v>
      </c>
      <c r="E28" s="98">
        <f t="shared" si="1"/>
        <v>1.7340636066175383</v>
      </c>
      <c r="F28" s="100">
        <f t="shared" si="1"/>
        <v>2.1009220402410378</v>
      </c>
      <c r="G28" s="98">
        <f t="shared" si="1"/>
        <v>2.552379630182251</v>
      </c>
      <c r="H28" s="98">
        <f t="shared" si="1"/>
        <v>2.8784404727386073</v>
      </c>
      <c r="I28" s="98">
        <f t="shared" si="1"/>
        <v>3.1965742222552294</v>
      </c>
      <c r="J28" s="98">
        <f t="shared" si="1"/>
        <v>3.6104848848250928</v>
      </c>
      <c r="K28" s="98">
        <f t="shared" si="1"/>
        <v>3.9216458250852084</v>
      </c>
    </row>
    <row r="29" spans="2:11">
      <c r="B29" s="93">
        <v>19</v>
      </c>
      <c r="C29" s="98">
        <f t="shared" si="1"/>
        <v>0.68762146020395809</v>
      </c>
      <c r="D29" s="98">
        <f t="shared" si="1"/>
        <v>1.3277282090267981</v>
      </c>
      <c r="E29" s="98">
        <f t="shared" si="1"/>
        <v>1.7291328115213698</v>
      </c>
      <c r="F29" s="100">
        <f t="shared" si="1"/>
        <v>2.0930240544083087</v>
      </c>
      <c r="G29" s="98">
        <f t="shared" si="1"/>
        <v>2.5394831906239612</v>
      </c>
      <c r="H29" s="98">
        <f t="shared" si="1"/>
        <v>2.860934606464979</v>
      </c>
      <c r="I29" s="98">
        <f t="shared" si="1"/>
        <v>3.1737245307923252</v>
      </c>
      <c r="J29" s="98">
        <f t="shared" si="1"/>
        <v>3.5794001489547154</v>
      </c>
      <c r="K29" s="98">
        <f t="shared" si="1"/>
        <v>3.8834058525921304</v>
      </c>
    </row>
    <row r="30" spans="2:11">
      <c r="B30" s="93">
        <v>20</v>
      </c>
      <c r="C30" s="98">
        <f t="shared" si="1"/>
        <v>0.68695449644880313</v>
      </c>
      <c r="D30" s="98">
        <f t="shared" si="1"/>
        <v>1.3253407069850465</v>
      </c>
      <c r="E30" s="98">
        <f t="shared" si="1"/>
        <v>1.7247182429207868</v>
      </c>
      <c r="F30" s="100">
        <f t="shared" si="1"/>
        <v>2.0859634472658648</v>
      </c>
      <c r="G30" s="98">
        <f t="shared" si="1"/>
        <v>2.5279770027415722</v>
      </c>
      <c r="H30" s="98">
        <f t="shared" si="1"/>
        <v>2.8453397097861086</v>
      </c>
      <c r="I30" s="98">
        <f t="shared" si="1"/>
        <v>3.1534005329064621</v>
      </c>
      <c r="J30" s="98">
        <f t="shared" si="1"/>
        <v>3.5518083432033323</v>
      </c>
      <c r="K30" s="98">
        <f t="shared" si="1"/>
        <v>3.849516274930874</v>
      </c>
    </row>
    <row r="31" spans="2:11">
      <c r="B31" s="93">
        <v>21</v>
      </c>
      <c r="C31" s="98">
        <f t="shared" si="1"/>
        <v>0.68635199072695385</v>
      </c>
      <c r="D31" s="98">
        <f t="shared" si="1"/>
        <v>1.3231878738651732</v>
      </c>
      <c r="E31" s="98">
        <f t="shared" si="1"/>
        <v>1.7207429028118781</v>
      </c>
      <c r="F31" s="100">
        <f t="shared" si="1"/>
        <v>2.07961384472768</v>
      </c>
      <c r="G31" s="98">
        <f t="shared" si="1"/>
        <v>2.5176480160447414</v>
      </c>
      <c r="H31" s="98">
        <f t="shared" si="1"/>
        <v>2.8313595580230499</v>
      </c>
      <c r="I31" s="98">
        <f t="shared" si="1"/>
        <v>3.1352062454062786</v>
      </c>
      <c r="J31" s="98">
        <f t="shared" si="1"/>
        <v>3.5271536688691771</v>
      </c>
      <c r="K31" s="98">
        <f t="shared" si="1"/>
        <v>3.8192771642745083</v>
      </c>
    </row>
    <row r="32" spans="2:11">
      <c r="B32" s="93">
        <v>22</v>
      </c>
      <c r="C32" s="98">
        <f t="shared" si="1"/>
        <v>0.68580503172188534</v>
      </c>
      <c r="D32" s="98">
        <f t="shared" si="1"/>
        <v>1.3212367416133624</v>
      </c>
      <c r="E32" s="98">
        <f t="shared" si="1"/>
        <v>1.7171443743802424</v>
      </c>
      <c r="F32" s="100">
        <f t="shared" si="1"/>
        <v>2.0738730679040249</v>
      </c>
      <c r="G32" s="98">
        <f t="shared" si="1"/>
        <v>2.5083245528990799</v>
      </c>
      <c r="H32" s="98">
        <f t="shared" si="1"/>
        <v>2.8187560606001427</v>
      </c>
      <c r="I32" s="98">
        <f t="shared" si="1"/>
        <v>3.1188242068607437</v>
      </c>
      <c r="J32" s="98">
        <f t="shared" si="1"/>
        <v>3.5049920310846616</v>
      </c>
      <c r="K32" s="98">
        <f t="shared" si="1"/>
        <v>3.7921306716984358</v>
      </c>
    </row>
    <row r="33" spans="1:11">
      <c r="B33" s="93">
        <v>23</v>
      </c>
      <c r="C33" s="98">
        <f t="shared" si="1"/>
        <v>0.68530627806129341</v>
      </c>
      <c r="D33" s="98">
        <f t="shared" si="1"/>
        <v>1.3194602398161621</v>
      </c>
      <c r="E33" s="98">
        <f t="shared" si="1"/>
        <v>1.7138715277470482</v>
      </c>
      <c r="F33" s="100">
        <f t="shared" si="1"/>
        <v>2.0686576104190477</v>
      </c>
      <c r="G33" s="98">
        <f t="shared" si="1"/>
        <v>2.4998667394946672</v>
      </c>
      <c r="H33" s="98">
        <f t="shared" si="1"/>
        <v>2.807335683769999</v>
      </c>
      <c r="I33" s="98">
        <f t="shared" si="1"/>
        <v>3.1039969631408901</v>
      </c>
      <c r="J33" s="98">
        <f t="shared" si="1"/>
        <v>3.4849643749398127</v>
      </c>
      <c r="K33" s="98">
        <f t="shared" si="1"/>
        <v>3.7676268043118255</v>
      </c>
    </row>
    <row r="34" spans="1:11">
      <c r="B34" s="93">
        <v>24</v>
      </c>
      <c r="C34" s="98">
        <f t="shared" si="1"/>
        <v>0.68484962723698206</v>
      </c>
      <c r="D34" s="98">
        <f t="shared" si="1"/>
        <v>1.3178359336731498</v>
      </c>
      <c r="E34" s="98">
        <f t="shared" si="1"/>
        <v>1.7108820799094284</v>
      </c>
      <c r="F34" s="100">
        <f t="shared" si="1"/>
        <v>2.0638985616280254</v>
      </c>
      <c r="G34" s="98">
        <f t="shared" si="1"/>
        <v>2.4921594731577557</v>
      </c>
      <c r="H34" s="98">
        <f t="shared" si="1"/>
        <v>2.7969395047744556</v>
      </c>
      <c r="I34" s="98">
        <f t="shared" si="1"/>
        <v>3.0905135487170017</v>
      </c>
      <c r="J34" s="98">
        <f t="shared" si="1"/>
        <v>3.4667772980160274</v>
      </c>
      <c r="K34" s="98">
        <f t="shared" si="1"/>
        <v>3.7453986192900963</v>
      </c>
    </row>
    <row r="35" spans="1:11">
      <c r="B35" s="93">
        <v>25</v>
      </c>
      <c r="C35" s="98">
        <f t="shared" si="1"/>
        <v>0.68442996490426722</v>
      </c>
      <c r="D35" s="98">
        <f t="shared" si="1"/>
        <v>1.3163450726738706</v>
      </c>
      <c r="E35" s="98">
        <f t="shared" si="1"/>
        <v>1.7081407612518986</v>
      </c>
      <c r="F35" s="100">
        <f t="shared" si="1"/>
        <v>2.0595385527532977</v>
      </c>
      <c r="G35" s="98">
        <f t="shared" si="1"/>
        <v>2.485107175410763</v>
      </c>
      <c r="H35" s="98">
        <f t="shared" si="1"/>
        <v>2.7874358136769692</v>
      </c>
      <c r="I35" s="98">
        <f t="shared" si="1"/>
        <v>3.0781994605435314</v>
      </c>
      <c r="J35" s="98">
        <f t="shared" si="1"/>
        <v>3.4501887269730638</v>
      </c>
      <c r="K35" s="98">
        <f t="shared" si="1"/>
        <v>3.7251439497286936</v>
      </c>
    </row>
    <row r="36" spans="1:11">
      <c r="B36" s="93">
        <v>26</v>
      </c>
      <c r="C36" s="98">
        <f t="shared" si="1"/>
        <v>0.68404297268287217</v>
      </c>
      <c r="D36" s="98">
        <f t="shared" si="1"/>
        <v>1.3149718642705173</v>
      </c>
      <c r="E36" s="98">
        <f t="shared" si="1"/>
        <v>1.7056179197592722</v>
      </c>
      <c r="F36" s="100">
        <f t="shared" si="1"/>
        <v>2.0555294386428731</v>
      </c>
      <c r="G36" s="98">
        <f t="shared" si="1"/>
        <v>2.4786298235912425</v>
      </c>
      <c r="H36" s="98">
        <f t="shared" si="1"/>
        <v>2.7787145333296825</v>
      </c>
      <c r="I36" s="98">
        <f t="shared" si="1"/>
        <v>3.0669091164305651</v>
      </c>
      <c r="J36" s="98">
        <f t="shared" si="1"/>
        <v>3.4349971815631162</v>
      </c>
      <c r="K36" s="98">
        <f t="shared" si="1"/>
        <v>3.7066117434809542</v>
      </c>
    </row>
    <row r="37" spans="1:11">
      <c r="B37" s="93">
        <v>27</v>
      </c>
      <c r="C37" s="98">
        <f t="shared" si="1"/>
        <v>0.68368497913103199</v>
      </c>
      <c r="D37" s="98">
        <f t="shared" si="1"/>
        <v>1.3137029128292739</v>
      </c>
      <c r="E37" s="98">
        <f t="shared" si="1"/>
        <v>1.7032884457221271</v>
      </c>
      <c r="F37" s="100">
        <f t="shared" si="1"/>
        <v>2.0518305164802841</v>
      </c>
      <c r="G37" s="98">
        <f t="shared" si="1"/>
        <v>2.4726599119560055</v>
      </c>
      <c r="H37" s="98">
        <f t="shared" si="1"/>
        <v>2.7706829571222107</v>
      </c>
      <c r="I37" s="98">
        <f t="shared" si="1"/>
        <v>3.0565201088565139</v>
      </c>
      <c r="J37" s="98">
        <f t="shared" si="1"/>
        <v>3.4210336212293058</v>
      </c>
      <c r="K37" s="98">
        <f t="shared" si="1"/>
        <v>3.6895917134592788</v>
      </c>
    </row>
    <row r="38" spans="1:11">
      <c r="B38" s="93">
        <v>28</v>
      </c>
      <c r="C38" s="98">
        <f t="shared" si="1"/>
        <v>0.68335284298850385</v>
      </c>
      <c r="D38" s="98">
        <f t="shared" si="1"/>
        <v>1.3125267815926682</v>
      </c>
      <c r="E38" s="98">
        <f t="shared" si="1"/>
        <v>1.7011309342659309</v>
      </c>
      <c r="F38" s="100">
        <f t="shared" si="1"/>
        <v>2.0484071417952445</v>
      </c>
      <c r="G38" s="98">
        <f t="shared" si="1"/>
        <v>2.467140097967472</v>
      </c>
      <c r="H38" s="98">
        <f t="shared" si="1"/>
        <v>2.7632624554614447</v>
      </c>
      <c r="I38" s="98">
        <f t="shared" si="1"/>
        <v>3.0469287750530443</v>
      </c>
      <c r="J38" s="98">
        <f t="shared" si="1"/>
        <v>3.4081551783533595</v>
      </c>
      <c r="K38" s="98">
        <f t="shared" si="1"/>
        <v>3.6739064007013189</v>
      </c>
    </row>
    <row r="39" spans="1:11">
      <c r="B39" s="93">
        <v>29</v>
      </c>
      <c r="C39" s="98">
        <f t="shared" si="1"/>
        <v>0.68304386082161361</v>
      </c>
      <c r="D39" s="98">
        <f t="shared" si="1"/>
        <v>1.3114336473015502</v>
      </c>
      <c r="E39" s="98">
        <f t="shared" si="1"/>
        <v>1.6991270265334968</v>
      </c>
      <c r="F39" s="100">
        <f t="shared" si="1"/>
        <v>2.0452296421327034</v>
      </c>
      <c r="G39" s="98">
        <f t="shared" si="1"/>
        <v>2.4620213601504126</v>
      </c>
      <c r="H39" s="98">
        <f t="shared" si="1"/>
        <v>2.7563859036706049</v>
      </c>
      <c r="I39" s="98">
        <f t="shared" si="1"/>
        <v>3.0380467448491837</v>
      </c>
      <c r="J39" s="98">
        <f t="shared" si="1"/>
        <v>3.3962402883568026</v>
      </c>
      <c r="K39" s="98">
        <f t="shared" si="1"/>
        <v>3.6594050194663734</v>
      </c>
    </row>
    <row r="40" spans="1:11">
      <c r="B40" s="94">
        <v>30</v>
      </c>
      <c r="C40" s="119">
        <f t="shared" si="1"/>
        <v>0.68275569332128949</v>
      </c>
      <c r="D40" s="119">
        <f t="shared" si="1"/>
        <v>1.3104150253913947</v>
      </c>
      <c r="E40" s="119">
        <f t="shared" si="1"/>
        <v>1.6972608865939567</v>
      </c>
      <c r="F40" s="120">
        <f t="shared" si="1"/>
        <v>2.0422724563012378</v>
      </c>
      <c r="G40" s="119">
        <f t="shared" si="1"/>
        <v>2.4572615424005915</v>
      </c>
      <c r="H40" s="119">
        <f t="shared" si="1"/>
        <v>2.7499956535672245</v>
      </c>
      <c r="I40" s="119">
        <f t="shared" si="1"/>
        <v>3.0297982236482515</v>
      </c>
      <c r="J40" s="119">
        <f t="shared" si="1"/>
        <v>3.385184866829305</v>
      </c>
      <c r="K40" s="119">
        <f t="shared" si="1"/>
        <v>3.6459586350420627</v>
      </c>
    </row>
    <row r="41" spans="1:11">
      <c r="B41" s="95">
        <v>40</v>
      </c>
      <c r="C41" s="119">
        <f t="shared" si="1"/>
        <v>0.68067271716444966</v>
      </c>
      <c r="D41" s="119">
        <f t="shared" si="1"/>
        <v>1.3030770526071962</v>
      </c>
      <c r="E41" s="119">
        <f t="shared" si="1"/>
        <v>1.6838510133356521</v>
      </c>
      <c r="F41" s="120">
        <f t="shared" si="1"/>
        <v>2.0210753903062715</v>
      </c>
      <c r="G41" s="119">
        <f t="shared" si="1"/>
        <v>2.4232567793348565</v>
      </c>
      <c r="H41" s="119">
        <f t="shared" si="1"/>
        <v>2.7044592674331618</v>
      </c>
      <c r="I41" s="119">
        <f t="shared" si="1"/>
        <v>2.9711712949060809</v>
      </c>
      <c r="J41" s="119">
        <f t="shared" si="1"/>
        <v>3.3068777140858212</v>
      </c>
      <c r="K41" s="119">
        <f t="shared" si="1"/>
        <v>3.5509657608633498</v>
      </c>
    </row>
    <row r="42" spans="1:11">
      <c r="B42" s="95">
        <v>60</v>
      </c>
      <c r="C42" s="121">
        <f t="shared" si="1"/>
        <v>0.67860072064813881</v>
      </c>
      <c r="D42" s="121">
        <f t="shared" si="1"/>
        <v>1.2958210935157342</v>
      </c>
      <c r="E42" s="121">
        <f t="shared" si="1"/>
        <v>1.6706488649046354</v>
      </c>
      <c r="F42" s="122">
        <f t="shared" si="1"/>
        <v>2.0002978220142609</v>
      </c>
      <c r="G42" s="121">
        <f t="shared" si="1"/>
        <v>2.3901194726249129</v>
      </c>
      <c r="H42" s="121">
        <f t="shared" si="1"/>
        <v>2.6602830288550381</v>
      </c>
      <c r="I42" s="121">
        <f t="shared" si="1"/>
        <v>2.9145525754195063</v>
      </c>
      <c r="J42" s="121">
        <f t="shared" si="1"/>
        <v>3.2317091260243584</v>
      </c>
      <c r="K42" s="121">
        <f t="shared" si="1"/>
        <v>3.4602004691963919</v>
      </c>
    </row>
    <row r="43" spans="1:11">
      <c r="B43" s="95">
        <v>120</v>
      </c>
      <c r="C43" s="119">
        <f t="shared" si="1"/>
        <v>0.67653972491251135</v>
      </c>
      <c r="D43" s="119">
        <f t="shared" si="1"/>
        <v>1.2886462336563809</v>
      </c>
      <c r="E43" s="119">
        <f t="shared" si="1"/>
        <v>1.6576508993552355</v>
      </c>
      <c r="F43" s="120">
        <f t="shared" si="1"/>
        <v>1.9799304050824413</v>
      </c>
      <c r="G43" s="119">
        <f t="shared" si="1"/>
        <v>2.3578246126487556</v>
      </c>
      <c r="H43" s="119">
        <f t="shared" si="1"/>
        <v>2.617421145106865</v>
      </c>
      <c r="I43" s="119">
        <f t="shared" si="1"/>
        <v>2.8598648487612102</v>
      </c>
      <c r="J43" s="119">
        <f t="shared" si="1"/>
        <v>3.15953874331711</v>
      </c>
      <c r="K43" s="119">
        <f t="shared" si="1"/>
        <v>3.3734537685625319</v>
      </c>
    </row>
    <row r="44" spans="1:11">
      <c r="B44" s="95" t="s">
        <v>50</v>
      </c>
      <c r="C44" s="96">
        <v>0.67447672336129472</v>
      </c>
      <c r="D44" s="96">
        <v>1.2815235095331445</v>
      </c>
      <c r="E44" s="96">
        <v>1.6448029782623053</v>
      </c>
      <c r="F44" s="101">
        <v>1.9599701772676781</v>
      </c>
      <c r="G44" s="96">
        <v>2.3263510229298845</v>
      </c>
      <c r="H44" s="96">
        <v>2.5758345145732164</v>
      </c>
      <c r="I44" s="96">
        <v>2.8070280677638948</v>
      </c>
      <c r="J44" s="96">
        <v>3.0902447178959846</v>
      </c>
      <c r="K44" s="96">
        <v>3.2904790714383125</v>
      </c>
    </row>
    <row r="45" spans="1:11" ht="13.5" thickBot="1"/>
    <row r="46" spans="1:11" ht="13.5" thickBot="1">
      <c r="A46" s="2" t="s">
        <v>51</v>
      </c>
      <c r="B46" s="97">
        <v>1000</v>
      </c>
      <c r="F46" s="100">
        <f t="shared" ref="F46" si="2">_xlfn.T.INV(1-F$10,$B46)</f>
        <v>1.9623390808264143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showGridLines="0" topLeftCell="A28" zoomScaleNormal="100" workbookViewId="0">
      <selection activeCell="J42" sqref="J42"/>
    </sheetView>
  </sheetViews>
  <sheetFormatPr defaultRowHeight="12"/>
  <cols>
    <col min="1" max="1" width="6.42578125" customWidth="1"/>
    <col min="2" max="2" width="12" bestFit="1" customWidth="1"/>
    <col min="3" max="3" width="11.85546875" bestFit="1" customWidth="1"/>
    <col min="4" max="4" width="10.7109375" bestFit="1" customWidth="1"/>
    <col min="5" max="6" width="10.85546875" bestFit="1" customWidth="1"/>
    <col min="7" max="7" width="10.5703125" customWidth="1"/>
    <col min="8" max="10" width="10.85546875" bestFit="1" customWidth="1"/>
  </cols>
  <sheetData>
    <row r="1" spans="1:11" s="3" customFormat="1"/>
    <row r="2" spans="1:11" s="3" customFormat="1"/>
    <row r="3" spans="1:11" s="3" customFormat="1"/>
    <row r="4" spans="1:11" s="3" customFormat="1"/>
    <row r="5" spans="1:11" s="3" customFormat="1"/>
    <row r="6" spans="1:11" s="3" customFormat="1"/>
    <row r="7" spans="1:11" s="3" customFormat="1"/>
    <row r="8" spans="1:11" s="3" customFormat="1"/>
    <row r="9" spans="1:11" s="3" customFormat="1"/>
    <row r="10" spans="1:11" s="3" customFormat="1" ht="12.75">
      <c r="A10" s="2"/>
      <c r="B10" s="2"/>
    </row>
    <row r="11" spans="1:11" s="3" customFormat="1" ht="12.75">
      <c r="A11" s="4"/>
      <c r="B11" s="19" t="s">
        <v>13</v>
      </c>
      <c r="C11" s="5"/>
      <c r="D11" s="5"/>
      <c r="E11" s="5"/>
      <c r="F11" s="5"/>
      <c r="G11" s="5"/>
      <c r="H11" s="5"/>
    </row>
    <row r="12" spans="1:11" s="3" customFormat="1" ht="12.75">
      <c r="A12" s="20"/>
      <c r="B12" s="21" t="s">
        <v>12</v>
      </c>
      <c r="C12" s="8"/>
      <c r="D12" s="8"/>
      <c r="E12" s="8"/>
      <c r="F12" s="8"/>
      <c r="G12" s="8"/>
      <c r="H12" s="22"/>
    </row>
    <row r="13" spans="1:11" s="3" customFormat="1" ht="12.75">
      <c r="A13" s="23" t="s">
        <v>6</v>
      </c>
      <c r="B13" s="102">
        <v>0.25</v>
      </c>
      <c r="C13" s="102">
        <v>0.1</v>
      </c>
      <c r="D13" s="114">
        <v>0.05</v>
      </c>
      <c r="E13" s="102">
        <v>2.5000000000000001E-2</v>
      </c>
      <c r="F13" s="102">
        <v>0.01</v>
      </c>
      <c r="G13" s="102">
        <v>5.0000000000000001E-3</v>
      </c>
      <c r="H13" s="103">
        <v>1E-3</v>
      </c>
      <c r="I13" s="1"/>
      <c r="J13" s="1"/>
      <c r="K13" s="1"/>
    </row>
    <row r="14" spans="1:11" s="3" customFormat="1" ht="12.75">
      <c r="A14" s="24">
        <v>1</v>
      </c>
      <c r="B14" s="105">
        <f>_xlfn.CHISQ.INV.RT(B$13,$A14)</f>
        <v>1.3233036969314662</v>
      </c>
      <c r="C14" s="106">
        <f t="shared" ref="C14:H29" si="0">_xlfn.CHISQ.INV.RT(C$13,$A14)</f>
        <v>2.7055434540954142</v>
      </c>
      <c r="D14" s="115">
        <f t="shared" si="0"/>
        <v>3.8414588206941236</v>
      </c>
      <c r="E14" s="106">
        <f t="shared" si="0"/>
        <v>5.0238861873148863</v>
      </c>
      <c r="F14" s="106">
        <f t="shared" si="0"/>
        <v>6.6348966010212118</v>
      </c>
      <c r="G14" s="106">
        <f t="shared" si="0"/>
        <v>7.8794385766224124</v>
      </c>
      <c r="H14" s="107">
        <f t="shared" si="0"/>
        <v>10.827566170662733</v>
      </c>
    </row>
    <row r="15" spans="1:11" s="3" customFormat="1" ht="12.75">
      <c r="A15" s="24">
        <v>2</v>
      </c>
      <c r="B15" s="108">
        <f t="shared" ref="B15:H50" si="1">_xlfn.CHISQ.INV.RT(B$13,$A15)</f>
        <v>2.7725887222397811</v>
      </c>
      <c r="C15" s="104">
        <f t="shared" si="0"/>
        <v>4.6051701859880909</v>
      </c>
      <c r="D15" s="116">
        <f t="shared" si="0"/>
        <v>5.9914645471079817</v>
      </c>
      <c r="E15" s="104">
        <f t="shared" si="0"/>
        <v>7.3777589082278725</v>
      </c>
      <c r="F15" s="104">
        <f t="shared" si="0"/>
        <v>9.2103403719761818</v>
      </c>
      <c r="G15" s="104">
        <f t="shared" si="0"/>
        <v>10.596634733096073</v>
      </c>
      <c r="H15" s="109">
        <f t="shared" si="0"/>
        <v>13.815510557964274</v>
      </c>
    </row>
    <row r="16" spans="1:11" s="3" customFormat="1" ht="12.75">
      <c r="A16" s="24">
        <v>3</v>
      </c>
      <c r="B16" s="108">
        <f t="shared" si="1"/>
        <v>4.1083449356323172</v>
      </c>
      <c r="C16" s="104">
        <f t="shared" si="0"/>
        <v>6.2513886311703235</v>
      </c>
      <c r="D16" s="116">
        <f t="shared" si="0"/>
        <v>7.8147279032511792</v>
      </c>
      <c r="E16" s="104">
        <f t="shared" si="0"/>
        <v>9.3484036044961485</v>
      </c>
      <c r="F16" s="104">
        <f t="shared" si="0"/>
        <v>11.344866730144371</v>
      </c>
      <c r="G16" s="104">
        <f t="shared" si="0"/>
        <v>12.838156466598651</v>
      </c>
      <c r="H16" s="109">
        <f t="shared" si="0"/>
        <v>16.266236196238129</v>
      </c>
    </row>
    <row r="17" spans="1:8" s="3" customFormat="1" ht="12.75">
      <c r="A17" s="24">
        <v>4</v>
      </c>
      <c r="B17" s="108">
        <f t="shared" si="1"/>
        <v>5.385269057779392</v>
      </c>
      <c r="C17" s="104">
        <f t="shared" si="0"/>
        <v>7.7794403397348582</v>
      </c>
      <c r="D17" s="116">
        <f t="shared" si="0"/>
        <v>9.4877290367811575</v>
      </c>
      <c r="E17" s="104">
        <f t="shared" si="0"/>
        <v>11.143286781877798</v>
      </c>
      <c r="F17" s="104">
        <f t="shared" si="0"/>
        <v>13.276704135987623</v>
      </c>
      <c r="G17" s="104">
        <f t="shared" si="0"/>
        <v>14.860259000560244</v>
      </c>
      <c r="H17" s="109">
        <f t="shared" si="0"/>
        <v>18.466826952903173</v>
      </c>
    </row>
    <row r="18" spans="1:8" s="3" customFormat="1" ht="12.75">
      <c r="A18" s="24">
        <v>5</v>
      </c>
      <c r="B18" s="108">
        <f t="shared" si="1"/>
        <v>6.6256797638292504</v>
      </c>
      <c r="C18" s="104">
        <f t="shared" si="0"/>
        <v>9.2363568997811178</v>
      </c>
      <c r="D18" s="116">
        <f t="shared" si="0"/>
        <v>11.070497693516353</v>
      </c>
      <c r="E18" s="104">
        <f t="shared" si="0"/>
        <v>12.832501994030029</v>
      </c>
      <c r="F18" s="104">
        <f t="shared" si="0"/>
        <v>15.086272469388991</v>
      </c>
      <c r="G18" s="104">
        <f t="shared" si="0"/>
        <v>16.749602343639044</v>
      </c>
      <c r="H18" s="109">
        <f t="shared" si="0"/>
        <v>20.51500565243288</v>
      </c>
    </row>
    <row r="19" spans="1:8" s="3" customFormat="1" ht="12.75">
      <c r="A19" s="24">
        <v>6</v>
      </c>
      <c r="B19" s="108">
        <f t="shared" si="1"/>
        <v>7.8408041205851209</v>
      </c>
      <c r="C19" s="104">
        <f t="shared" si="0"/>
        <v>10.64464067566842</v>
      </c>
      <c r="D19" s="116">
        <f t="shared" si="0"/>
        <v>12.591587243743978</v>
      </c>
      <c r="E19" s="104">
        <f t="shared" si="0"/>
        <v>14.449375335447922</v>
      </c>
      <c r="F19" s="104">
        <f t="shared" si="0"/>
        <v>16.811893829770931</v>
      </c>
      <c r="G19" s="104">
        <f t="shared" si="0"/>
        <v>18.547584178511091</v>
      </c>
      <c r="H19" s="109">
        <f t="shared" si="0"/>
        <v>22.457744484825326</v>
      </c>
    </row>
    <row r="20" spans="1:8" s="3" customFormat="1" ht="12.75">
      <c r="A20" s="24">
        <v>7</v>
      </c>
      <c r="B20" s="108">
        <f t="shared" si="1"/>
        <v>9.0371475479081411</v>
      </c>
      <c r="C20" s="104">
        <f t="shared" si="0"/>
        <v>12.01703662378053</v>
      </c>
      <c r="D20" s="116">
        <f t="shared" si="0"/>
        <v>14.067140449340167</v>
      </c>
      <c r="E20" s="104">
        <f t="shared" si="0"/>
        <v>16.012764274629326</v>
      </c>
      <c r="F20" s="104">
        <f t="shared" si="0"/>
        <v>18.475306906582361</v>
      </c>
      <c r="G20" s="104">
        <f t="shared" si="0"/>
        <v>20.277739874962624</v>
      </c>
      <c r="H20" s="109">
        <f t="shared" si="0"/>
        <v>24.321886347856857</v>
      </c>
    </row>
    <row r="21" spans="1:8" s="3" customFormat="1" ht="12.75">
      <c r="A21" s="24">
        <v>8</v>
      </c>
      <c r="B21" s="108">
        <f t="shared" si="1"/>
        <v>10.21885497024676</v>
      </c>
      <c r="C21" s="104">
        <f t="shared" si="0"/>
        <v>13.361566136511726</v>
      </c>
      <c r="D21" s="116">
        <f t="shared" si="0"/>
        <v>15.507313055865453</v>
      </c>
      <c r="E21" s="104">
        <f t="shared" si="0"/>
        <v>17.53454613948465</v>
      </c>
      <c r="F21" s="104">
        <f t="shared" si="0"/>
        <v>20.090235029663233</v>
      </c>
      <c r="G21" s="104">
        <f t="shared" si="0"/>
        <v>21.95495499065953</v>
      </c>
      <c r="H21" s="109">
        <f t="shared" si="0"/>
        <v>26.124481558376143</v>
      </c>
    </row>
    <row r="22" spans="1:8" s="3" customFormat="1" ht="12.75">
      <c r="A22" s="24">
        <v>9</v>
      </c>
      <c r="B22" s="108">
        <f t="shared" si="1"/>
        <v>11.38875144047037</v>
      </c>
      <c r="C22" s="104">
        <f t="shared" si="0"/>
        <v>14.683656573259835</v>
      </c>
      <c r="D22" s="116">
        <f t="shared" si="0"/>
        <v>16.918977604620451</v>
      </c>
      <c r="E22" s="104">
        <f t="shared" si="0"/>
        <v>19.022767798641635</v>
      </c>
      <c r="F22" s="104">
        <f t="shared" si="0"/>
        <v>21.665994333461931</v>
      </c>
      <c r="G22" s="104">
        <f t="shared" si="0"/>
        <v>23.589350781257387</v>
      </c>
      <c r="H22" s="109">
        <f t="shared" si="0"/>
        <v>27.877164871256575</v>
      </c>
    </row>
    <row r="23" spans="1:8" s="3" customFormat="1" ht="12.75">
      <c r="A23" s="24">
        <v>10</v>
      </c>
      <c r="B23" s="108">
        <f t="shared" si="1"/>
        <v>12.548861396889377</v>
      </c>
      <c r="C23" s="104">
        <f t="shared" si="0"/>
        <v>15.987179172105261</v>
      </c>
      <c r="D23" s="116">
        <f t="shared" si="0"/>
        <v>18.307038053275146</v>
      </c>
      <c r="E23" s="104">
        <f t="shared" si="0"/>
        <v>20.483177350807395</v>
      </c>
      <c r="F23" s="104">
        <f t="shared" si="0"/>
        <v>23.209251158954359</v>
      </c>
      <c r="G23" s="104">
        <f t="shared" si="0"/>
        <v>25.188179571971173</v>
      </c>
      <c r="H23" s="109">
        <f t="shared" si="0"/>
        <v>29.588298445074418</v>
      </c>
    </row>
    <row r="24" spans="1:8" s="3" customFormat="1" ht="12.75">
      <c r="A24" s="24">
        <v>11</v>
      </c>
      <c r="B24" s="108">
        <f t="shared" si="1"/>
        <v>13.70069274601151</v>
      </c>
      <c r="C24" s="104">
        <f t="shared" si="0"/>
        <v>17.275008517500069</v>
      </c>
      <c r="D24" s="116">
        <f t="shared" si="0"/>
        <v>19.675137572682498</v>
      </c>
      <c r="E24" s="104">
        <f t="shared" si="0"/>
        <v>21.920049261021205</v>
      </c>
      <c r="F24" s="104">
        <f t="shared" si="0"/>
        <v>24.724970311318284</v>
      </c>
      <c r="G24" s="104">
        <f t="shared" si="0"/>
        <v>26.756848916469632</v>
      </c>
      <c r="H24" s="109">
        <f t="shared" si="0"/>
        <v>31.264133620239996</v>
      </c>
    </row>
    <row r="25" spans="1:8" s="3" customFormat="1" ht="12.75">
      <c r="A25" s="24">
        <v>12</v>
      </c>
      <c r="B25" s="108">
        <f t="shared" si="1"/>
        <v>14.845403671040177</v>
      </c>
      <c r="C25" s="104">
        <f t="shared" si="0"/>
        <v>18.549347786703244</v>
      </c>
      <c r="D25" s="116">
        <f t="shared" si="0"/>
        <v>21.026069817483066</v>
      </c>
      <c r="E25" s="104">
        <f t="shared" si="0"/>
        <v>23.336664158645338</v>
      </c>
      <c r="F25" s="104">
        <f t="shared" si="0"/>
        <v>26.216967305535849</v>
      </c>
      <c r="G25" s="104">
        <f t="shared" si="0"/>
        <v>28.299518822046032</v>
      </c>
      <c r="H25" s="109">
        <f t="shared" si="0"/>
        <v>32.909490407360217</v>
      </c>
    </row>
    <row r="26" spans="1:8" s="3" customFormat="1" ht="12.75">
      <c r="A26" s="24">
        <v>13</v>
      </c>
      <c r="B26" s="108">
        <f t="shared" si="1"/>
        <v>15.983906216312054</v>
      </c>
      <c r="C26" s="104">
        <f t="shared" si="0"/>
        <v>19.81192930712756</v>
      </c>
      <c r="D26" s="116">
        <f t="shared" si="0"/>
        <v>22.362032494826938</v>
      </c>
      <c r="E26" s="104">
        <f t="shared" si="0"/>
        <v>24.73560488493154</v>
      </c>
      <c r="F26" s="104">
        <f t="shared" si="0"/>
        <v>27.688249610457049</v>
      </c>
      <c r="G26" s="104">
        <f t="shared" si="0"/>
        <v>29.819471223653217</v>
      </c>
      <c r="H26" s="109">
        <f t="shared" si="0"/>
        <v>34.528178974870883</v>
      </c>
    </row>
    <row r="27" spans="1:8" s="3" customFormat="1" ht="12.75">
      <c r="A27" s="24">
        <v>14</v>
      </c>
      <c r="B27" s="108">
        <f t="shared" si="1"/>
        <v>17.116933596000067</v>
      </c>
      <c r="C27" s="104">
        <f t="shared" si="0"/>
        <v>21.064144212997057</v>
      </c>
      <c r="D27" s="116">
        <f t="shared" si="0"/>
        <v>23.68479130484058</v>
      </c>
      <c r="E27" s="104">
        <f t="shared" si="0"/>
        <v>26.118948045037371</v>
      </c>
      <c r="F27" s="104">
        <f t="shared" si="0"/>
        <v>29.141237740672796</v>
      </c>
      <c r="G27" s="104">
        <f t="shared" si="0"/>
        <v>31.31934962259529</v>
      </c>
      <c r="H27" s="109">
        <f t="shared" si="0"/>
        <v>36.123273680398142</v>
      </c>
    </row>
    <row r="28" spans="1:8" s="3" customFormat="1" ht="12.75">
      <c r="A28" s="24">
        <v>15</v>
      </c>
      <c r="B28" s="108">
        <f t="shared" si="1"/>
        <v>18.245085602415134</v>
      </c>
      <c r="C28" s="104">
        <f t="shared" si="0"/>
        <v>22.307129581578689</v>
      </c>
      <c r="D28" s="116">
        <f t="shared" si="0"/>
        <v>24.99579013972863</v>
      </c>
      <c r="E28" s="104">
        <f t="shared" si="0"/>
        <v>27.488392863442982</v>
      </c>
      <c r="F28" s="104">
        <f t="shared" si="0"/>
        <v>30.577914166892494</v>
      </c>
      <c r="G28" s="104">
        <f t="shared" si="0"/>
        <v>32.80132064579184</v>
      </c>
      <c r="H28" s="109">
        <f t="shared" si="0"/>
        <v>37.697298218353822</v>
      </c>
    </row>
    <row r="29" spans="1:8" s="3" customFormat="1" ht="12.75">
      <c r="A29" s="24">
        <v>16</v>
      </c>
      <c r="B29" s="108">
        <f t="shared" si="1"/>
        <v>19.368860220584512</v>
      </c>
      <c r="C29" s="104">
        <f t="shared" si="0"/>
        <v>23.541828923096112</v>
      </c>
      <c r="D29" s="116">
        <f t="shared" si="0"/>
        <v>26.296227604864239</v>
      </c>
      <c r="E29" s="104">
        <f t="shared" si="0"/>
        <v>28.84535072340476</v>
      </c>
      <c r="F29" s="104">
        <f t="shared" si="0"/>
        <v>31.999926908815183</v>
      </c>
      <c r="G29" s="104">
        <f t="shared" si="0"/>
        <v>34.267186537826703</v>
      </c>
      <c r="H29" s="109">
        <f t="shared" si="0"/>
        <v>39.252354790768479</v>
      </c>
    </row>
    <row r="30" spans="1:8" s="3" customFormat="1" ht="12.75">
      <c r="A30" s="24">
        <v>17</v>
      </c>
      <c r="B30" s="108">
        <f t="shared" si="1"/>
        <v>20.488676238391502</v>
      </c>
      <c r="C30" s="104">
        <f t="shared" si="1"/>
        <v>24.76903534390145</v>
      </c>
      <c r="D30" s="116">
        <f t="shared" si="1"/>
        <v>27.587111638275324</v>
      </c>
      <c r="E30" s="104">
        <f t="shared" si="1"/>
        <v>30.191009121639812</v>
      </c>
      <c r="F30" s="104">
        <f t="shared" si="1"/>
        <v>33.408663605004612</v>
      </c>
      <c r="G30" s="104">
        <f t="shared" si="1"/>
        <v>35.7184656590046</v>
      </c>
      <c r="H30" s="109">
        <f t="shared" si="1"/>
        <v>40.790216706902527</v>
      </c>
    </row>
    <row r="31" spans="1:8" s="3" customFormat="1" ht="12.75">
      <c r="A31" s="24">
        <v>18</v>
      </c>
      <c r="B31" s="108">
        <f t="shared" si="1"/>
        <v>21.604889795728166</v>
      </c>
      <c r="C31" s="104">
        <f t="shared" si="1"/>
        <v>25.989423082637209</v>
      </c>
      <c r="D31" s="116">
        <f t="shared" si="1"/>
        <v>28.869299430392633</v>
      </c>
      <c r="E31" s="104">
        <f t="shared" si="1"/>
        <v>31.52637844038663</v>
      </c>
      <c r="F31" s="104">
        <f t="shared" si="1"/>
        <v>34.805305734705072</v>
      </c>
      <c r="G31" s="104">
        <f t="shared" si="1"/>
        <v>37.156451456606746</v>
      </c>
      <c r="H31" s="109">
        <f t="shared" si="1"/>
        <v>42.312396331679963</v>
      </c>
    </row>
    <row r="32" spans="1:8" s="3" customFormat="1" ht="12.75">
      <c r="A32" s="24">
        <v>19</v>
      </c>
      <c r="B32" s="108">
        <f t="shared" si="1"/>
        <v>22.717806744199855</v>
      </c>
      <c r="C32" s="104">
        <f t="shared" si="1"/>
        <v>27.203571029356826</v>
      </c>
      <c r="D32" s="116">
        <f t="shared" si="1"/>
        <v>30.143527205646155</v>
      </c>
      <c r="E32" s="104">
        <f t="shared" si="1"/>
        <v>32.852326861729708</v>
      </c>
      <c r="F32" s="104">
        <f t="shared" si="1"/>
        <v>36.190869129270048</v>
      </c>
      <c r="G32" s="104">
        <f t="shared" si="1"/>
        <v>38.58225655493424</v>
      </c>
      <c r="H32" s="109">
        <f t="shared" si="1"/>
        <v>43.820195964517531</v>
      </c>
    </row>
    <row r="33" spans="1:8" s="3" customFormat="1" ht="12.75">
      <c r="A33" s="24">
        <v>20</v>
      </c>
      <c r="B33" s="108">
        <f t="shared" si="1"/>
        <v>23.827692043030861</v>
      </c>
      <c r="C33" s="104">
        <f t="shared" si="1"/>
        <v>28.411980584305635</v>
      </c>
      <c r="D33" s="116">
        <f t="shared" si="1"/>
        <v>31.410432844230925</v>
      </c>
      <c r="E33" s="104">
        <f t="shared" si="1"/>
        <v>34.169606902838339</v>
      </c>
      <c r="F33" s="104">
        <f t="shared" si="1"/>
        <v>37.566234786625053</v>
      </c>
      <c r="G33" s="104">
        <f t="shared" si="1"/>
        <v>39.996846312938644</v>
      </c>
      <c r="H33" s="109">
        <f t="shared" si="1"/>
        <v>45.314746618125859</v>
      </c>
    </row>
    <row r="34" spans="1:8" s="3" customFormat="1" ht="12.75">
      <c r="A34" s="24">
        <v>21</v>
      </c>
      <c r="B34" s="108">
        <f t="shared" si="1"/>
        <v>24.934777014902309</v>
      </c>
      <c r="C34" s="104">
        <f t="shared" si="1"/>
        <v>29.615089436182725</v>
      </c>
      <c r="D34" s="116">
        <f t="shared" si="1"/>
        <v>32.670573340917308</v>
      </c>
      <c r="E34" s="104">
        <f t="shared" si="1"/>
        <v>35.478875905727257</v>
      </c>
      <c r="F34" s="104">
        <f t="shared" si="1"/>
        <v>38.932172683516065</v>
      </c>
      <c r="G34" s="104">
        <f t="shared" si="1"/>
        <v>41.401064771417609</v>
      </c>
      <c r="H34" s="109">
        <f t="shared" si="1"/>
        <v>46.797038041561315</v>
      </c>
    </row>
    <row r="35" spans="1:8" s="3" customFormat="1" ht="12.75">
      <c r="A35" s="24">
        <v>22</v>
      </c>
      <c r="B35" s="108">
        <f t="shared" si="1"/>
        <v>26.039265028165019</v>
      </c>
      <c r="C35" s="104">
        <f t="shared" si="1"/>
        <v>30.813282343953034</v>
      </c>
      <c r="D35" s="116">
        <f t="shared" si="1"/>
        <v>33.9244384714438</v>
      </c>
      <c r="E35" s="104">
        <f t="shared" si="1"/>
        <v>36.780712084035557</v>
      </c>
      <c r="F35" s="104">
        <f t="shared" si="1"/>
        <v>40.289360437593864</v>
      </c>
      <c r="G35" s="104">
        <f t="shared" si="1"/>
        <v>42.795654999308539</v>
      </c>
      <c r="H35" s="109">
        <f t="shared" si="1"/>
        <v>48.267942290835173</v>
      </c>
    </row>
    <row r="36" spans="1:8" s="3" customFormat="1" ht="12.75">
      <c r="A36" s="24">
        <v>23</v>
      </c>
      <c r="B36" s="108">
        <f t="shared" si="1"/>
        <v>27.141336002976505</v>
      </c>
      <c r="C36" s="104">
        <f t="shared" si="1"/>
        <v>32.006899681704304</v>
      </c>
      <c r="D36" s="116">
        <f t="shared" si="1"/>
        <v>35.172461626908053</v>
      </c>
      <c r="E36" s="104">
        <f t="shared" si="1"/>
        <v>38.075627250355801</v>
      </c>
      <c r="F36" s="104">
        <f t="shared" si="1"/>
        <v>41.638398118858476</v>
      </c>
      <c r="G36" s="104">
        <f t="shared" si="1"/>
        <v>44.181275249971101</v>
      </c>
      <c r="H36" s="109">
        <f t="shared" si="1"/>
        <v>49.728232466431493</v>
      </c>
    </row>
    <row r="37" spans="1:8" s="3" customFormat="1" ht="12.75">
      <c r="A37" s="24">
        <v>24</v>
      </c>
      <c r="B37" s="108">
        <f t="shared" si="1"/>
        <v>28.241150025528761</v>
      </c>
      <c r="C37" s="104">
        <f t="shared" si="1"/>
        <v>33.196244288628179</v>
      </c>
      <c r="D37" s="116">
        <f t="shared" si="1"/>
        <v>36.415028501807313</v>
      </c>
      <c r="E37" s="104">
        <f t="shared" si="1"/>
        <v>39.364077026603915</v>
      </c>
      <c r="F37" s="104">
        <f t="shared" si="1"/>
        <v>42.979820139351638</v>
      </c>
      <c r="G37" s="104">
        <f t="shared" si="1"/>
        <v>45.558511936530586</v>
      </c>
      <c r="H37" s="109">
        <f t="shared" si="1"/>
        <v>51.178597777377391</v>
      </c>
    </row>
    <row r="38" spans="1:8" s="3" customFormat="1" ht="12.75">
      <c r="A38" s="24">
        <v>25</v>
      </c>
      <c r="B38" s="108">
        <f t="shared" si="1"/>
        <v>29.338850276866367</v>
      </c>
      <c r="C38" s="104">
        <f t="shared" si="1"/>
        <v>34.381587017552953</v>
      </c>
      <c r="D38" s="116">
        <f t="shared" si="1"/>
        <v>37.65248413348278</v>
      </c>
      <c r="E38" s="104">
        <f t="shared" si="1"/>
        <v>40.646469120275199</v>
      </c>
      <c r="F38" s="104">
        <f t="shared" si="1"/>
        <v>44.314104896219156</v>
      </c>
      <c r="G38" s="104">
        <f t="shared" si="1"/>
        <v>46.92789016008075</v>
      </c>
      <c r="H38" s="109">
        <f t="shared" si="1"/>
        <v>52.619655776172841</v>
      </c>
    </row>
    <row r="39" spans="1:8" s="3" customFormat="1" ht="12.75">
      <c r="A39" s="24">
        <v>26</v>
      </c>
      <c r="B39" s="108">
        <f t="shared" si="1"/>
        <v>30.434565428615826</v>
      </c>
      <c r="C39" s="104">
        <f t="shared" si="1"/>
        <v>35.563171271923459</v>
      </c>
      <c r="D39" s="116">
        <f t="shared" si="1"/>
        <v>38.885138659830041</v>
      </c>
      <c r="E39" s="104">
        <f t="shared" si="1"/>
        <v>41.923170096353914</v>
      </c>
      <c r="F39" s="104">
        <f t="shared" si="1"/>
        <v>45.641682666283153</v>
      </c>
      <c r="G39" s="104">
        <f t="shared" si="1"/>
        <v>48.289882332456834</v>
      </c>
      <c r="H39" s="109">
        <f t="shared" si="1"/>
        <v>54.051962388576641</v>
      </c>
    </row>
    <row r="40" spans="1:8" s="3" customFormat="1" ht="12.75">
      <c r="A40" s="24">
        <v>27</v>
      </c>
      <c r="B40" s="108">
        <f t="shared" si="1"/>
        <v>31.528411619522313</v>
      </c>
      <c r="C40" s="104">
        <f t="shared" si="1"/>
        <v>36.741216747797637</v>
      </c>
      <c r="D40" s="116">
        <f t="shared" si="1"/>
        <v>40.113272069413625</v>
      </c>
      <c r="E40" s="104">
        <f t="shared" si="1"/>
        <v>43.194510966156031</v>
      </c>
      <c r="F40" s="104">
        <f t="shared" si="1"/>
        <v>46.962942124751443</v>
      </c>
      <c r="G40" s="104">
        <f t="shared" si="1"/>
        <v>49.644915298994228</v>
      </c>
      <c r="H40" s="109">
        <f t="shared" si="1"/>
        <v>55.476020205745201</v>
      </c>
    </row>
    <row r="41" spans="1:8" s="3" customFormat="1" ht="12.75">
      <c r="A41" s="24">
        <v>28</v>
      </c>
      <c r="B41" s="108">
        <f t="shared" si="1"/>
        <v>32.620494099025535</v>
      </c>
      <c r="C41" s="104">
        <f t="shared" si="1"/>
        <v>37.915922544697068</v>
      </c>
      <c r="D41" s="116">
        <f t="shared" si="1"/>
        <v>41.337138151427396</v>
      </c>
      <c r="E41" s="104">
        <f t="shared" si="1"/>
        <v>44.460791836317753</v>
      </c>
      <c r="F41" s="104">
        <f t="shared" si="1"/>
        <v>48.27823577031549</v>
      </c>
      <c r="G41" s="104">
        <f t="shared" si="1"/>
        <v>50.993376268499453</v>
      </c>
      <c r="H41" s="109">
        <f t="shared" si="1"/>
        <v>56.892285393353603</v>
      </c>
    </row>
    <row r="42" spans="1:8" s="3" customFormat="1" ht="12.75">
      <c r="A42" s="24">
        <v>29</v>
      </c>
      <c r="B42" s="108">
        <f t="shared" si="1"/>
        <v>33.710908603910802</v>
      </c>
      <c r="C42" s="104">
        <f t="shared" si="1"/>
        <v>39.087469770693957</v>
      </c>
      <c r="D42" s="116">
        <f t="shared" si="1"/>
        <v>42.556967804292682</v>
      </c>
      <c r="E42" s="104">
        <f t="shared" si="1"/>
        <v>45.722285804174533</v>
      </c>
      <c r="F42" s="104">
        <f t="shared" si="1"/>
        <v>49.587884472898835</v>
      </c>
      <c r="G42" s="104">
        <f t="shared" si="1"/>
        <v>52.335617785933614</v>
      </c>
      <c r="H42" s="109">
        <f t="shared" si="1"/>
        <v>58.30117348979492</v>
      </c>
    </row>
    <row r="43" spans="1:8" s="3" customFormat="1" ht="12.75">
      <c r="A43" s="25">
        <v>30</v>
      </c>
      <c r="B43" s="110">
        <f t="shared" si="1"/>
        <v>34.799742519140928</v>
      </c>
      <c r="C43" s="111">
        <f t="shared" si="1"/>
        <v>40.256023738711804</v>
      </c>
      <c r="D43" s="117">
        <f t="shared" si="1"/>
        <v>43.772971825742189</v>
      </c>
      <c r="E43" s="111">
        <f t="shared" si="1"/>
        <v>46.979242243671159</v>
      </c>
      <c r="F43" s="111">
        <f t="shared" si="1"/>
        <v>50.892181311517092</v>
      </c>
      <c r="G43" s="111">
        <f t="shared" si="1"/>
        <v>53.671961930240592</v>
      </c>
      <c r="H43" s="112">
        <f t="shared" si="1"/>
        <v>59.70306430442993</v>
      </c>
    </row>
    <row r="44" spans="1:8" s="3" customFormat="1" ht="12.75">
      <c r="A44" s="113">
        <v>40</v>
      </c>
      <c r="B44" s="123">
        <f t="shared" si="1"/>
        <v>45.616013618942141</v>
      </c>
      <c r="C44" s="124">
        <f t="shared" si="1"/>
        <v>51.805057213317518</v>
      </c>
      <c r="D44" s="125">
        <f t="shared" si="1"/>
        <v>55.75847927888703</v>
      </c>
      <c r="E44" s="124">
        <f t="shared" si="1"/>
        <v>59.341707143171199</v>
      </c>
      <c r="F44" s="124">
        <f t="shared" si="1"/>
        <v>63.690739751564458</v>
      </c>
      <c r="G44" s="124">
        <f t="shared" si="1"/>
        <v>66.765961832803924</v>
      </c>
      <c r="H44" s="126">
        <f t="shared" si="1"/>
        <v>73.40195751899104</v>
      </c>
    </row>
    <row r="45" spans="1:8" s="3" customFormat="1" ht="12.75">
      <c r="A45" s="113">
        <v>50</v>
      </c>
      <c r="B45" s="123">
        <f t="shared" si="1"/>
        <v>56.33360492213238</v>
      </c>
      <c r="C45" s="124">
        <f t="shared" si="1"/>
        <v>63.167121005726315</v>
      </c>
      <c r="D45" s="125">
        <f t="shared" si="1"/>
        <v>67.504806549541186</v>
      </c>
      <c r="E45" s="124">
        <f t="shared" si="1"/>
        <v>71.420195187506408</v>
      </c>
      <c r="F45" s="124">
        <f t="shared" si="1"/>
        <v>76.15389124901273</v>
      </c>
      <c r="G45" s="124">
        <f t="shared" si="1"/>
        <v>79.489978466828902</v>
      </c>
      <c r="H45" s="126">
        <f t="shared" si="1"/>
        <v>86.660815190403127</v>
      </c>
    </row>
    <row r="46" spans="1:8" s="3" customFormat="1" ht="12.75">
      <c r="A46" s="113">
        <v>60</v>
      </c>
      <c r="B46" s="123">
        <f t="shared" si="1"/>
        <v>66.98146110761914</v>
      </c>
      <c r="C46" s="124">
        <f t="shared" si="1"/>
        <v>74.397005719368593</v>
      </c>
      <c r="D46" s="125">
        <f t="shared" si="1"/>
        <v>79.081944487848716</v>
      </c>
      <c r="E46" s="124">
        <f t="shared" si="1"/>
        <v>83.297674877173193</v>
      </c>
      <c r="F46" s="124">
        <f t="shared" si="1"/>
        <v>88.379418901449327</v>
      </c>
      <c r="G46" s="124">
        <f t="shared" si="1"/>
        <v>91.951698159629714</v>
      </c>
      <c r="H46" s="126">
        <f t="shared" si="1"/>
        <v>99.607233069849386</v>
      </c>
    </row>
    <row r="47" spans="1:8" s="3" customFormat="1" ht="12.75">
      <c r="A47" s="113">
        <v>70</v>
      </c>
      <c r="B47" s="123">
        <f t="shared" si="1"/>
        <v>77.576655189553549</v>
      </c>
      <c r="C47" s="124">
        <f t="shared" si="1"/>
        <v>85.527042714871882</v>
      </c>
      <c r="D47" s="125">
        <f t="shared" si="1"/>
        <v>90.531225434880668</v>
      </c>
      <c r="E47" s="124">
        <f t="shared" si="1"/>
        <v>95.023184190406198</v>
      </c>
      <c r="F47" s="124">
        <f t="shared" si="1"/>
        <v>100.42518422881135</v>
      </c>
      <c r="G47" s="124">
        <f t="shared" si="1"/>
        <v>104.21489877981666</v>
      </c>
      <c r="H47" s="126">
        <f t="shared" si="1"/>
        <v>112.31693185051564</v>
      </c>
    </row>
    <row r="48" spans="1:8" s="3" customFormat="1" ht="12.75">
      <c r="A48" s="113">
        <v>80</v>
      </c>
      <c r="B48" s="123">
        <f t="shared" si="1"/>
        <v>88.130257754142164</v>
      </c>
      <c r="C48" s="124">
        <f t="shared" si="1"/>
        <v>96.578203615267014</v>
      </c>
      <c r="D48" s="125">
        <f t="shared" si="1"/>
        <v>101.87947396543588</v>
      </c>
      <c r="E48" s="124">
        <f t="shared" si="1"/>
        <v>106.62856773166573</v>
      </c>
      <c r="F48" s="124">
        <f t="shared" si="1"/>
        <v>112.32879252029733</v>
      </c>
      <c r="G48" s="124">
        <f t="shared" si="1"/>
        <v>116.32105650696917</v>
      </c>
      <c r="H48" s="126">
        <f t="shared" si="1"/>
        <v>124.83922401576478</v>
      </c>
    </row>
    <row r="49" spans="1:10" s="3" customFormat="1" ht="12.75">
      <c r="A49" s="113">
        <v>90</v>
      </c>
      <c r="B49" s="123">
        <f t="shared" si="1"/>
        <v>98.649931589591773</v>
      </c>
      <c r="C49" s="124">
        <f t="shared" si="1"/>
        <v>107.56500853939278</v>
      </c>
      <c r="D49" s="125">
        <f t="shared" si="1"/>
        <v>113.14527014255542</v>
      </c>
      <c r="E49" s="124">
        <f t="shared" si="1"/>
        <v>118.1358925606155</v>
      </c>
      <c r="F49" s="124">
        <f t="shared" si="1"/>
        <v>124.11631868612128</v>
      </c>
      <c r="G49" s="124">
        <f t="shared" si="1"/>
        <v>128.29894360114548</v>
      </c>
      <c r="H49" s="126">
        <f t="shared" si="1"/>
        <v>137.20835412917324</v>
      </c>
    </row>
    <row r="50" spans="1:10" s="3" customFormat="1" ht="12.75">
      <c r="A50" s="113">
        <v>100</v>
      </c>
      <c r="B50" s="123">
        <f t="shared" si="1"/>
        <v>109.1412410700806</v>
      </c>
      <c r="C50" s="124">
        <f t="shared" si="1"/>
        <v>118.49800381106211</v>
      </c>
      <c r="D50" s="125">
        <f t="shared" si="1"/>
        <v>124.34211340400408</v>
      </c>
      <c r="E50" s="124">
        <f t="shared" si="1"/>
        <v>129.56119718583659</v>
      </c>
      <c r="F50" s="124">
        <f t="shared" si="1"/>
        <v>135.80672317102679</v>
      </c>
      <c r="G50" s="124">
        <f t="shared" si="1"/>
        <v>140.16948944231365</v>
      </c>
      <c r="H50" s="126">
        <f t="shared" si="1"/>
        <v>149.44925277903872</v>
      </c>
    </row>
    <row r="51" spans="1:10" s="3" customFormat="1"/>
    <row r="52" spans="1:10" s="3" customFormat="1"/>
    <row r="53" spans="1:10" s="3" customFormat="1"/>
    <row r="54" spans="1:10" s="3" customFormat="1" ht="17.25" thickBot="1">
      <c r="B54" s="9"/>
      <c r="C54" s="10"/>
      <c r="D54" s="10"/>
      <c r="E54" s="15" t="s">
        <v>21</v>
      </c>
      <c r="F54" s="16" t="s">
        <v>15</v>
      </c>
      <c r="G54" s="11" t="s">
        <v>16</v>
      </c>
    </row>
    <row r="55" spans="1:10" s="3" customFormat="1" ht="17.25" thickBot="1">
      <c r="B55" s="12" t="s">
        <v>20</v>
      </c>
      <c r="C55" s="13" t="s">
        <v>14</v>
      </c>
      <c r="D55" s="14"/>
      <c r="E55" s="17">
        <v>12.349600000000001</v>
      </c>
      <c r="F55" s="17">
        <v>1</v>
      </c>
      <c r="G55" s="18">
        <f>_xlfn.CHISQ.DIST.RT(E55,F55)</f>
        <v>4.4108096887435124E-4</v>
      </c>
      <c r="J55" s="7"/>
    </row>
    <row r="56" spans="1:10" s="3" customFormat="1"/>
    <row r="57" spans="1:10" s="3" customFormat="1" ht="15" customHeight="1">
      <c r="C57" s="1"/>
      <c r="E57" s="1"/>
      <c r="F57" s="1"/>
      <c r="G57" s="1"/>
      <c r="H57" s="1"/>
      <c r="I57" s="1"/>
      <c r="J57" s="6"/>
    </row>
  </sheetData>
  <phoneticPr fontId="1" type="noConversion"/>
  <pageMargins left="0.75" right="0.75" top="1" bottom="1" header="0.5" footer="0.5"/>
  <pageSetup paperSize="9" scale="10" orientation="portrait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>
              <from>
                <xdr:col>0</xdr:col>
                <xdr:colOff>104775</xdr:colOff>
                <xdr:row>9</xdr:row>
                <xdr:rowOff>28575</xdr:rowOff>
              </from>
              <to>
                <xdr:col>0</xdr:col>
                <xdr:colOff>381000</xdr:colOff>
                <xdr:row>10</xdr:row>
                <xdr:rowOff>142875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112" r:id="rId6">
          <objectPr defaultSize="0" autoPict="0" r:id="rId7">
            <anchor moveWithCells="1">
              <from>
                <xdr:col>0</xdr:col>
                <xdr:colOff>400050</xdr:colOff>
                <xdr:row>2</xdr:row>
                <xdr:rowOff>9525</xdr:rowOff>
              </from>
              <to>
                <xdr:col>2</xdr:col>
                <xdr:colOff>19050</xdr:colOff>
                <xdr:row>3</xdr:row>
                <xdr:rowOff>123825</xdr:rowOff>
              </to>
            </anchor>
          </objectPr>
        </oleObject>
      </mc:Choice>
      <mc:Fallback>
        <oleObject progId="Equation.3" shapeId="4112" r:id="rId6"/>
      </mc:Fallback>
    </mc:AlternateContent>
    <mc:AlternateContent xmlns:mc="http://schemas.openxmlformats.org/markup-compatibility/2006">
      <mc:Choice Requires="x14">
        <oleObject progId="Equation.3" shapeId="4115" r:id="rId8">
          <objectPr defaultSize="0" autoPict="0" r:id="rId9">
            <anchor moveWithCells="1" sizeWithCells="1">
              <from>
                <xdr:col>5</xdr:col>
                <xdr:colOff>381000</xdr:colOff>
                <xdr:row>4</xdr:row>
                <xdr:rowOff>114300</xdr:rowOff>
              </from>
              <to>
                <xdr:col>6</xdr:col>
                <xdr:colOff>295275</xdr:colOff>
                <xdr:row>6</xdr:row>
                <xdr:rowOff>9525</xdr:rowOff>
              </to>
            </anchor>
          </objectPr>
        </oleObject>
      </mc:Choice>
      <mc:Fallback>
        <oleObject progId="Equation.3" shapeId="4115" r:id="rId8"/>
      </mc:Fallback>
    </mc:AlternateContent>
    <mc:AlternateContent xmlns:mc="http://schemas.openxmlformats.org/markup-compatibility/2006">
      <mc:Choice Requires="x14">
        <oleObject progId="Equation.3" shapeId="4116" r:id="rId10">
          <objectPr defaultSize="0" autoPict="0" r:id="rId11">
            <anchor moveWithCells="1" sizeWithCells="1">
              <from>
                <xdr:col>5</xdr:col>
                <xdr:colOff>371475</xdr:colOff>
                <xdr:row>8</xdr:row>
                <xdr:rowOff>19050</xdr:rowOff>
              </from>
              <to>
                <xdr:col>5</xdr:col>
                <xdr:colOff>542925</xdr:colOff>
                <xdr:row>9</xdr:row>
                <xdr:rowOff>38100</xdr:rowOff>
              </to>
            </anchor>
          </objectPr>
        </oleObject>
      </mc:Choice>
      <mc:Fallback>
        <oleObject progId="Equation.3" shapeId="4116" r:id="rId10"/>
      </mc:Fallback>
    </mc:AlternateContent>
    <mc:AlternateContent xmlns:mc="http://schemas.openxmlformats.org/markup-compatibility/2006">
      <mc:Choice Requires="x14">
        <oleObject progId="Equation.3" shapeId="10260" r:id="rId12">
          <objectPr defaultSize="0" autoPict="0" r:id="rId13">
            <anchor moveWithCells="1" sizeWithCells="1">
              <from>
                <xdr:col>6</xdr:col>
                <xdr:colOff>295275</xdr:colOff>
                <xdr:row>8</xdr:row>
                <xdr:rowOff>9525</xdr:rowOff>
              </from>
              <to>
                <xdr:col>6</xdr:col>
                <xdr:colOff>447675</xdr:colOff>
                <xdr:row>9</xdr:row>
                <xdr:rowOff>9525</xdr:rowOff>
              </to>
            </anchor>
          </objectPr>
        </oleObject>
      </mc:Choice>
      <mc:Fallback>
        <oleObject progId="Equation.3" shapeId="10260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zoomScaleNormal="100" workbookViewId="0">
      <pane xSplit="3" ySplit="4" topLeftCell="D5" activePane="bottomRight" state="frozen"/>
      <selection activeCell="D1" sqref="D1"/>
      <selection pane="topRight" activeCell="D1" sqref="D1"/>
      <selection pane="bottomLeft" activeCell="D1" sqref="D1"/>
      <selection pane="bottomRight" activeCell="E10" sqref="E10"/>
    </sheetView>
  </sheetViews>
  <sheetFormatPr defaultRowHeight="12"/>
  <cols>
    <col min="1" max="1" width="13.28515625" style="3" customWidth="1"/>
    <col min="2" max="21" width="9.5703125" style="7" customWidth="1"/>
    <col min="22" max="16384" width="9.140625" style="3"/>
  </cols>
  <sheetData>
    <row r="1" spans="1:26" ht="13.5" thickBot="1">
      <c r="A1" s="2"/>
      <c r="B1" s="26"/>
    </row>
    <row r="2" spans="1:26" ht="16.5" thickBot="1">
      <c r="A2" s="29" t="s">
        <v>22</v>
      </c>
      <c r="B2" s="37" t="s">
        <v>23</v>
      </c>
      <c r="C2" s="148">
        <v>0.05</v>
      </c>
      <c r="D2" s="30"/>
      <c r="E2" s="30"/>
      <c r="F2" s="30"/>
      <c r="G2" s="30"/>
      <c r="H2" s="30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  <c r="W2" s="28"/>
      <c r="X2" s="28"/>
      <c r="Y2" s="28"/>
      <c r="Z2" s="28"/>
    </row>
    <row r="3" spans="1:26" ht="12.75">
      <c r="A3" s="31"/>
      <c r="B3" s="33" t="s">
        <v>25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5"/>
      <c r="W3" s="35"/>
      <c r="X3" s="35"/>
      <c r="Y3" s="35"/>
      <c r="Z3" s="36"/>
    </row>
    <row r="4" spans="1:26" ht="13.5" thickBot="1">
      <c r="A4" s="32" t="s">
        <v>24</v>
      </c>
      <c r="B4" s="130">
        <v>1</v>
      </c>
      <c r="C4" s="131">
        <v>2</v>
      </c>
      <c r="D4" s="131">
        <v>3</v>
      </c>
      <c r="E4" s="131">
        <v>4</v>
      </c>
      <c r="F4" s="131">
        <v>5</v>
      </c>
      <c r="G4" s="131">
        <v>6</v>
      </c>
      <c r="H4" s="131">
        <v>7</v>
      </c>
      <c r="I4" s="131">
        <v>8</v>
      </c>
      <c r="J4" s="131">
        <v>9</v>
      </c>
      <c r="K4" s="131">
        <v>10</v>
      </c>
      <c r="L4" s="131">
        <v>11</v>
      </c>
      <c r="M4" s="131">
        <v>12</v>
      </c>
      <c r="N4" s="131">
        <v>13</v>
      </c>
      <c r="O4" s="131">
        <v>14</v>
      </c>
      <c r="P4" s="131">
        <v>15</v>
      </c>
      <c r="Q4" s="131">
        <v>16</v>
      </c>
      <c r="R4" s="131">
        <v>17</v>
      </c>
      <c r="S4" s="131">
        <v>18</v>
      </c>
      <c r="T4" s="131">
        <v>19</v>
      </c>
      <c r="U4" s="131">
        <v>20</v>
      </c>
      <c r="V4" s="131">
        <v>21</v>
      </c>
      <c r="W4" s="131">
        <v>22</v>
      </c>
      <c r="X4" s="131">
        <v>23</v>
      </c>
      <c r="Y4" s="131">
        <v>24</v>
      </c>
      <c r="Z4" s="132">
        <v>25</v>
      </c>
    </row>
    <row r="5" spans="1:26" ht="12.75">
      <c r="A5" s="127">
        <v>1</v>
      </c>
      <c r="B5" s="134">
        <f>_xlfn.F.INV.RT($C$2,B$4,$A5)</f>
        <v>161.44763879758855</v>
      </c>
      <c r="C5" s="135">
        <f t="shared" ref="C5:Z15" si="0">_xlfn.F.INV.RT($C$2,C$4,$A5)</f>
        <v>199.49999999999994</v>
      </c>
      <c r="D5" s="135">
        <f t="shared" si="0"/>
        <v>215.70734536960902</v>
      </c>
      <c r="E5" s="135">
        <f t="shared" si="0"/>
        <v>224.58324062625078</v>
      </c>
      <c r="F5" s="135">
        <f t="shared" si="0"/>
        <v>230.16187811010678</v>
      </c>
      <c r="G5" s="135">
        <f t="shared" si="0"/>
        <v>233.98600035626617</v>
      </c>
      <c r="H5" s="135">
        <f t="shared" si="0"/>
        <v>236.76840027699524</v>
      </c>
      <c r="I5" s="135">
        <f t="shared" si="0"/>
        <v>238.88269480252418</v>
      </c>
      <c r="J5" s="135">
        <f t="shared" si="0"/>
        <v>240.5432547132632</v>
      </c>
      <c r="K5" s="135">
        <f t="shared" si="0"/>
        <v>241.88174725083331</v>
      </c>
      <c r="L5" s="135">
        <f t="shared" si="0"/>
        <v>242.98345819670288</v>
      </c>
      <c r="M5" s="135">
        <f t="shared" si="0"/>
        <v>243.90603848907426</v>
      </c>
      <c r="N5" s="135">
        <f t="shared" si="0"/>
        <v>244.68984729720299</v>
      </c>
      <c r="O5" s="135">
        <f t="shared" si="0"/>
        <v>245.36397721822939</v>
      </c>
      <c r="P5" s="135">
        <f t="shared" si="0"/>
        <v>245.94992620524991</v>
      </c>
      <c r="Q5" s="135">
        <f t="shared" si="0"/>
        <v>246.4639222752572</v>
      </c>
      <c r="R5" s="135">
        <f t="shared" si="0"/>
        <v>246.91844409060124</v>
      </c>
      <c r="S5" s="135">
        <f t="shared" si="0"/>
        <v>247.32324405808885</v>
      </c>
      <c r="T5" s="135">
        <f t="shared" si="0"/>
        <v>247.68605391920124</v>
      </c>
      <c r="U5" s="135">
        <f t="shared" si="0"/>
        <v>248.01308208473961</v>
      </c>
      <c r="V5" s="135">
        <f t="shared" si="0"/>
        <v>248.30937103362049</v>
      </c>
      <c r="W5" s="135">
        <f t="shared" si="0"/>
        <v>248.57905863722738</v>
      </c>
      <c r="X5" s="135">
        <f t="shared" si="0"/>
        <v>248.8255722376162</v>
      </c>
      <c r="Y5" s="135">
        <f t="shared" si="0"/>
        <v>249.05177483132499</v>
      </c>
      <c r="Z5" s="136">
        <f t="shared" si="0"/>
        <v>249.26007659922246</v>
      </c>
    </row>
    <row r="6" spans="1:26" ht="12.75">
      <c r="A6" s="128">
        <v>2</v>
      </c>
      <c r="B6" s="137">
        <f t="shared" ref="B6:Q31" si="1">_xlfn.F.INV.RT($C$2,B$4,$A6)</f>
        <v>18.512820512820511</v>
      </c>
      <c r="C6" s="133">
        <f t="shared" si="0"/>
        <v>18.999999999999996</v>
      </c>
      <c r="D6" s="133">
        <f t="shared" si="0"/>
        <v>19.164292127511288</v>
      </c>
      <c r="E6" s="133">
        <f t="shared" si="0"/>
        <v>19.246794344808965</v>
      </c>
      <c r="F6" s="133">
        <f t="shared" si="0"/>
        <v>19.296409652017257</v>
      </c>
      <c r="G6" s="133">
        <f t="shared" si="0"/>
        <v>19.329534015154028</v>
      </c>
      <c r="H6" s="133">
        <f t="shared" si="0"/>
        <v>19.353217536092941</v>
      </c>
      <c r="I6" s="133">
        <f t="shared" si="0"/>
        <v>19.370992898066469</v>
      </c>
      <c r="J6" s="133">
        <f t="shared" si="0"/>
        <v>19.384825718171481</v>
      </c>
      <c r="K6" s="133">
        <f t="shared" si="0"/>
        <v>19.395896723571752</v>
      </c>
      <c r="L6" s="133">
        <f t="shared" si="0"/>
        <v>19.404957958951055</v>
      </c>
      <c r="M6" s="133">
        <f t="shared" si="0"/>
        <v>19.412511147223483</v>
      </c>
      <c r="N6" s="133">
        <f t="shared" si="0"/>
        <v>19.418903839401498</v>
      </c>
      <c r="O6" s="133">
        <f t="shared" si="0"/>
        <v>19.424384408210905</v>
      </c>
      <c r="P6" s="133">
        <f t="shared" si="0"/>
        <v>19.429135069563547</v>
      </c>
      <c r="Q6" s="133">
        <f t="shared" si="0"/>
        <v>19.433292534321666</v>
      </c>
      <c r="R6" s="133">
        <f t="shared" si="0"/>
        <v>19.436961378591917</v>
      </c>
      <c r="S6" s="133">
        <f t="shared" si="0"/>
        <v>19.440222961518568</v>
      </c>
      <c r="T6" s="133">
        <f t="shared" si="0"/>
        <v>19.44314152948267</v>
      </c>
      <c r="U6" s="133">
        <f t="shared" si="0"/>
        <v>19.445768490616928</v>
      </c>
      <c r="V6" s="133">
        <f t="shared" si="0"/>
        <v>19.448145469030933</v>
      </c>
      <c r="W6" s="133">
        <f t="shared" si="0"/>
        <v>19.450306526716652</v>
      </c>
      <c r="X6" s="133">
        <f t="shared" si="0"/>
        <v>19.452279806259842</v>
      </c>
      <c r="Y6" s="133">
        <f t="shared" si="0"/>
        <v>19.454088763167416</v>
      </c>
      <c r="Z6" s="138">
        <f t="shared" si="0"/>
        <v>19.455753102639687</v>
      </c>
    </row>
    <row r="7" spans="1:26" ht="12.75">
      <c r="A7" s="128">
        <v>3</v>
      </c>
      <c r="B7" s="137">
        <f t="shared" si="1"/>
        <v>10.127964486013932</v>
      </c>
      <c r="C7" s="133">
        <f t="shared" si="0"/>
        <v>9.5520944959211587</v>
      </c>
      <c r="D7" s="133">
        <f t="shared" si="0"/>
        <v>9.2766281531448112</v>
      </c>
      <c r="E7" s="133">
        <f t="shared" si="0"/>
        <v>9.1171822532464244</v>
      </c>
      <c r="F7" s="133">
        <f t="shared" si="0"/>
        <v>9.0134551675225882</v>
      </c>
      <c r="G7" s="133">
        <f t="shared" si="0"/>
        <v>8.9406451207703839</v>
      </c>
      <c r="H7" s="133">
        <f t="shared" si="0"/>
        <v>8.886742955634281</v>
      </c>
      <c r="I7" s="133">
        <f t="shared" si="0"/>
        <v>8.8452384599594023</v>
      </c>
      <c r="J7" s="133">
        <f t="shared" si="0"/>
        <v>8.8122995552064509</v>
      </c>
      <c r="K7" s="133">
        <f t="shared" si="0"/>
        <v>8.7855247105240064</v>
      </c>
      <c r="L7" s="133">
        <f t="shared" si="0"/>
        <v>8.7633328296308193</v>
      </c>
      <c r="M7" s="133">
        <f t="shared" si="0"/>
        <v>8.7446406614652936</v>
      </c>
      <c r="N7" s="133">
        <f t="shared" si="0"/>
        <v>8.7286812465867207</v>
      </c>
      <c r="O7" s="133">
        <f t="shared" si="0"/>
        <v>8.7148963793097476</v>
      </c>
      <c r="P7" s="133">
        <f t="shared" si="0"/>
        <v>8.7028701348966955</v>
      </c>
      <c r="Q7" s="133">
        <f t="shared" si="0"/>
        <v>8.6922862676876456</v>
      </c>
      <c r="R7" s="133">
        <f t="shared" si="0"/>
        <v>8.682900046931648</v>
      </c>
      <c r="S7" s="133">
        <f t="shared" si="0"/>
        <v>8.6745191286212844</v>
      </c>
      <c r="T7" s="133">
        <f t="shared" si="0"/>
        <v>8.6669902535869703</v>
      </c>
      <c r="U7" s="133">
        <f t="shared" si="0"/>
        <v>8.6601898019307022</v>
      </c>
      <c r="V7" s="133">
        <f t="shared" si="0"/>
        <v>8.6540169598564223</v>
      </c>
      <c r="W7" s="133">
        <f t="shared" si="0"/>
        <v>8.6483886932527287</v>
      </c>
      <c r="X7" s="133">
        <f t="shared" si="0"/>
        <v>8.6432359943029535</v>
      </c>
      <c r="Y7" s="133">
        <f t="shared" si="0"/>
        <v>8.6385010402630815</v>
      </c>
      <c r="Z7" s="138">
        <f t="shared" si="0"/>
        <v>8.6341350158855725</v>
      </c>
    </row>
    <row r="8" spans="1:26" ht="12.75">
      <c r="A8" s="128">
        <v>4</v>
      </c>
      <c r="B8" s="137">
        <f t="shared" si="1"/>
        <v>7.708647422176786</v>
      </c>
      <c r="C8" s="133">
        <f t="shared" si="0"/>
        <v>6.9442719099991574</v>
      </c>
      <c r="D8" s="133">
        <f t="shared" si="0"/>
        <v>6.5913821164255788</v>
      </c>
      <c r="E8" s="133">
        <f t="shared" si="0"/>
        <v>6.38823290869587</v>
      </c>
      <c r="F8" s="133">
        <f t="shared" si="0"/>
        <v>6.2560565021608845</v>
      </c>
      <c r="G8" s="133">
        <f t="shared" si="0"/>
        <v>6.1631322826886326</v>
      </c>
      <c r="H8" s="133">
        <f t="shared" si="0"/>
        <v>6.0942109256988832</v>
      </c>
      <c r="I8" s="133">
        <f t="shared" si="0"/>
        <v>6.041044476119156</v>
      </c>
      <c r="J8" s="133">
        <f t="shared" si="0"/>
        <v>5.9987790312102476</v>
      </c>
      <c r="K8" s="133">
        <f t="shared" si="0"/>
        <v>5.9643705522380337</v>
      </c>
      <c r="L8" s="133">
        <f t="shared" si="0"/>
        <v>5.9358126986032422</v>
      </c>
      <c r="M8" s="133">
        <f t="shared" si="0"/>
        <v>5.9117291091107189</v>
      </c>
      <c r="N8" s="133">
        <f t="shared" si="0"/>
        <v>5.8911440038263088</v>
      </c>
      <c r="O8" s="133">
        <f t="shared" si="0"/>
        <v>5.8733462641548044</v>
      </c>
      <c r="P8" s="133">
        <f t="shared" si="0"/>
        <v>5.857805360765318</v>
      </c>
      <c r="Q8" s="133">
        <f t="shared" si="0"/>
        <v>5.8441174266312483</v>
      </c>
      <c r="R8" s="133">
        <f t="shared" si="0"/>
        <v>5.8319695718675799</v>
      </c>
      <c r="S8" s="133">
        <f t="shared" si="0"/>
        <v>5.8211156233716528</v>
      </c>
      <c r="T8" s="133">
        <f t="shared" si="0"/>
        <v>5.8113592369216169</v>
      </c>
      <c r="U8" s="133">
        <f t="shared" si="0"/>
        <v>5.8025418932528234</v>
      </c>
      <c r="V8" s="133">
        <f t="shared" si="0"/>
        <v>5.7945342056381035</v>
      </c>
      <c r="W8" s="133">
        <f t="shared" si="0"/>
        <v>5.7872295197868686</v>
      </c>
      <c r="X8" s="133">
        <f t="shared" si="0"/>
        <v>5.7805391303377842</v>
      </c>
      <c r="Y8" s="133">
        <f t="shared" si="0"/>
        <v>5.7743886567079192</v>
      </c>
      <c r="Z8" s="138">
        <f t="shared" si="0"/>
        <v>5.7687152631469694</v>
      </c>
    </row>
    <row r="9" spans="1:26" ht="12.75">
      <c r="A9" s="128">
        <v>5</v>
      </c>
      <c r="B9" s="137">
        <f t="shared" si="1"/>
        <v>6.607890973703368</v>
      </c>
      <c r="C9" s="133">
        <f t="shared" si="0"/>
        <v>5.786135043349967</v>
      </c>
      <c r="D9" s="133">
        <f t="shared" si="0"/>
        <v>5.4094513180564894</v>
      </c>
      <c r="E9" s="133">
        <f t="shared" si="0"/>
        <v>5.1921677728039226</v>
      </c>
      <c r="F9" s="133">
        <f t="shared" si="0"/>
        <v>5.0503290576326485</v>
      </c>
      <c r="G9" s="133">
        <f t="shared" si="0"/>
        <v>4.9502880686943191</v>
      </c>
      <c r="H9" s="133">
        <f t="shared" si="0"/>
        <v>4.8758716958339994</v>
      </c>
      <c r="I9" s="133">
        <f t="shared" si="0"/>
        <v>4.8183195356568689</v>
      </c>
      <c r="J9" s="133">
        <f t="shared" si="0"/>
        <v>4.7724656131008532</v>
      </c>
      <c r="K9" s="133">
        <f t="shared" si="0"/>
        <v>4.7350630696934211</v>
      </c>
      <c r="L9" s="133">
        <f t="shared" si="0"/>
        <v>4.7039672333055398</v>
      </c>
      <c r="M9" s="133">
        <f t="shared" si="0"/>
        <v>4.6777037917775175</v>
      </c>
      <c r="N9" s="133">
        <f t="shared" si="0"/>
        <v>4.6552254857354178</v>
      </c>
      <c r="O9" s="133">
        <f t="shared" si="0"/>
        <v>4.6357677213323214</v>
      </c>
      <c r="P9" s="133">
        <f t="shared" si="0"/>
        <v>4.6187591164058333</v>
      </c>
      <c r="Q9" s="133">
        <f t="shared" si="0"/>
        <v>4.6037640291910069</v>
      </c>
      <c r="R9" s="133">
        <f t="shared" si="0"/>
        <v>4.5904444681489842</v>
      </c>
      <c r="S9" s="133">
        <f t="shared" si="0"/>
        <v>4.5785341574719345</v>
      </c>
      <c r="T9" s="133">
        <f t="shared" si="0"/>
        <v>4.5678204577293124</v>
      </c>
      <c r="U9" s="133">
        <f t="shared" si="0"/>
        <v>4.5581314973965119</v>
      </c>
      <c r="V9" s="133">
        <f t="shared" si="0"/>
        <v>4.549326842230907</v>
      </c>
      <c r="W9" s="133">
        <f t="shared" si="0"/>
        <v>4.5412906167754095</v>
      </c>
      <c r="X9" s="133">
        <f t="shared" si="0"/>
        <v>4.5339263572725539</v>
      </c>
      <c r="Y9" s="133">
        <f t="shared" si="0"/>
        <v>4.5271531077303386</v>
      </c>
      <c r="Z9" s="138">
        <f t="shared" si="0"/>
        <v>4.5209024222216039</v>
      </c>
    </row>
    <row r="10" spans="1:26" ht="12.75">
      <c r="A10" s="128">
        <v>6</v>
      </c>
      <c r="B10" s="137">
        <f t="shared" si="1"/>
        <v>5.9873776072737011</v>
      </c>
      <c r="C10" s="133">
        <f t="shared" si="0"/>
        <v>5.1432528497847176</v>
      </c>
      <c r="D10" s="133">
        <f t="shared" si="0"/>
        <v>4.7570626630894131</v>
      </c>
      <c r="E10" s="133">
        <f t="shared" si="0"/>
        <v>4.5336769502752441</v>
      </c>
      <c r="F10" s="133">
        <f t="shared" si="0"/>
        <v>4.3873741874061292</v>
      </c>
      <c r="G10" s="133">
        <f t="shared" si="0"/>
        <v>4.2838657138226397</v>
      </c>
      <c r="H10" s="133">
        <f t="shared" si="0"/>
        <v>4.2066584878692064</v>
      </c>
      <c r="I10" s="133">
        <f t="shared" si="0"/>
        <v>4.1468041622765357</v>
      </c>
      <c r="J10" s="133">
        <f t="shared" si="0"/>
        <v>4.099015541716521</v>
      </c>
      <c r="K10" s="133">
        <f t="shared" si="0"/>
        <v>4.059962794330696</v>
      </c>
      <c r="L10" s="133">
        <f t="shared" si="0"/>
        <v>4.0274420420133641</v>
      </c>
      <c r="M10" s="133">
        <f t="shared" si="0"/>
        <v>3.9999353833188818</v>
      </c>
      <c r="N10" s="133">
        <f t="shared" si="0"/>
        <v>3.9763626614448206</v>
      </c>
      <c r="O10" s="133">
        <f t="shared" si="0"/>
        <v>3.9559339429277118</v>
      </c>
      <c r="P10" s="133">
        <f t="shared" si="0"/>
        <v>3.9380579883950348</v>
      </c>
      <c r="Q10" s="133">
        <f t="shared" si="0"/>
        <v>3.9222833625314171</v>
      </c>
      <c r="R10" s="133">
        <f t="shared" si="0"/>
        <v>3.9082593482965207</v>
      </c>
      <c r="S10" s="133">
        <f t="shared" si="0"/>
        <v>3.8957092981022172</v>
      </c>
      <c r="T10" s="133">
        <f t="shared" si="0"/>
        <v>3.8844120320596907</v>
      </c>
      <c r="U10" s="133">
        <f t="shared" si="0"/>
        <v>3.8741885810265111</v>
      </c>
      <c r="V10" s="133">
        <f t="shared" si="0"/>
        <v>3.864892562775017</v>
      </c>
      <c r="W10" s="133">
        <f t="shared" si="0"/>
        <v>3.8564030792416011</v>
      </c>
      <c r="X10" s="133">
        <f t="shared" si="0"/>
        <v>3.8486193958592319</v>
      </c>
      <c r="Y10" s="133">
        <f t="shared" si="0"/>
        <v>3.8414569017957709</v>
      </c>
      <c r="Z10" s="138">
        <f t="shared" si="0"/>
        <v>3.8348440049076382</v>
      </c>
    </row>
    <row r="11" spans="1:26" ht="12.75">
      <c r="A11" s="128">
        <v>7</v>
      </c>
      <c r="B11" s="137">
        <f t="shared" si="1"/>
        <v>5.591447851220738</v>
      </c>
      <c r="C11" s="133">
        <f t="shared" si="0"/>
        <v>4.7374141277758826</v>
      </c>
      <c r="D11" s="133">
        <f t="shared" si="0"/>
        <v>4.3468313999078179</v>
      </c>
      <c r="E11" s="133">
        <f t="shared" si="0"/>
        <v>4.1203117268976337</v>
      </c>
      <c r="F11" s="133">
        <f t="shared" si="0"/>
        <v>3.971523150611342</v>
      </c>
      <c r="G11" s="133">
        <f t="shared" si="0"/>
        <v>3.8659688531238445</v>
      </c>
      <c r="H11" s="133">
        <f t="shared" si="0"/>
        <v>3.7870435399280704</v>
      </c>
      <c r="I11" s="133">
        <f t="shared" si="0"/>
        <v>3.7257253171227038</v>
      </c>
      <c r="J11" s="133">
        <f t="shared" si="0"/>
        <v>3.67667469893951</v>
      </c>
      <c r="K11" s="133">
        <f t="shared" si="0"/>
        <v>3.6365231206283464</v>
      </c>
      <c r="L11" s="133">
        <f t="shared" si="0"/>
        <v>3.6030372692005392</v>
      </c>
      <c r="M11" s="133">
        <f t="shared" si="0"/>
        <v>3.5746764466294172</v>
      </c>
      <c r="N11" s="133">
        <f t="shared" si="0"/>
        <v>3.5503425655646237</v>
      </c>
      <c r="O11" s="133">
        <f t="shared" si="0"/>
        <v>3.5292314003689138</v>
      </c>
      <c r="P11" s="133">
        <f t="shared" si="0"/>
        <v>3.5107401846336752</v>
      </c>
      <c r="Q11" s="133">
        <f t="shared" si="0"/>
        <v>3.4944080872919598</v>
      </c>
      <c r="R11" s="133">
        <f t="shared" si="0"/>
        <v>3.4798766589666883</v>
      </c>
      <c r="S11" s="133">
        <f t="shared" si="0"/>
        <v>3.4668628327391762</v>
      </c>
      <c r="T11" s="133">
        <f t="shared" si="0"/>
        <v>3.4551400565353974</v>
      </c>
      <c r="U11" s="133">
        <f t="shared" si="0"/>
        <v>3.4445248320753219</v>
      </c>
      <c r="V11" s="133">
        <f t="shared" si="0"/>
        <v>3.4348669326631112</v>
      </c>
      <c r="W11" s="133">
        <f t="shared" si="0"/>
        <v>3.4260421763109581</v>
      </c>
      <c r="X11" s="133">
        <f t="shared" si="0"/>
        <v>3.4179470068933746</v>
      </c>
      <c r="Y11" s="133">
        <f t="shared" si="0"/>
        <v>3.4104943760647277</v>
      </c>
      <c r="Z11" s="138">
        <f t="shared" si="0"/>
        <v>3.4036105752342287</v>
      </c>
    </row>
    <row r="12" spans="1:26" ht="12.75">
      <c r="A12" s="128">
        <v>8</v>
      </c>
      <c r="B12" s="137">
        <f t="shared" si="1"/>
        <v>5.3176550715787174</v>
      </c>
      <c r="C12" s="133">
        <f t="shared" si="0"/>
        <v>4.4589701075245118</v>
      </c>
      <c r="D12" s="133">
        <f t="shared" si="0"/>
        <v>4.0661805513511613</v>
      </c>
      <c r="E12" s="133">
        <f t="shared" si="0"/>
        <v>3.8378533545558975</v>
      </c>
      <c r="F12" s="133">
        <f t="shared" si="0"/>
        <v>3.6874986663400291</v>
      </c>
      <c r="G12" s="133">
        <f t="shared" si="0"/>
        <v>3.5805803197614603</v>
      </c>
      <c r="H12" s="133">
        <f t="shared" si="0"/>
        <v>3.500463855044941</v>
      </c>
      <c r="I12" s="133">
        <f t="shared" si="0"/>
        <v>3.4381012333731586</v>
      </c>
      <c r="J12" s="133">
        <f t="shared" si="0"/>
        <v>3.3881302347397284</v>
      </c>
      <c r="K12" s="133">
        <f t="shared" si="0"/>
        <v>3.3471631202339767</v>
      </c>
      <c r="L12" s="133">
        <f t="shared" si="0"/>
        <v>3.312950656887375</v>
      </c>
      <c r="M12" s="133">
        <f t="shared" si="0"/>
        <v>3.2839390057264062</v>
      </c>
      <c r="N12" s="133">
        <f t="shared" si="0"/>
        <v>3.2590192353061882</v>
      </c>
      <c r="O12" s="133">
        <f t="shared" si="0"/>
        <v>3.2373781462672655</v>
      </c>
      <c r="P12" s="133">
        <f t="shared" si="0"/>
        <v>3.2184055133123435</v>
      </c>
      <c r="Q12" s="133">
        <f t="shared" si="0"/>
        <v>3.2016342729923961</v>
      </c>
      <c r="R12" s="133">
        <f t="shared" si="0"/>
        <v>3.1867007391358917</v>
      </c>
      <c r="S12" s="133">
        <f t="shared" si="0"/>
        <v>3.1733174195119154</v>
      </c>
      <c r="T12" s="133">
        <f t="shared" si="0"/>
        <v>3.1612540014496782</v>
      </c>
      <c r="U12" s="133">
        <f t="shared" si="0"/>
        <v>3.1503237735028558</v>
      </c>
      <c r="V12" s="133">
        <f t="shared" si="0"/>
        <v>3.1403737491497195</v>
      </c>
      <c r="W12" s="133">
        <f t="shared" si="0"/>
        <v>3.1312773640788261</v>
      </c>
      <c r="X12" s="133">
        <f t="shared" si="0"/>
        <v>3.1229289959016935</v>
      </c>
      <c r="Y12" s="133">
        <f t="shared" si="0"/>
        <v>3.1152397960263221</v>
      </c>
      <c r="Z12" s="138">
        <f t="shared" si="0"/>
        <v>3.1081344806520472</v>
      </c>
    </row>
    <row r="13" spans="1:26" ht="12.75">
      <c r="A13" s="128">
        <v>9</v>
      </c>
      <c r="B13" s="137">
        <f t="shared" si="1"/>
        <v>5.1173550291992269</v>
      </c>
      <c r="C13" s="133">
        <f t="shared" si="0"/>
        <v>4.2564947290937507</v>
      </c>
      <c r="D13" s="133">
        <f t="shared" si="0"/>
        <v>3.8625483576247648</v>
      </c>
      <c r="E13" s="133">
        <f t="shared" si="0"/>
        <v>3.6330885114190816</v>
      </c>
      <c r="F13" s="133">
        <f t="shared" si="0"/>
        <v>3.4816586539015244</v>
      </c>
      <c r="G13" s="133">
        <f t="shared" si="0"/>
        <v>3.373753647039214</v>
      </c>
      <c r="H13" s="133">
        <f t="shared" si="0"/>
        <v>3.2927458389171207</v>
      </c>
      <c r="I13" s="133">
        <f t="shared" si="0"/>
        <v>3.229582612686777</v>
      </c>
      <c r="J13" s="133">
        <f t="shared" si="0"/>
        <v>3.17889310445827</v>
      </c>
      <c r="K13" s="133">
        <f t="shared" si="0"/>
        <v>3.1372801078886967</v>
      </c>
      <c r="L13" s="133">
        <f t="shared" si="0"/>
        <v>3.1024854075283796</v>
      </c>
      <c r="M13" s="133">
        <f t="shared" si="0"/>
        <v>3.072947121878093</v>
      </c>
      <c r="N13" s="133">
        <f t="shared" si="0"/>
        <v>3.0475493071149407</v>
      </c>
      <c r="O13" s="133">
        <f t="shared" si="0"/>
        <v>3.0254727242822126</v>
      </c>
      <c r="P13" s="133">
        <f t="shared" si="0"/>
        <v>3.006101972368878</v>
      </c>
      <c r="Q13" s="133">
        <f t="shared" si="0"/>
        <v>2.9889655573087768</v>
      </c>
      <c r="R13" s="133">
        <f t="shared" si="0"/>
        <v>2.9736959957990829</v>
      </c>
      <c r="S13" s="133">
        <f t="shared" si="0"/>
        <v>2.9600025335143347</v>
      </c>
      <c r="T13" s="133">
        <f t="shared" si="0"/>
        <v>2.9476520465365548</v>
      </c>
      <c r="U13" s="133">
        <f t="shared" si="0"/>
        <v>2.9364553921614438</v>
      </c>
      <c r="V13" s="133">
        <f t="shared" si="0"/>
        <v>2.9262574734317996</v>
      </c>
      <c r="W13" s="133">
        <f t="shared" si="0"/>
        <v>2.9169298871848337</v>
      </c>
      <c r="X13" s="133">
        <f t="shared" si="0"/>
        <v>2.9083654028144545</v>
      </c>
      <c r="Y13" s="133">
        <f t="shared" si="0"/>
        <v>2.9004737600512951</v>
      </c>
      <c r="Z13" s="138">
        <f t="shared" si="0"/>
        <v>2.893178431512665</v>
      </c>
    </row>
    <row r="14" spans="1:26" ht="12.75">
      <c r="A14" s="128">
        <v>10</v>
      </c>
      <c r="B14" s="137">
        <f t="shared" si="1"/>
        <v>4.9646027437307128</v>
      </c>
      <c r="C14" s="133">
        <f t="shared" si="0"/>
        <v>4.1028210151304032</v>
      </c>
      <c r="D14" s="133">
        <f t="shared" si="0"/>
        <v>3.7082648190468448</v>
      </c>
      <c r="E14" s="133">
        <f t="shared" si="0"/>
        <v>3.4780496907652281</v>
      </c>
      <c r="F14" s="133">
        <f t="shared" si="0"/>
        <v>3.325834530413013</v>
      </c>
      <c r="G14" s="133">
        <f t="shared" si="0"/>
        <v>3.217174547398995</v>
      </c>
      <c r="H14" s="133">
        <f t="shared" si="0"/>
        <v>3.1354648046263263</v>
      </c>
      <c r="I14" s="133">
        <f t="shared" si="0"/>
        <v>3.0716583852790391</v>
      </c>
      <c r="J14" s="133">
        <f t="shared" si="0"/>
        <v>3.0203829470213761</v>
      </c>
      <c r="K14" s="133">
        <f t="shared" si="0"/>
        <v>2.9782370160823217</v>
      </c>
      <c r="L14" s="133">
        <f t="shared" si="0"/>
        <v>2.9429572680064897</v>
      </c>
      <c r="M14" s="133">
        <f t="shared" si="0"/>
        <v>2.912976721582639</v>
      </c>
      <c r="N14" s="133">
        <f t="shared" si="0"/>
        <v>2.8871746930253273</v>
      </c>
      <c r="O14" s="133">
        <f t="shared" si="0"/>
        <v>2.8647276833645772</v>
      </c>
      <c r="P14" s="133">
        <f t="shared" si="0"/>
        <v>2.8450165269958458</v>
      </c>
      <c r="Q14" s="133">
        <f t="shared" si="0"/>
        <v>2.8275664308079751</v>
      </c>
      <c r="R14" s="133">
        <f t="shared" si="0"/>
        <v>2.8120070310634131</v>
      </c>
      <c r="S14" s="133">
        <f t="shared" si="0"/>
        <v>2.7980450609133842</v>
      </c>
      <c r="T14" s="133">
        <f t="shared" si="0"/>
        <v>2.7854452033702675</v>
      </c>
      <c r="U14" s="133">
        <f t="shared" si="0"/>
        <v>2.7740163983211246</v>
      </c>
      <c r="V14" s="133">
        <f t="shared" si="0"/>
        <v>2.7636018686252366</v>
      </c>
      <c r="W14" s="133">
        <f t="shared" si="0"/>
        <v>2.754071734965847</v>
      </c>
      <c r="X14" s="133">
        <f t="shared" si="0"/>
        <v>2.745317466195869</v>
      </c>
      <c r="Y14" s="133">
        <f t="shared" si="0"/>
        <v>2.7372476529036853</v>
      </c>
      <c r="Z14" s="138">
        <f t="shared" si="0"/>
        <v>2.7297847493698177</v>
      </c>
    </row>
    <row r="15" spans="1:26" ht="12.75">
      <c r="A15" s="128">
        <v>11</v>
      </c>
      <c r="B15" s="137">
        <f t="shared" si="1"/>
        <v>4.8443356749436166</v>
      </c>
      <c r="C15" s="133">
        <f t="shared" si="0"/>
        <v>3.9822979570944854</v>
      </c>
      <c r="D15" s="133">
        <f t="shared" si="0"/>
        <v>3.5874337024204954</v>
      </c>
      <c r="E15" s="133">
        <f t="shared" si="0"/>
        <v>3.3566900211325938</v>
      </c>
      <c r="F15" s="133">
        <f t="shared" si="0"/>
        <v>3.2038742627296211</v>
      </c>
      <c r="G15" s="133">
        <f t="shared" si="0"/>
        <v>3.0946128879091401</v>
      </c>
      <c r="H15" s="133">
        <f t="shared" si="0"/>
        <v>3.012330343043101</v>
      </c>
      <c r="I15" s="133">
        <f t="shared" si="0"/>
        <v>2.947990318638638</v>
      </c>
      <c r="J15" s="133">
        <f t="shared" si="0"/>
        <v>2.8962227612877038</v>
      </c>
      <c r="K15" s="133">
        <f t="shared" si="0"/>
        <v>2.8536248582732573</v>
      </c>
      <c r="L15" s="133">
        <f t="shared" si="0"/>
        <v>2.8179304699530876</v>
      </c>
      <c r="M15" s="133">
        <f t="shared" si="0"/>
        <v>2.7875693256804883</v>
      </c>
      <c r="N15" s="133">
        <f t="shared" si="0"/>
        <v>2.7614174418170809</v>
      </c>
      <c r="O15" s="133">
        <f t="shared" si="0"/>
        <v>2.7386482144734825</v>
      </c>
      <c r="P15" s="133">
        <f t="shared" si="0"/>
        <v>2.7186396475783905</v>
      </c>
      <c r="Q15" s="133">
        <f t="shared" si="0"/>
        <v>2.7009144104901446</v>
      </c>
      <c r="R15" s="133">
        <f t="shared" ref="R15:Z46" si="2">_xlfn.F.INV.RT($C$2,R$4,$A15)</f>
        <v>2.6850998846469167</v>
      </c>
      <c r="S15" s="133">
        <f t="shared" si="2"/>
        <v>2.6709008084361412</v>
      </c>
      <c r="T15" s="133">
        <f t="shared" si="2"/>
        <v>2.6580801033046946</v>
      </c>
      <c r="U15" s="133">
        <f t="shared" si="2"/>
        <v>2.6464451537303044</v>
      </c>
      <c r="V15" s="133">
        <f t="shared" si="2"/>
        <v>2.6358378079747475</v>
      </c>
      <c r="W15" s="133">
        <f t="shared" si="2"/>
        <v>2.6261269700487295</v>
      </c>
      <c r="X15" s="133">
        <f t="shared" si="2"/>
        <v>2.6172030298176057</v>
      </c>
      <c r="Y15" s="133">
        <f t="shared" si="2"/>
        <v>2.6089736188842907</v>
      </c>
      <c r="Z15" s="138">
        <f t="shared" si="2"/>
        <v>2.6013603372049641</v>
      </c>
    </row>
    <row r="16" spans="1:26" ht="12.75">
      <c r="A16" s="128">
        <v>12</v>
      </c>
      <c r="B16" s="137">
        <f t="shared" si="1"/>
        <v>4.7472253467225149</v>
      </c>
      <c r="C16" s="133">
        <f t="shared" si="1"/>
        <v>3.8852938346523942</v>
      </c>
      <c r="D16" s="133">
        <f t="shared" si="1"/>
        <v>3.4902948194976045</v>
      </c>
      <c r="E16" s="133">
        <f t="shared" si="1"/>
        <v>3.2591667269012499</v>
      </c>
      <c r="F16" s="133">
        <f t="shared" si="1"/>
        <v>3.1058752390841229</v>
      </c>
      <c r="G16" s="133">
        <f t="shared" si="1"/>
        <v>2.996120377517109</v>
      </c>
      <c r="H16" s="133">
        <f t="shared" si="1"/>
        <v>2.9133581790111962</v>
      </c>
      <c r="I16" s="133">
        <f t="shared" si="1"/>
        <v>2.8485651420676827</v>
      </c>
      <c r="J16" s="133">
        <f t="shared" si="1"/>
        <v>2.7963754894992481</v>
      </c>
      <c r="K16" s="133">
        <f t="shared" si="1"/>
        <v>2.7533867688358531</v>
      </c>
      <c r="L16" s="133">
        <f t="shared" si="1"/>
        <v>2.7173314409728953</v>
      </c>
      <c r="M16" s="133">
        <f t="shared" si="1"/>
        <v>2.6866371124956863</v>
      </c>
      <c r="N16" s="133">
        <f t="shared" si="1"/>
        <v>2.6601774582929125</v>
      </c>
      <c r="O16" s="133">
        <f t="shared" si="1"/>
        <v>2.63712355763092</v>
      </c>
      <c r="P16" s="133">
        <f t="shared" si="1"/>
        <v>2.6168512341321111</v>
      </c>
      <c r="Q16" s="133">
        <f t="shared" si="1"/>
        <v>2.5988811584163809</v>
      </c>
      <c r="R16" s="133">
        <f t="shared" si="2"/>
        <v>2.5828389058769408</v>
      </c>
      <c r="S16" s="133">
        <f t="shared" si="2"/>
        <v>2.5684275959459772</v>
      </c>
      <c r="T16" s="133">
        <f t="shared" si="2"/>
        <v>2.555408704910421</v>
      </c>
      <c r="U16" s="133">
        <f t="shared" si="2"/>
        <v>2.5435883296529571</v>
      </c>
      <c r="V16" s="133">
        <f t="shared" si="2"/>
        <v>2.5328071717007128</v>
      </c>
      <c r="W16" s="133">
        <f t="shared" si="2"/>
        <v>2.5229331132345094</v>
      </c>
      <c r="X16" s="133">
        <f t="shared" si="2"/>
        <v>2.51385563254065</v>
      </c>
      <c r="Y16" s="133">
        <f t="shared" si="2"/>
        <v>2.5054815467348126</v>
      </c>
      <c r="Z16" s="138">
        <f t="shared" si="2"/>
        <v>2.4977317267190213</v>
      </c>
    </row>
    <row r="17" spans="1:26" ht="12.75">
      <c r="A17" s="128">
        <v>13</v>
      </c>
      <c r="B17" s="137">
        <f t="shared" si="1"/>
        <v>4.6671927318268525</v>
      </c>
      <c r="C17" s="133">
        <f t="shared" si="1"/>
        <v>3.8055652529780568</v>
      </c>
      <c r="D17" s="133">
        <f t="shared" si="1"/>
        <v>3.4105336446278485</v>
      </c>
      <c r="E17" s="133">
        <f t="shared" si="1"/>
        <v>3.1791170525401871</v>
      </c>
      <c r="F17" s="133">
        <f t="shared" si="1"/>
        <v>3.0254383000982594</v>
      </c>
      <c r="G17" s="133">
        <f t="shared" si="1"/>
        <v>2.9152692387027517</v>
      </c>
      <c r="H17" s="133">
        <f t="shared" si="1"/>
        <v>2.8320975016349399</v>
      </c>
      <c r="I17" s="133">
        <f t="shared" si="1"/>
        <v>2.766913181917749</v>
      </c>
      <c r="J17" s="133">
        <f t="shared" si="1"/>
        <v>2.7143557890598928</v>
      </c>
      <c r="K17" s="133">
        <f t="shared" si="1"/>
        <v>2.671024228555126</v>
      </c>
      <c r="L17" s="133">
        <f t="shared" si="1"/>
        <v>2.6346504607077601</v>
      </c>
      <c r="M17" s="133">
        <f t="shared" si="1"/>
        <v>2.6036607476283011</v>
      </c>
      <c r="N17" s="133">
        <f t="shared" si="1"/>
        <v>2.5769270844729792</v>
      </c>
      <c r="O17" s="133">
        <f t="shared" si="1"/>
        <v>2.5536187919216391</v>
      </c>
      <c r="P17" s="133">
        <f t="shared" si="1"/>
        <v>2.5331099831307475</v>
      </c>
      <c r="Q17" s="133">
        <f t="shared" si="1"/>
        <v>2.5149197256582991</v>
      </c>
      <c r="R17" s="133">
        <f t="shared" si="2"/>
        <v>2.4986721228499285</v>
      </c>
      <c r="S17" s="133">
        <f t="shared" si="2"/>
        <v>2.4840689580450945</v>
      </c>
      <c r="T17" s="133">
        <f t="shared" si="2"/>
        <v>2.4708705028431051</v>
      </c>
      <c r="U17" s="133">
        <f t="shared" si="2"/>
        <v>2.4588817718014639</v>
      </c>
      <c r="V17" s="133">
        <f t="shared" si="2"/>
        <v>2.4479424956662847</v>
      </c>
      <c r="W17" s="133">
        <f t="shared" si="2"/>
        <v>2.4379196862433021</v>
      </c>
      <c r="X17" s="133">
        <f t="shared" si="2"/>
        <v>2.4287020411432048</v>
      </c>
      <c r="Y17" s="133">
        <f t="shared" si="2"/>
        <v>2.420195676588917</v>
      </c>
      <c r="Z17" s="138">
        <f t="shared" si="2"/>
        <v>2.4123208333853952</v>
      </c>
    </row>
    <row r="18" spans="1:26" ht="12.75">
      <c r="A18" s="128">
        <v>14</v>
      </c>
      <c r="B18" s="137">
        <f t="shared" si="1"/>
        <v>4.6001099366694227</v>
      </c>
      <c r="C18" s="133">
        <f t="shared" si="1"/>
        <v>3.7388918324407361</v>
      </c>
      <c r="D18" s="133">
        <f t="shared" si="1"/>
        <v>3.3438886781189128</v>
      </c>
      <c r="E18" s="133">
        <f t="shared" si="1"/>
        <v>3.1122498479613889</v>
      </c>
      <c r="F18" s="133">
        <f t="shared" si="1"/>
        <v>2.9582489131221967</v>
      </c>
      <c r="G18" s="133">
        <f t="shared" si="1"/>
        <v>2.8477259959253578</v>
      </c>
      <c r="H18" s="133">
        <f t="shared" si="1"/>
        <v>2.7641992567781792</v>
      </c>
      <c r="I18" s="133">
        <f t="shared" si="1"/>
        <v>2.6986724187093056</v>
      </c>
      <c r="J18" s="133">
        <f t="shared" si="1"/>
        <v>2.645790735233819</v>
      </c>
      <c r="K18" s="133">
        <f t="shared" si="1"/>
        <v>2.6021550510427085</v>
      </c>
      <c r="L18" s="133">
        <f t="shared" si="1"/>
        <v>2.5654974067604943</v>
      </c>
      <c r="M18" s="133">
        <f t="shared" si="1"/>
        <v>2.5342432527485608</v>
      </c>
      <c r="N18" s="133">
        <f t="shared" si="1"/>
        <v>2.5072633744760582</v>
      </c>
      <c r="O18" s="133">
        <f t="shared" si="1"/>
        <v>2.4837257411282234</v>
      </c>
      <c r="P18" s="133">
        <f t="shared" si="1"/>
        <v>2.4630031048756633</v>
      </c>
      <c r="Q18" s="133">
        <f t="shared" si="1"/>
        <v>2.4446132291788989</v>
      </c>
      <c r="R18" s="133">
        <f t="shared" si="2"/>
        <v>2.4281790009492821</v>
      </c>
      <c r="S18" s="133">
        <f t="shared" si="2"/>
        <v>2.4134010862477688</v>
      </c>
      <c r="T18" s="133">
        <f t="shared" si="2"/>
        <v>2.4000387397218454</v>
      </c>
      <c r="U18" s="133">
        <f t="shared" si="2"/>
        <v>2.3878960551375843</v>
      </c>
      <c r="V18" s="133">
        <f t="shared" si="2"/>
        <v>2.3768119318957495</v>
      </c>
      <c r="W18" s="133">
        <f t="shared" si="2"/>
        <v>2.3666526321961232</v>
      </c>
      <c r="X18" s="133">
        <f t="shared" si="2"/>
        <v>2.3573061779376125</v>
      </c>
      <c r="Y18" s="133">
        <f t="shared" si="2"/>
        <v>2.3486780759933543</v>
      </c>
      <c r="Z18" s="138">
        <f t="shared" si="2"/>
        <v>2.3406880171822513</v>
      </c>
    </row>
    <row r="19" spans="1:26" ht="12.75">
      <c r="A19" s="128">
        <v>15</v>
      </c>
      <c r="B19" s="137">
        <f t="shared" si="1"/>
        <v>4.5430771652669701</v>
      </c>
      <c r="C19" s="133">
        <f t="shared" si="1"/>
        <v>3.6823203436732408</v>
      </c>
      <c r="D19" s="133">
        <f t="shared" si="1"/>
        <v>3.2873821046365093</v>
      </c>
      <c r="E19" s="133">
        <f t="shared" si="1"/>
        <v>3.055568275906595</v>
      </c>
      <c r="F19" s="133">
        <f t="shared" si="1"/>
        <v>2.9012945362361564</v>
      </c>
      <c r="G19" s="133">
        <f t="shared" si="1"/>
        <v>2.7904649973675064</v>
      </c>
      <c r="H19" s="133">
        <f t="shared" si="1"/>
        <v>2.7066267822256944</v>
      </c>
      <c r="I19" s="133">
        <f t="shared" si="1"/>
        <v>2.6407968829069026</v>
      </c>
      <c r="J19" s="133">
        <f t="shared" si="1"/>
        <v>2.5876264352275817</v>
      </c>
      <c r="K19" s="133">
        <f t="shared" si="1"/>
        <v>2.5437185496928079</v>
      </c>
      <c r="L19" s="133">
        <f t="shared" si="1"/>
        <v>2.5068057257018572</v>
      </c>
      <c r="M19" s="133">
        <f t="shared" si="1"/>
        <v>2.4753129734757695</v>
      </c>
      <c r="N19" s="133">
        <f t="shared" si="1"/>
        <v>2.4481102101394647</v>
      </c>
      <c r="O19" s="133">
        <f t="shared" si="1"/>
        <v>2.424364357106259</v>
      </c>
      <c r="P19" s="133">
        <f t="shared" si="1"/>
        <v>2.4034470714953358</v>
      </c>
      <c r="Q19" s="133">
        <f t="shared" si="1"/>
        <v>2.3848750436598887</v>
      </c>
      <c r="R19" s="133">
        <f t="shared" si="2"/>
        <v>2.3682701440117375</v>
      </c>
      <c r="S19" s="133">
        <f t="shared" si="2"/>
        <v>2.3533320942369107</v>
      </c>
      <c r="T19" s="133">
        <f t="shared" si="2"/>
        <v>2.3398192816654575</v>
      </c>
      <c r="U19" s="133">
        <f t="shared" si="2"/>
        <v>2.3275350089882942</v>
      </c>
      <c r="V19" s="133">
        <f t="shared" si="2"/>
        <v>2.3163174569681284</v>
      </c>
      <c r="W19" s="133">
        <f t="shared" si="2"/>
        <v>2.3060322363870123</v>
      </c>
      <c r="X19" s="133">
        <f t="shared" si="2"/>
        <v>2.2965667792156319</v>
      </c>
      <c r="Y19" s="133">
        <f t="shared" si="2"/>
        <v>2.2878260581447916</v>
      </c>
      <c r="Z19" s="138">
        <f t="shared" si="2"/>
        <v>2.2797292800691884</v>
      </c>
    </row>
    <row r="20" spans="1:26" ht="12.75">
      <c r="A20" s="128">
        <v>16</v>
      </c>
      <c r="B20" s="137">
        <f t="shared" si="1"/>
        <v>4.4939984776663584</v>
      </c>
      <c r="C20" s="133">
        <f t="shared" si="1"/>
        <v>3.6337234675916301</v>
      </c>
      <c r="D20" s="133">
        <f t="shared" si="1"/>
        <v>3.2388715174535854</v>
      </c>
      <c r="E20" s="133">
        <f t="shared" si="1"/>
        <v>3.0069172799243447</v>
      </c>
      <c r="F20" s="133">
        <f t="shared" si="1"/>
        <v>2.8524091650819878</v>
      </c>
      <c r="G20" s="133">
        <f t="shared" si="1"/>
        <v>2.7413108283387784</v>
      </c>
      <c r="H20" s="133">
        <f t="shared" si="1"/>
        <v>2.6571966002210874</v>
      </c>
      <c r="I20" s="133">
        <f t="shared" si="1"/>
        <v>2.5910961798744014</v>
      </c>
      <c r="J20" s="133">
        <f t="shared" si="1"/>
        <v>2.5376665388806519</v>
      </c>
      <c r="K20" s="133">
        <f t="shared" si="1"/>
        <v>2.4935132212816078</v>
      </c>
      <c r="L20" s="133">
        <f t="shared" si="1"/>
        <v>2.4563694312747435</v>
      </c>
      <c r="M20" s="133">
        <f t="shared" si="1"/>
        <v>2.4246600016633844</v>
      </c>
      <c r="N20" s="133">
        <f t="shared" si="1"/>
        <v>2.3972542334648272</v>
      </c>
      <c r="O20" s="133">
        <f t="shared" si="1"/>
        <v>2.3733182311223575</v>
      </c>
      <c r="P20" s="133">
        <f t="shared" si="1"/>
        <v>2.352222762807386</v>
      </c>
      <c r="Q20" s="133">
        <f t="shared" si="1"/>
        <v>2.3334836274676407</v>
      </c>
      <c r="R20" s="133">
        <f t="shared" si="2"/>
        <v>2.3167218381527981</v>
      </c>
      <c r="S20" s="133">
        <f t="shared" si="2"/>
        <v>2.3016363111345832</v>
      </c>
      <c r="T20" s="133">
        <f t="shared" si="2"/>
        <v>2.2879846876711518</v>
      </c>
      <c r="U20" s="133">
        <f t="shared" si="2"/>
        <v>2.2755695852259965</v>
      </c>
      <c r="V20" s="133">
        <f t="shared" si="2"/>
        <v>2.2642285584595814</v>
      </c>
      <c r="W20" s="133">
        <f t="shared" si="2"/>
        <v>2.2538266477917808</v>
      </c>
      <c r="X20" s="133">
        <f t="shared" si="2"/>
        <v>2.2442507664265716</v>
      </c>
      <c r="Y20" s="133">
        <f t="shared" si="2"/>
        <v>2.2354054155023908</v>
      </c>
      <c r="Z20" s="138">
        <f t="shared" si="2"/>
        <v>2.2272093732535492</v>
      </c>
    </row>
    <row r="21" spans="1:26" ht="12.75">
      <c r="A21" s="128">
        <v>17</v>
      </c>
      <c r="B21" s="137">
        <f t="shared" si="1"/>
        <v>4.4513217724681331</v>
      </c>
      <c r="C21" s="133">
        <f t="shared" si="1"/>
        <v>3.5915305684750827</v>
      </c>
      <c r="D21" s="133">
        <f t="shared" si="1"/>
        <v>3.1967768409433446</v>
      </c>
      <c r="E21" s="133">
        <f t="shared" si="1"/>
        <v>2.9647081100410797</v>
      </c>
      <c r="F21" s="133">
        <f t="shared" si="1"/>
        <v>2.8099961745295974</v>
      </c>
      <c r="G21" s="133">
        <f t="shared" si="1"/>
        <v>2.6986599016298731</v>
      </c>
      <c r="H21" s="133">
        <f t="shared" si="1"/>
        <v>2.6142990451333183</v>
      </c>
      <c r="I21" s="133">
        <f t="shared" si="1"/>
        <v>2.5479553577698537</v>
      </c>
      <c r="J21" s="133">
        <f t="shared" si="1"/>
        <v>2.4942914945641954</v>
      </c>
      <c r="K21" s="133">
        <f t="shared" si="1"/>
        <v>2.4499155003942468</v>
      </c>
      <c r="L21" s="133">
        <f t="shared" si="1"/>
        <v>2.4125614418201784</v>
      </c>
      <c r="M21" s="133">
        <f t="shared" si="1"/>
        <v>2.3806541615770072</v>
      </c>
      <c r="N21" s="133">
        <f t="shared" si="1"/>
        <v>2.3530625335528832</v>
      </c>
      <c r="O21" s="133">
        <f t="shared" si="1"/>
        <v>2.3289520232604746</v>
      </c>
      <c r="P21" s="133">
        <f t="shared" si="1"/>
        <v>2.3076926720809765</v>
      </c>
      <c r="Q21" s="133">
        <f t="shared" si="1"/>
        <v>2.2887995326100588</v>
      </c>
      <c r="R21" s="133">
        <f t="shared" si="2"/>
        <v>2.2718928890253789</v>
      </c>
      <c r="S21" s="133">
        <f t="shared" si="2"/>
        <v>2.2566709654235257</v>
      </c>
      <c r="T21" s="133">
        <f t="shared" si="2"/>
        <v>2.2428907565605902</v>
      </c>
      <c r="U21" s="133">
        <f t="shared" si="2"/>
        <v>2.2303542821753983</v>
      </c>
      <c r="V21" s="133">
        <f t="shared" si="2"/>
        <v>2.2188985477676484</v>
      </c>
      <c r="W21" s="133">
        <f t="shared" si="2"/>
        <v>2.208388091136559</v>
      </c>
      <c r="X21" s="133">
        <f t="shared" si="2"/>
        <v>2.1987093664647857</v>
      </c>
      <c r="Y21" s="133">
        <f t="shared" si="2"/>
        <v>2.1897664561386279</v>
      </c>
      <c r="Z21" s="138">
        <f t="shared" si="2"/>
        <v>2.1814777564975509</v>
      </c>
    </row>
    <row r="22" spans="1:26" ht="12.75">
      <c r="A22" s="128">
        <v>18</v>
      </c>
      <c r="B22" s="137">
        <f t="shared" si="1"/>
        <v>4.4138734191705664</v>
      </c>
      <c r="C22" s="133">
        <f t="shared" si="1"/>
        <v>3.5545571456617879</v>
      </c>
      <c r="D22" s="133">
        <f t="shared" si="1"/>
        <v>3.1599075898007243</v>
      </c>
      <c r="E22" s="133">
        <f t="shared" si="1"/>
        <v>2.9277441728071834</v>
      </c>
      <c r="F22" s="133">
        <f t="shared" si="1"/>
        <v>2.77285315299783</v>
      </c>
      <c r="G22" s="133">
        <f t="shared" si="1"/>
        <v>2.6613045229279009</v>
      </c>
      <c r="H22" s="133">
        <f t="shared" si="1"/>
        <v>2.5767217292599147</v>
      </c>
      <c r="I22" s="133">
        <f t="shared" si="1"/>
        <v>2.5101578953835757</v>
      </c>
      <c r="J22" s="133">
        <f t="shared" si="1"/>
        <v>2.4562811491592669</v>
      </c>
      <c r="K22" s="133">
        <f t="shared" si="1"/>
        <v>2.4117020398339202</v>
      </c>
      <c r="L22" s="133">
        <f t="shared" si="1"/>
        <v>2.3741555938589722</v>
      </c>
      <c r="M22" s="133">
        <f t="shared" si="1"/>
        <v>2.3420667980454342</v>
      </c>
      <c r="N22" s="133">
        <f t="shared" si="1"/>
        <v>2.3143042422827222</v>
      </c>
      <c r="O22" s="133">
        <f t="shared" si="1"/>
        <v>2.2900328922065434</v>
      </c>
      <c r="P22" s="133">
        <f t="shared" si="1"/>
        <v>2.2686221916065192</v>
      </c>
      <c r="Q22" s="133">
        <f t="shared" si="1"/>
        <v>2.249586563962084</v>
      </c>
      <c r="R22" s="133">
        <f t="shared" si="2"/>
        <v>2.2325456695740882</v>
      </c>
      <c r="S22" s="133">
        <f t="shared" si="2"/>
        <v>2.2171971337173746</v>
      </c>
      <c r="T22" s="133">
        <f t="shared" si="2"/>
        <v>2.2032973873355375</v>
      </c>
      <c r="U22" s="133">
        <f t="shared" si="2"/>
        <v>2.1906479255678022</v>
      </c>
      <c r="V22" s="133">
        <f t="shared" si="2"/>
        <v>2.1790852694037728</v>
      </c>
      <c r="W22" s="133">
        <f t="shared" si="2"/>
        <v>2.1684735112171598</v>
      </c>
      <c r="X22" s="133">
        <f t="shared" si="2"/>
        <v>2.1586986968308777</v>
      </c>
      <c r="Y22" s="133">
        <f t="shared" si="2"/>
        <v>2.1496645348258405</v>
      </c>
      <c r="Z22" s="138">
        <f t="shared" si="2"/>
        <v>2.1412890795974371</v>
      </c>
    </row>
    <row r="23" spans="1:26" ht="12.75">
      <c r="A23" s="128">
        <v>19</v>
      </c>
      <c r="B23" s="137">
        <f t="shared" si="1"/>
        <v>4.3807496923317979</v>
      </c>
      <c r="C23" s="133">
        <f t="shared" si="1"/>
        <v>3.521893260578826</v>
      </c>
      <c r="D23" s="133">
        <f t="shared" si="1"/>
        <v>3.1273500051133998</v>
      </c>
      <c r="E23" s="133">
        <f t="shared" si="1"/>
        <v>2.8951073075078422</v>
      </c>
      <c r="F23" s="133">
        <f t="shared" si="1"/>
        <v>2.7400575416853457</v>
      </c>
      <c r="G23" s="133">
        <f t="shared" si="1"/>
        <v>2.628318038338513</v>
      </c>
      <c r="H23" s="133">
        <f t="shared" si="1"/>
        <v>2.5435343014297049</v>
      </c>
      <c r="I23" s="133">
        <f t="shared" si="1"/>
        <v>2.4767701474512962</v>
      </c>
      <c r="J23" s="133">
        <f t="shared" si="1"/>
        <v>2.4226989371239691</v>
      </c>
      <c r="K23" s="133">
        <f t="shared" si="1"/>
        <v>2.3779336872898322</v>
      </c>
      <c r="L23" s="133">
        <f t="shared" si="1"/>
        <v>2.3402104406025011</v>
      </c>
      <c r="M23" s="133">
        <f t="shared" si="1"/>
        <v>2.3079544239310263</v>
      </c>
      <c r="N23" s="133">
        <f t="shared" si="1"/>
        <v>2.2800340524864002</v>
      </c>
      <c r="O23" s="133">
        <f t="shared" si="1"/>
        <v>2.2556139017639962</v>
      </c>
      <c r="P23" s="133">
        <f t="shared" si="1"/>
        <v>2.2340629220066179</v>
      </c>
      <c r="Q23" s="133">
        <f t="shared" si="1"/>
        <v>2.2148950033328618</v>
      </c>
      <c r="R23" s="133">
        <f t="shared" si="2"/>
        <v>2.1977292688438066</v>
      </c>
      <c r="S23" s="133">
        <f t="shared" si="2"/>
        <v>2.1822628227151859</v>
      </c>
      <c r="T23" s="133">
        <f t="shared" si="2"/>
        <v>2.1682516014062614</v>
      </c>
      <c r="U23" s="133">
        <f t="shared" si="2"/>
        <v>2.1554966371315096</v>
      </c>
      <c r="V23" s="133">
        <f t="shared" si="2"/>
        <v>2.1438340211799187</v>
      </c>
      <c r="W23" s="133">
        <f t="shared" si="2"/>
        <v>2.1331274492096348</v>
      </c>
      <c r="X23" s="133">
        <f t="shared" si="2"/>
        <v>2.1232626020052208</v>
      </c>
      <c r="Y23" s="133">
        <f t="shared" si="2"/>
        <v>2.114142852918004</v>
      </c>
      <c r="Z23" s="138">
        <f t="shared" si="2"/>
        <v>2.1056859488019644</v>
      </c>
    </row>
    <row r="24" spans="1:26" ht="12.75">
      <c r="A24" s="128">
        <v>20</v>
      </c>
      <c r="B24" s="137">
        <f t="shared" si="1"/>
        <v>4.3512435033292896</v>
      </c>
      <c r="C24" s="133">
        <f t="shared" si="1"/>
        <v>3.492828476735633</v>
      </c>
      <c r="D24" s="133">
        <f t="shared" si="1"/>
        <v>3.0983912121407795</v>
      </c>
      <c r="E24" s="133">
        <f t="shared" si="1"/>
        <v>2.8660814020156589</v>
      </c>
      <c r="F24" s="133">
        <f t="shared" si="1"/>
        <v>2.7108898372096917</v>
      </c>
      <c r="G24" s="133">
        <f t="shared" si="1"/>
        <v>2.5989777115642028</v>
      </c>
      <c r="H24" s="133">
        <f t="shared" si="1"/>
        <v>2.5140110629988341</v>
      </c>
      <c r="I24" s="133">
        <f t="shared" si="1"/>
        <v>2.4470637479798238</v>
      </c>
      <c r="J24" s="133">
        <f t="shared" si="1"/>
        <v>2.39281410844228</v>
      </c>
      <c r="K24" s="133">
        <f t="shared" si="1"/>
        <v>2.3478775669983114</v>
      </c>
      <c r="L24" s="133">
        <f t="shared" si="1"/>
        <v>2.3099912103073517</v>
      </c>
      <c r="M24" s="133">
        <f t="shared" si="1"/>
        <v>2.2775805735464223</v>
      </c>
      <c r="N24" s="133">
        <f t="shared" si="1"/>
        <v>2.2495139812686005</v>
      </c>
      <c r="O24" s="133">
        <f t="shared" si="1"/>
        <v>2.2249557061877732</v>
      </c>
      <c r="P24" s="133">
        <f t="shared" si="1"/>
        <v>2.2032742895611666</v>
      </c>
      <c r="Q24" s="133">
        <f t="shared" si="1"/>
        <v>2.1839831670720335</v>
      </c>
      <c r="R24" s="133">
        <f t="shared" si="2"/>
        <v>2.1667009968119788</v>
      </c>
      <c r="S24" s="133">
        <f t="shared" si="2"/>
        <v>2.1511244271218306</v>
      </c>
      <c r="T24" s="133">
        <f t="shared" si="2"/>
        <v>2.1370089585834036</v>
      </c>
      <c r="U24" s="133">
        <f t="shared" si="2"/>
        <v>2.1241552129197361</v>
      </c>
      <c r="V24" s="133">
        <f t="shared" si="2"/>
        <v>2.112398898544678</v>
      </c>
      <c r="W24" s="133">
        <f t="shared" si="2"/>
        <v>2.1016033561950413</v>
      </c>
      <c r="X24" s="133">
        <f t="shared" si="2"/>
        <v>2.0916539389310453</v>
      </c>
      <c r="Y24" s="133">
        <f t="shared" si="2"/>
        <v>2.0824537182164797</v>
      </c>
      <c r="Z24" s="138">
        <f t="shared" si="2"/>
        <v>2.0739201631931281</v>
      </c>
    </row>
    <row r="25" spans="1:26" ht="12.75">
      <c r="A25" s="128">
        <v>21</v>
      </c>
      <c r="B25" s="137">
        <f t="shared" si="1"/>
        <v>4.3247937431830454</v>
      </c>
      <c r="C25" s="133">
        <f t="shared" si="1"/>
        <v>3.4668001115424172</v>
      </c>
      <c r="D25" s="133">
        <f t="shared" si="1"/>
        <v>3.0724669863968779</v>
      </c>
      <c r="E25" s="133">
        <f t="shared" si="1"/>
        <v>2.8400998074753825</v>
      </c>
      <c r="F25" s="133">
        <f t="shared" si="1"/>
        <v>2.6847807301748476</v>
      </c>
      <c r="G25" s="133">
        <f t="shared" si="1"/>
        <v>2.5727116405095254</v>
      </c>
      <c r="H25" s="133">
        <f t="shared" si="1"/>
        <v>2.487577703722041</v>
      </c>
      <c r="I25" s="133">
        <f t="shared" si="1"/>
        <v>2.4204621973544564</v>
      </c>
      <c r="J25" s="133">
        <f t="shared" si="1"/>
        <v>2.3660481920354548</v>
      </c>
      <c r="K25" s="133">
        <f t="shared" si="1"/>
        <v>2.3209534393074382</v>
      </c>
      <c r="L25" s="133">
        <f t="shared" si="1"/>
        <v>2.2829160778604543</v>
      </c>
      <c r="M25" s="133">
        <f t="shared" si="1"/>
        <v>2.2503619990631631</v>
      </c>
      <c r="N25" s="133">
        <f t="shared" si="1"/>
        <v>2.2221595016629618</v>
      </c>
      <c r="O25" s="133">
        <f t="shared" si="1"/>
        <v>2.1974726256497723</v>
      </c>
      <c r="P25" s="133">
        <f t="shared" si="1"/>
        <v>2.1756695725717052</v>
      </c>
      <c r="Q25" s="133">
        <f t="shared" si="1"/>
        <v>2.1562633892503578</v>
      </c>
      <c r="R25" s="133">
        <f t="shared" si="2"/>
        <v>2.1388723293610061</v>
      </c>
      <c r="S25" s="133">
        <f t="shared" si="2"/>
        <v>2.1231926406250636</v>
      </c>
      <c r="T25" s="133">
        <f t="shared" si="2"/>
        <v>2.1089794376505027</v>
      </c>
      <c r="U25" s="133">
        <f t="shared" si="2"/>
        <v>2.096032976558122</v>
      </c>
      <c r="V25" s="133">
        <f t="shared" si="2"/>
        <v>2.0841886231623064</v>
      </c>
      <c r="W25" s="133">
        <f t="shared" si="2"/>
        <v>2.0733093993743372</v>
      </c>
      <c r="X25" s="133">
        <f t="shared" si="2"/>
        <v>2.0632803628744272</v>
      </c>
      <c r="Y25" s="133">
        <f t="shared" si="2"/>
        <v>2.0540043122355676</v>
      </c>
      <c r="Z25" s="138">
        <f t="shared" si="2"/>
        <v>2.045398464906945</v>
      </c>
    </row>
    <row r="26" spans="1:26" ht="12.75">
      <c r="A26" s="128">
        <v>22</v>
      </c>
      <c r="B26" s="137">
        <f t="shared" si="1"/>
        <v>4.3009495017776587</v>
      </c>
      <c r="C26" s="133">
        <f t="shared" si="1"/>
        <v>3.4433567793667246</v>
      </c>
      <c r="D26" s="133">
        <f t="shared" si="1"/>
        <v>3.0491249886524128</v>
      </c>
      <c r="E26" s="133">
        <f t="shared" si="1"/>
        <v>2.8167083396402548</v>
      </c>
      <c r="F26" s="133">
        <f t="shared" si="1"/>
        <v>2.6612739171180357</v>
      </c>
      <c r="G26" s="133">
        <f t="shared" si="1"/>
        <v>2.5490614138436585</v>
      </c>
      <c r="H26" s="133">
        <f t="shared" si="1"/>
        <v>2.4637738299608096</v>
      </c>
      <c r="I26" s="133">
        <f t="shared" si="1"/>
        <v>2.3965032837639266</v>
      </c>
      <c r="J26" s="133">
        <f t="shared" si="1"/>
        <v>2.341937327665792</v>
      </c>
      <c r="K26" s="133">
        <f t="shared" si="1"/>
        <v>2.2966959569377261</v>
      </c>
      <c r="L26" s="133">
        <f t="shared" si="1"/>
        <v>2.2585183566229916</v>
      </c>
      <c r="M26" s="133">
        <f t="shared" si="1"/>
        <v>2.2258308070834687</v>
      </c>
      <c r="N26" s="133">
        <f t="shared" si="1"/>
        <v>2.197501631435363</v>
      </c>
      <c r="O26" s="133">
        <f t="shared" si="1"/>
        <v>2.1726946934761573</v>
      </c>
      <c r="P26" s="133">
        <f t="shared" si="1"/>
        <v>2.150777912196955</v>
      </c>
      <c r="Q26" s="133">
        <f t="shared" si="1"/>
        <v>2.1312640004233261</v>
      </c>
      <c r="R26" s="133">
        <f t="shared" si="2"/>
        <v>2.1137708586247435</v>
      </c>
      <c r="S26" s="133">
        <f t="shared" si="2"/>
        <v>2.0979943809297019</v>
      </c>
      <c r="T26" s="133">
        <f t="shared" si="2"/>
        <v>2.0836893387395423</v>
      </c>
      <c r="U26" s="133">
        <f t="shared" si="2"/>
        <v>2.0706556612429461</v>
      </c>
      <c r="V26" s="133">
        <f t="shared" si="2"/>
        <v>2.0587284065055975</v>
      </c>
      <c r="W26" s="133">
        <f t="shared" si="2"/>
        <v>2.0477703089693557</v>
      </c>
      <c r="X26" s="133">
        <f t="shared" si="2"/>
        <v>2.0376661591295258</v>
      </c>
      <c r="Y26" s="133">
        <f t="shared" si="2"/>
        <v>2.0283185080245354</v>
      </c>
      <c r="Z26" s="138">
        <f t="shared" si="2"/>
        <v>2.0196443442288174</v>
      </c>
    </row>
    <row r="27" spans="1:26" ht="12.75">
      <c r="A27" s="128">
        <v>23</v>
      </c>
      <c r="B27" s="137">
        <f t="shared" si="1"/>
        <v>4.2793443091446495</v>
      </c>
      <c r="C27" s="133">
        <f t="shared" si="1"/>
        <v>3.4221322078611793</v>
      </c>
      <c r="D27" s="133">
        <f t="shared" si="1"/>
        <v>3.0279983823321985</v>
      </c>
      <c r="E27" s="133">
        <f t="shared" si="1"/>
        <v>2.7955387373613885</v>
      </c>
      <c r="F27" s="133">
        <f t="shared" si="1"/>
        <v>2.6399994260529942</v>
      </c>
      <c r="G27" s="133">
        <f t="shared" si="1"/>
        <v>2.5276553252421778</v>
      </c>
      <c r="H27" s="133">
        <f t="shared" si="1"/>
        <v>2.442226085684859</v>
      </c>
      <c r="I27" s="133">
        <f t="shared" si="1"/>
        <v>2.3748121258206289</v>
      </c>
      <c r="J27" s="133">
        <f t="shared" si="1"/>
        <v>2.3201052423166302</v>
      </c>
      <c r="K27" s="133">
        <f t="shared" si="1"/>
        <v>2.2747275850332507</v>
      </c>
      <c r="L27" s="133">
        <f t="shared" si="1"/>
        <v>2.2364193702652937</v>
      </c>
      <c r="M27" s="133">
        <f t="shared" si="1"/>
        <v>2.2036072889298093</v>
      </c>
      <c r="N27" s="133">
        <f t="shared" si="1"/>
        <v>2.1751597273443251</v>
      </c>
      <c r="O27" s="133">
        <f t="shared" si="1"/>
        <v>2.1502404189676305</v>
      </c>
      <c r="P27" s="133">
        <f t="shared" si="1"/>
        <v>2.1282170476745299</v>
      </c>
      <c r="Q27" s="133">
        <f t="shared" si="1"/>
        <v>2.1086020384900936</v>
      </c>
      <c r="R27" s="133">
        <f t="shared" si="2"/>
        <v>2.091012982226693</v>
      </c>
      <c r="S27" s="133">
        <f t="shared" si="2"/>
        <v>2.0751454597123953</v>
      </c>
      <c r="T27" s="133">
        <f t="shared" si="2"/>
        <v>2.0607539360058817</v>
      </c>
      <c r="U27" s="133">
        <f t="shared" si="2"/>
        <v>2.0476380468629714</v>
      </c>
      <c r="V27" s="133">
        <f t="shared" si="2"/>
        <v>2.0356325729204556</v>
      </c>
      <c r="W27" s="133">
        <f t="shared" si="2"/>
        <v>2.024599988532283</v>
      </c>
      <c r="X27" s="133">
        <f t="shared" si="2"/>
        <v>2.0144248417118242</v>
      </c>
      <c r="Y27" s="133">
        <f t="shared" si="2"/>
        <v>2.0050094582451163</v>
      </c>
      <c r="Z27" s="138">
        <f t="shared" si="2"/>
        <v>1.9962706179379219</v>
      </c>
    </row>
    <row r="28" spans="1:26" ht="12.75">
      <c r="A28" s="128">
        <v>24</v>
      </c>
      <c r="B28" s="137">
        <f t="shared" si="1"/>
        <v>4.2596772726902348</v>
      </c>
      <c r="C28" s="133">
        <f t="shared" si="1"/>
        <v>3.4028261053501945</v>
      </c>
      <c r="D28" s="133">
        <f t="shared" si="1"/>
        <v>3.0087865704473615</v>
      </c>
      <c r="E28" s="133">
        <f t="shared" si="1"/>
        <v>2.7762892892514786</v>
      </c>
      <c r="F28" s="133">
        <f t="shared" si="1"/>
        <v>2.6206541478628855</v>
      </c>
      <c r="G28" s="133">
        <f t="shared" si="1"/>
        <v>2.5081888234232559</v>
      </c>
      <c r="H28" s="133">
        <f t="shared" si="1"/>
        <v>2.4226285334209159</v>
      </c>
      <c r="I28" s="133">
        <f t="shared" si="1"/>
        <v>2.3550814948462078</v>
      </c>
      <c r="J28" s="133">
        <f t="shared" si="1"/>
        <v>2.3002435225148403</v>
      </c>
      <c r="K28" s="133">
        <f t="shared" si="1"/>
        <v>2.2547388307326033</v>
      </c>
      <c r="L28" s="133">
        <f t="shared" si="1"/>
        <v>2.2163086455581746</v>
      </c>
      <c r="M28" s="133">
        <f t="shared" si="1"/>
        <v>2.1833800816129392</v>
      </c>
      <c r="N28" s="133">
        <f t="shared" si="1"/>
        <v>2.1548216184153084</v>
      </c>
      <c r="O28" s="133">
        <f t="shared" si="1"/>
        <v>2.1297968964373228</v>
      </c>
      <c r="P28" s="133">
        <f t="shared" si="1"/>
        <v>2.1076734040321199</v>
      </c>
      <c r="Q28" s="133">
        <f t="shared" si="1"/>
        <v>2.0879633175401313</v>
      </c>
      <c r="R28" s="133">
        <f t="shared" si="2"/>
        <v>2.0702839553568793</v>
      </c>
      <c r="S28" s="133">
        <f t="shared" si="2"/>
        <v>2.0543306197204316</v>
      </c>
      <c r="T28" s="133">
        <f t="shared" si="2"/>
        <v>2.0398575012893931</v>
      </c>
      <c r="U28" s="133">
        <f t="shared" si="2"/>
        <v>2.0266639715539498</v>
      </c>
      <c r="V28" s="133">
        <f t="shared" si="2"/>
        <v>2.014584560229455</v>
      </c>
      <c r="W28" s="133">
        <f t="shared" si="2"/>
        <v>2.0034815056062967</v>
      </c>
      <c r="X28" s="133">
        <f t="shared" si="2"/>
        <v>1.9932391349590068</v>
      </c>
      <c r="Y28" s="133">
        <f t="shared" si="2"/>
        <v>1.9837595684896132</v>
      </c>
      <c r="Z28" s="138">
        <f t="shared" si="2"/>
        <v>1.9749593950288635</v>
      </c>
    </row>
    <row r="29" spans="1:26" ht="12.75">
      <c r="A29" s="128">
        <v>25</v>
      </c>
      <c r="B29" s="137">
        <f t="shared" si="1"/>
        <v>4.2416990502771483</v>
      </c>
      <c r="C29" s="133">
        <f t="shared" si="1"/>
        <v>3.3851899614491709</v>
      </c>
      <c r="D29" s="133">
        <f t="shared" si="1"/>
        <v>2.9912409095499513</v>
      </c>
      <c r="E29" s="133">
        <f t="shared" si="1"/>
        <v>2.7587104697176335</v>
      </c>
      <c r="F29" s="133">
        <f t="shared" si="1"/>
        <v>2.6029874027870616</v>
      </c>
      <c r="G29" s="133">
        <f t="shared" si="1"/>
        <v>2.4904100180874127</v>
      </c>
      <c r="H29" s="133">
        <f t="shared" si="1"/>
        <v>2.4047281081005818</v>
      </c>
      <c r="I29" s="133">
        <f t="shared" si="1"/>
        <v>2.3370572240603038</v>
      </c>
      <c r="J29" s="133">
        <f t="shared" si="1"/>
        <v>2.2820969851989057</v>
      </c>
      <c r="K29" s="133">
        <f t="shared" si="1"/>
        <v>2.2364735810505119</v>
      </c>
      <c r="L29" s="133">
        <f t="shared" si="1"/>
        <v>2.1979292217362301</v>
      </c>
      <c r="M29" s="133">
        <f t="shared" si="1"/>
        <v>2.1648914524188396</v>
      </c>
      <c r="N29" s="133">
        <f t="shared" si="1"/>
        <v>2.1362288688922435</v>
      </c>
      <c r="O29" s="133">
        <f t="shared" si="1"/>
        <v>2.111105049172846</v>
      </c>
      <c r="P29" s="133">
        <f t="shared" si="1"/>
        <v>2.0888873192987276</v>
      </c>
      <c r="Q29" s="133">
        <f t="shared" si="1"/>
        <v>2.0690876402164804</v>
      </c>
      <c r="R29" s="133">
        <f t="shared" si="2"/>
        <v>2.0513230899124428</v>
      </c>
      <c r="S29" s="133">
        <f t="shared" si="2"/>
        <v>2.0352887220845264</v>
      </c>
      <c r="T29" s="133">
        <f t="shared" si="2"/>
        <v>2.0207384808023794</v>
      </c>
      <c r="U29" s="133">
        <f t="shared" si="2"/>
        <v>2.0074714988038003</v>
      </c>
      <c r="V29" s="133">
        <f t="shared" si="2"/>
        <v>1.9953220781611902</v>
      </c>
      <c r="W29" s="133">
        <f t="shared" si="2"/>
        <v>1.9841522422717877</v>
      </c>
      <c r="X29" s="133">
        <f t="shared" si="2"/>
        <v>1.9738461168897692</v>
      </c>
      <c r="Y29" s="133">
        <f t="shared" si="2"/>
        <v>1.9643056340653762</v>
      </c>
      <c r="Z29" s="138">
        <f t="shared" si="2"/>
        <v>1.9554472074641658</v>
      </c>
    </row>
    <row r="30" spans="1:26" ht="12.75">
      <c r="A30" s="128">
        <v>26</v>
      </c>
      <c r="B30" s="137">
        <f t="shared" si="1"/>
        <v>4.2252012731274871</v>
      </c>
      <c r="C30" s="133">
        <f t="shared" si="1"/>
        <v>3.3690163594954443</v>
      </c>
      <c r="D30" s="133">
        <f t="shared" si="1"/>
        <v>2.9751539639733933</v>
      </c>
      <c r="E30" s="133">
        <f t="shared" si="1"/>
        <v>2.7425941372218592</v>
      </c>
      <c r="F30" s="133">
        <f t="shared" si="1"/>
        <v>2.5867900870625911</v>
      </c>
      <c r="G30" s="133">
        <f t="shared" si="1"/>
        <v>2.4741087807709587</v>
      </c>
      <c r="H30" s="133">
        <f t="shared" si="1"/>
        <v>2.3883136780251135</v>
      </c>
      <c r="I30" s="133">
        <f t="shared" si="1"/>
        <v>2.3205272350337482</v>
      </c>
      <c r="J30" s="133">
        <f t="shared" si="1"/>
        <v>2.2654526743472831</v>
      </c>
      <c r="K30" s="133">
        <f t="shared" si="1"/>
        <v>2.2197180736851587</v>
      </c>
      <c r="L30" s="133">
        <f t="shared" si="1"/>
        <v>2.1810665988755176</v>
      </c>
      <c r="M30" s="133">
        <f t="shared" si="1"/>
        <v>2.1479262277221571</v>
      </c>
      <c r="N30" s="133">
        <f t="shared" si="1"/>
        <v>2.1191656899092126</v>
      </c>
      <c r="O30" s="133">
        <f t="shared" si="1"/>
        <v>2.0939485260192829</v>
      </c>
      <c r="P30" s="133">
        <f t="shared" si="1"/>
        <v>2.0716419277448468</v>
      </c>
      <c r="Q30" s="133">
        <f t="shared" si="1"/>
        <v>2.0517576691038331</v>
      </c>
      <c r="R30" s="133">
        <f t="shared" si="2"/>
        <v>2.0339126153116722</v>
      </c>
      <c r="S30" s="133">
        <f t="shared" si="2"/>
        <v>2.0178015976595574</v>
      </c>
      <c r="T30" s="133">
        <f t="shared" si="2"/>
        <v>2.0031783379489512</v>
      </c>
      <c r="U30" s="133">
        <f t="shared" si="2"/>
        <v>1.9898417525775969</v>
      </c>
      <c r="V30" s="133">
        <f t="shared" si="2"/>
        <v>1.9776259365022257</v>
      </c>
      <c r="W30" s="133">
        <f t="shared" si="2"/>
        <v>1.9663927169570654</v>
      </c>
      <c r="X30" s="133">
        <f t="shared" si="2"/>
        <v>1.9560260352288434</v>
      </c>
      <c r="Y30" s="133">
        <f t="shared" si="2"/>
        <v>1.9464276507245075</v>
      </c>
      <c r="Z30" s="138">
        <f t="shared" si="2"/>
        <v>1.9375138160430561</v>
      </c>
    </row>
    <row r="31" spans="1:26" ht="12.75">
      <c r="A31" s="128">
        <v>27</v>
      </c>
      <c r="B31" s="137">
        <f t="shared" si="1"/>
        <v>4.2100084683597556</v>
      </c>
      <c r="C31" s="133">
        <f t="shared" si="1"/>
        <v>3.3541308285291991</v>
      </c>
      <c r="D31" s="133">
        <f t="shared" si="1"/>
        <v>2.9603513184112873</v>
      </c>
      <c r="E31" s="133">
        <f t="shared" si="1"/>
        <v>2.727765306033989</v>
      </c>
      <c r="F31" s="133">
        <f t="shared" si="1"/>
        <v>2.5718864057841535</v>
      </c>
      <c r="G31" s="133">
        <f t="shared" ref="G31:V46" si="3">_xlfn.F.INV.RT($C$2,G$4,$A31)</f>
        <v>2.4591084425783349</v>
      </c>
      <c r="H31" s="133">
        <f t="shared" si="3"/>
        <v>2.3732077116305983</v>
      </c>
      <c r="I31" s="133">
        <f t="shared" si="3"/>
        <v>2.3053131774274283</v>
      </c>
      <c r="J31" s="133">
        <f t="shared" si="3"/>
        <v>2.250131477202665</v>
      </c>
      <c r="K31" s="133">
        <f t="shared" si="3"/>
        <v>2.2042924927726482</v>
      </c>
      <c r="L31" s="133">
        <f t="shared" si="3"/>
        <v>2.1655403157856803</v>
      </c>
      <c r="M31" s="133">
        <f t="shared" si="3"/>
        <v>2.1323033552378292</v>
      </c>
      <c r="N31" s="133">
        <f t="shared" si="3"/>
        <v>2.1034504879931211</v>
      </c>
      <c r="O31" s="133">
        <f t="shared" si="3"/>
        <v>2.0781452377453404</v>
      </c>
      <c r="P31" s="133">
        <f t="shared" si="3"/>
        <v>2.0557546854901849</v>
      </c>
      <c r="Q31" s="133">
        <f t="shared" si="3"/>
        <v>2.0357904427594149</v>
      </c>
      <c r="R31" s="133">
        <f t="shared" si="3"/>
        <v>2.0178691859651399</v>
      </c>
      <c r="S31" s="133">
        <f t="shared" si="3"/>
        <v>2.0016855468146084</v>
      </c>
      <c r="T31" s="133">
        <f t="shared" si="3"/>
        <v>1.9869930461963141</v>
      </c>
      <c r="U31" s="133">
        <f t="shared" si="3"/>
        <v>1.9735904039339767</v>
      </c>
      <c r="V31" s="133">
        <f t="shared" si="3"/>
        <v>1.9613115260390948</v>
      </c>
      <c r="W31" s="133">
        <f t="shared" si="2"/>
        <v>1.95001806021542</v>
      </c>
      <c r="X31" s="133">
        <f t="shared" si="2"/>
        <v>1.9395937784679556</v>
      </c>
      <c r="Y31" s="133">
        <f t="shared" si="2"/>
        <v>1.9299402814055464</v>
      </c>
      <c r="Z31" s="138">
        <f t="shared" si="2"/>
        <v>1.920973673175935</v>
      </c>
    </row>
    <row r="32" spans="1:26" ht="12.75">
      <c r="A32" s="128">
        <v>28</v>
      </c>
      <c r="B32" s="137">
        <f t="shared" ref="B32:Q47" si="4">_xlfn.F.INV.RT($C$2,B$4,$A32)</f>
        <v>4.195971818557763</v>
      </c>
      <c r="C32" s="133">
        <f t="shared" si="4"/>
        <v>3.3403855582377591</v>
      </c>
      <c r="D32" s="133">
        <f t="shared" si="4"/>
        <v>2.9466852660172647</v>
      </c>
      <c r="E32" s="133">
        <f t="shared" si="4"/>
        <v>2.7140758041450779</v>
      </c>
      <c r="F32" s="133">
        <f t="shared" si="4"/>
        <v>2.5581275011108073</v>
      </c>
      <c r="G32" s="133">
        <f t="shared" si="4"/>
        <v>2.4452593950893835</v>
      </c>
      <c r="H32" s="133">
        <f t="shared" si="4"/>
        <v>2.3592598540564387</v>
      </c>
      <c r="I32" s="133">
        <f t="shared" si="4"/>
        <v>2.2912639841441615</v>
      </c>
      <c r="J32" s="133">
        <f t="shared" si="4"/>
        <v>2.2359816606702894</v>
      </c>
      <c r="K32" s="133">
        <f t="shared" si="4"/>
        <v>2.1900444888747517</v>
      </c>
      <c r="L32" s="133">
        <f t="shared" si="4"/>
        <v>2.1511974556149491</v>
      </c>
      <c r="M32" s="133">
        <f t="shared" si="4"/>
        <v>2.1178693969856757</v>
      </c>
      <c r="N32" s="133">
        <f t="shared" si="4"/>
        <v>2.0889293468811658</v>
      </c>
      <c r="O32" s="133">
        <f t="shared" si="4"/>
        <v>2.0635408289937751</v>
      </c>
      <c r="P32" s="133">
        <f t="shared" si="4"/>
        <v>2.0410708336863559</v>
      </c>
      <c r="Q32" s="133">
        <f t="shared" si="4"/>
        <v>2.0210308310745786</v>
      </c>
      <c r="R32" s="133">
        <f t="shared" si="3"/>
        <v>2.0030373296338246</v>
      </c>
      <c r="S32" s="133">
        <f t="shared" si="3"/>
        <v>1.986784781496475</v>
      </c>
      <c r="T32" s="133">
        <f t="shared" si="3"/>
        <v>1.9720265254602818</v>
      </c>
      <c r="U32" s="133">
        <f t="shared" si="3"/>
        <v>1.9585611022711011</v>
      </c>
      <c r="V32" s="133">
        <f t="shared" si="3"/>
        <v>1.9462222451366191</v>
      </c>
      <c r="W32" s="133">
        <f t="shared" si="2"/>
        <v>1.9348714370508413</v>
      </c>
      <c r="X32" s="133">
        <f t="shared" si="2"/>
        <v>1.9243922943052607</v>
      </c>
      <c r="Y32" s="133">
        <f t="shared" si="2"/>
        <v>1.9146862711110562</v>
      </c>
      <c r="Z32" s="138">
        <f t="shared" si="2"/>
        <v>1.9056693344884301</v>
      </c>
    </row>
    <row r="33" spans="1:26" ht="12.75">
      <c r="A33" s="128">
        <v>29</v>
      </c>
      <c r="B33" s="137">
        <f t="shared" si="4"/>
        <v>4.1829642890582726</v>
      </c>
      <c r="C33" s="133">
        <f t="shared" si="4"/>
        <v>3.3276544985720609</v>
      </c>
      <c r="D33" s="133">
        <f t="shared" si="4"/>
        <v>2.9340298896641732</v>
      </c>
      <c r="E33" s="133">
        <f t="shared" si="4"/>
        <v>2.701399331923267</v>
      </c>
      <c r="F33" s="133">
        <f t="shared" si="4"/>
        <v>2.5453864879485462</v>
      </c>
      <c r="G33" s="133">
        <f t="shared" si="4"/>
        <v>2.4324341045767892</v>
      </c>
      <c r="H33" s="133">
        <f t="shared" si="4"/>
        <v>2.3463419220205526</v>
      </c>
      <c r="I33" s="133">
        <f t="shared" si="4"/>
        <v>2.2782508490515503</v>
      </c>
      <c r="J33" s="133">
        <f t="shared" si="4"/>
        <v>2.2228738339299583</v>
      </c>
      <c r="K33" s="133">
        <f t="shared" si="4"/>
        <v>2.1768441283023519</v>
      </c>
      <c r="L33" s="133">
        <f t="shared" si="4"/>
        <v>2.1379075834785843</v>
      </c>
      <c r="M33" s="133">
        <f t="shared" si="4"/>
        <v>2.1044934566039637</v>
      </c>
      <c r="N33" s="133">
        <f t="shared" si="4"/>
        <v>2.0754709457100553</v>
      </c>
      <c r="O33" s="133">
        <f t="shared" si="4"/>
        <v>2.0500035883724257</v>
      </c>
      <c r="P33" s="133">
        <f t="shared" si="4"/>
        <v>2.0274583013950069</v>
      </c>
      <c r="Q33" s="133">
        <f t="shared" si="4"/>
        <v>2.0073464317053995</v>
      </c>
      <c r="R33" s="133">
        <f t="shared" si="3"/>
        <v>1.9892843380757066</v>
      </c>
      <c r="S33" s="133">
        <f t="shared" si="3"/>
        <v>1.9729663106692352</v>
      </c>
      <c r="T33" s="133">
        <f t="shared" si="3"/>
        <v>1.9581455228412217</v>
      </c>
      <c r="U33" s="133">
        <f t="shared" si="3"/>
        <v>1.9446203517996814</v>
      </c>
      <c r="V33" s="133">
        <f t="shared" si="3"/>
        <v>1.9322243723350518</v>
      </c>
      <c r="W33" s="133">
        <f t="shared" si="2"/>
        <v>1.9208189159804607</v>
      </c>
      <c r="X33" s="133">
        <f t="shared" si="2"/>
        <v>1.9102874554747569</v>
      </c>
      <c r="Y33" s="133">
        <f t="shared" si="2"/>
        <v>1.9005313097716623</v>
      </c>
      <c r="Z33" s="138">
        <f t="shared" si="2"/>
        <v>1.8914663189582042</v>
      </c>
    </row>
    <row r="34" spans="1:26" ht="12.75">
      <c r="A34" s="128">
        <v>30</v>
      </c>
      <c r="B34" s="137">
        <f t="shared" si="4"/>
        <v>4.1708767857666915</v>
      </c>
      <c r="C34" s="133">
        <f t="shared" si="4"/>
        <v>3.3158295010135221</v>
      </c>
      <c r="D34" s="133">
        <f t="shared" si="4"/>
        <v>2.9222771906450378</v>
      </c>
      <c r="E34" s="133">
        <f t="shared" si="4"/>
        <v>2.6896275736914181</v>
      </c>
      <c r="F34" s="133">
        <f t="shared" si="4"/>
        <v>2.5335545475592705</v>
      </c>
      <c r="G34" s="133">
        <f t="shared" si="4"/>
        <v>2.4205231885575733</v>
      </c>
      <c r="H34" s="133">
        <f t="shared" si="4"/>
        <v>2.334343964844781</v>
      </c>
      <c r="I34" s="133">
        <f t="shared" si="4"/>
        <v>2.2661632741381426</v>
      </c>
      <c r="J34" s="133">
        <f t="shared" si="4"/>
        <v>2.2106969833035763</v>
      </c>
      <c r="K34" s="133">
        <f t="shared" si="4"/>
        <v>2.164579917125474</v>
      </c>
      <c r="L34" s="133">
        <f t="shared" si="4"/>
        <v>2.1255587608755109</v>
      </c>
      <c r="M34" s="133">
        <f t="shared" si="4"/>
        <v>2.0920631852759421</v>
      </c>
      <c r="N34" s="133">
        <f t="shared" si="4"/>
        <v>2.0629625574100965</v>
      </c>
      <c r="O34" s="133">
        <f t="shared" si="4"/>
        <v>2.0374204401455578</v>
      </c>
      <c r="P34" s="133">
        <f t="shared" si="4"/>
        <v>2.0148036912954894</v>
      </c>
      <c r="Q34" s="133">
        <f t="shared" si="4"/>
        <v>1.9946235504207348</v>
      </c>
      <c r="R34" s="133">
        <f t="shared" si="3"/>
        <v>1.976496242577134</v>
      </c>
      <c r="S34" s="133">
        <f t="shared" si="3"/>
        <v>1.9601159115024442</v>
      </c>
      <c r="T34" s="133">
        <f t="shared" si="3"/>
        <v>1.945235579883358</v>
      </c>
      <c r="U34" s="133">
        <f t="shared" si="3"/>
        <v>1.9316534752369297</v>
      </c>
      <c r="V34" s="133">
        <f t="shared" si="3"/>
        <v>1.9192030267987827</v>
      </c>
      <c r="W34" s="133">
        <f t="shared" si="2"/>
        <v>1.9077454265206368</v>
      </c>
      <c r="X34" s="133">
        <f t="shared" si="2"/>
        <v>1.8971640145202029</v>
      </c>
      <c r="Y34" s="133">
        <f t="shared" si="2"/>
        <v>1.8873599845302909</v>
      </c>
      <c r="Z34" s="138">
        <f t="shared" si="2"/>
        <v>1.8782490589079244</v>
      </c>
    </row>
    <row r="35" spans="1:26" ht="12.75">
      <c r="A35" s="128">
        <v>31</v>
      </c>
      <c r="B35" s="137">
        <f t="shared" si="4"/>
        <v>4.1596150980317566</v>
      </c>
      <c r="C35" s="133">
        <f t="shared" si="4"/>
        <v>3.3048172521982027</v>
      </c>
      <c r="D35" s="133">
        <f t="shared" si="4"/>
        <v>2.9113340137149066</v>
      </c>
      <c r="E35" s="133">
        <f t="shared" si="4"/>
        <v>2.6786671096568004</v>
      </c>
      <c r="F35" s="133">
        <f t="shared" si="4"/>
        <v>2.5225378252895085</v>
      </c>
      <c r="G35" s="133">
        <f t="shared" si="4"/>
        <v>2.4094322998352689</v>
      </c>
      <c r="H35" s="133">
        <f t="shared" si="4"/>
        <v>2.3231711359203278</v>
      </c>
      <c r="I35" s="133">
        <f t="shared" si="4"/>
        <v>2.2549059296666343</v>
      </c>
      <c r="J35" s="133">
        <f t="shared" si="4"/>
        <v>2.1993553223310496</v>
      </c>
      <c r="K35" s="133">
        <f t="shared" si="4"/>
        <v>2.1531556423057725</v>
      </c>
      <c r="L35" s="133">
        <f t="shared" si="4"/>
        <v>2.1140543788888375</v>
      </c>
      <c r="M35" s="133">
        <f t="shared" si="4"/>
        <v>2.0804816078877271</v>
      </c>
      <c r="N35" s="133">
        <f t="shared" si="4"/>
        <v>2.0513068685970555</v>
      </c>
      <c r="O35" s="133">
        <f t="shared" si="4"/>
        <v>2.0256937585358989</v>
      </c>
      <c r="P35" s="133">
        <f t="shared" si="4"/>
        <v>2.0030090889856123</v>
      </c>
      <c r="Q35" s="133">
        <f t="shared" si="4"/>
        <v>1.9827640059144607</v>
      </c>
      <c r="R35" s="133">
        <f t="shared" si="3"/>
        <v>1.9645746147240042</v>
      </c>
      <c r="S35" s="133">
        <f t="shared" si="3"/>
        <v>1.948134926492787</v>
      </c>
      <c r="T35" s="133">
        <f t="shared" si="3"/>
        <v>1.9331978263903298</v>
      </c>
      <c r="U35" s="133">
        <f t="shared" si="3"/>
        <v>1.9195614046181373</v>
      </c>
      <c r="V35" s="133">
        <f t="shared" si="3"/>
        <v>1.907058956390481</v>
      </c>
      <c r="W35" s="133">
        <f t="shared" si="2"/>
        <v>1.8955515447595697</v>
      </c>
      <c r="X35" s="133">
        <f t="shared" si="2"/>
        <v>1.8849223870755221</v>
      </c>
      <c r="Y35" s="133">
        <f t="shared" si="2"/>
        <v>1.8750725609167787</v>
      </c>
      <c r="Z35" s="138">
        <f t="shared" si="2"/>
        <v>1.8659176792403656</v>
      </c>
    </row>
    <row r="36" spans="1:26" ht="12.75">
      <c r="A36" s="128">
        <v>32</v>
      </c>
      <c r="B36" s="137">
        <f t="shared" si="4"/>
        <v>4.1490974456995477</v>
      </c>
      <c r="C36" s="133">
        <f t="shared" si="4"/>
        <v>3.2945368164911413</v>
      </c>
      <c r="D36" s="133">
        <f t="shared" si="4"/>
        <v>2.9011195838408388</v>
      </c>
      <c r="E36" s="133">
        <f t="shared" si="4"/>
        <v>2.6684369425198411</v>
      </c>
      <c r="F36" s="133">
        <f t="shared" si="4"/>
        <v>2.5122549458481473</v>
      </c>
      <c r="G36" s="133">
        <f t="shared" si="4"/>
        <v>2.3990796306984743</v>
      </c>
      <c r="H36" s="133">
        <f t="shared" si="4"/>
        <v>2.3127411866337537</v>
      </c>
      <c r="I36" s="133">
        <f t="shared" si="4"/>
        <v>2.2443961388000435</v>
      </c>
      <c r="J36" s="133">
        <f t="shared" si="4"/>
        <v>2.1887657680695085</v>
      </c>
      <c r="K36" s="133">
        <f t="shared" si="4"/>
        <v>2.1424878405745966</v>
      </c>
      <c r="L36" s="133">
        <f t="shared" si="4"/>
        <v>2.1033106204584189</v>
      </c>
      <c r="M36" s="133">
        <f t="shared" si="4"/>
        <v>2.0696645794177364</v>
      </c>
      <c r="N36" s="133">
        <f t="shared" si="4"/>
        <v>2.0404194307128578</v>
      </c>
      <c r="O36" s="133">
        <f t="shared" si="4"/>
        <v>2.014738814171722</v>
      </c>
      <c r="P36" s="133">
        <f t="shared" si="4"/>
        <v>1.991989505220213</v>
      </c>
      <c r="Q36" s="133">
        <f t="shared" si="4"/>
        <v>1.9716825682596764</v>
      </c>
      <c r="R36" s="133">
        <f t="shared" si="3"/>
        <v>1.9534340014430327</v>
      </c>
      <c r="S36" s="133">
        <f t="shared" si="3"/>
        <v>1.9369376954182578</v>
      </c>
      <c r="T36" s="133">
        <f t="shared" si="3"/>
        <v>1.921946409578841</v>
      </c>
      <c r="U36" s="133">
        <f t="shared" si="3"/>
        <v>1.90825810790251</v>
      </c>
      <c r="V36" s="133">
        <f t="shared" si="3"/>
        <v>1.8957059619525327</v>
      </c>
      <c r="W36" s="133">
        <f t="shared" si="2"/>
        <v>1.884150915512451</v>
      </c>
      <c r="X36" s="133">
        <f t="shared" si="2"/>
        <v>1.8734760720698354</v>
      </c>
      <c r="Y36" s="133">
        <f t="shared" si="2"/>
        <v>1.8635824012597935</v>
      </c>
      <c r="Z36" s="138">
        <f t="shared" si="2"/>
        <v>1.8543854141976839</v>
      </c>
    </row>
    <row r="37" spans="1:26" ht="12.75">
      <c r="A37" s="128">
        <v>33</v>
      </c>
      <c r="B37" s="137">
        <f t="shared" si="4"/>
        <v>4.1392524955553727</v>
      </c>
      <c r="C37" s="133">
        <f t="shared" si="4"/>
        <v>3.2849176510382869</v>
      </c>
      <c r="D37" s="133">
        <f t="shared" si="4"/>
        <v>2.8915635173483616</v>
      </c>
      <c r="E37" s="133">
        <f t="shared" si="4"/>
        <v>2.6588665007040611</v>
      </c>
      <c r="F37" s="133">
        <f t="shared" si="4"/>
        <v>2.5026350074153667</v>
      </c>
      <c r="G37" s="133">
        <f t="shared" si="4"/>
        <v>2.3893938979881328</v>
      </c>
      <c r="H37" s="133">
        <f t="shared" si="4"/>
        <v>2.3029824429797157</v>
      </c>
      <c r="I37" s="133">
        <f t="shared" si="4"/>
        <v>2.2345618465135537</v>
      </c>
      <c r="J37" s="133">
        <f t="shared" si="4"/>
        <v>2.1788559030766197</v>
      </c>
      <c r="K37" s="133">
        <f t="shared" si="4"/>
        <v>2.132503754216748</v>
      </c>
      <c r="L37" s="133">
        <f t="shared" si="4"/>
        <v>2.0932544106276221</v>
      </c>
      <c r="M37" s="133">
        <f t="shared" si="4"/>
        <v>2.0595387302373096</v>
      </c>
      <c r="N37" s="133">
        <f t="shared" si="4"/>
        <v>2.0302266009018939</v>
      </c>
      <c r="O37" s="133">
        <f t="shared" si="4"/>
        <v>2.0044817109974868</v>
      </c>
      <c r="P37" s="133">
        <f t="shared" si="4"/>
        <v>1.9816708092586037</v>
      </c>
      <c r="Q37" s="133">
        <f t="shared" si="4"/>
        <v>1.9613048890460756</v>
      </c>
      <c r="R37" s="133">
        <f t="shared" si="3"/>
        <v>1.9429998522391756</v>
      </c>
      <c r="S37" s="133">
        <f t="shared" si="3"/>
        <v>1.9264494799484926</v>
      </c>
      <c r="T37" s="133">
        <f t="shared" si="3"/>
        <v>1.9114064163024997</v>
      </c>
      <c r="U37" s="133">
        <f t="shared" si="3"/>
        <v>1.8976685090231205</v>
      </c>
      <c r="V37" s="133">
        <f t="shared" si="3"/>
        <v>1.8850688153715205</v>
      </c>
      <c r="W37" s="133">
        <f t="shared" si="2"/>
        <v>1.8734681685678163</v>
      </c>
      <c r="X37" s="133">
        <f t="shared" si="2"/>
        <v>1.8627495663047415</v>
      </c>
      <c r="Y37" s="133">
        <f t="shared" si="2"/>
        <v>1.8528138777281895</v>
      </c>
      <c r="Z37" s="138">
        <f t="shared" si="2"/>
        <v>1.8435765189860298</v>
      </c>
    </row>
    <row r="38" spans="1:26" ht="12.75">
      <c r="A38" s="128">
        <v>34</v>
      </c>
      <c r="B38" s="137">
        <f t="shared" si="4"/>
        <v>4.1300177456520188</v>
      </c>
      <c r="C38" s="133">
        <f t="shared" si="4"/>
        <v>3.275897990672394</v>
      </c>
      <c r="D38" s="133">
        <f t="shared" si="4"/>
        <v>2.8826042042612277</v>
      </c>
      <c r="E38" s="133">
        <f t="shared" si="4"/>
        <v>2.6498940144623786</v>
      </c>
      <c r="F38" s="133">
        <f t="shared" si="4"/>
        <v>2.4936159503469142</v>
      </c>
      <c r="G38" s="133">
        <f t="shared" si="4"/>
        <v>2.3803127043676304</v>
      </c>
      <c r="H38" s="133">
        <f t="shared" si="4"/>
        <v>2.2938321598238942</v>
      </c>
      <c r="I38" s="133">
        <f t="shared" si="4"/>
        <v>2.2253399674380931</v>
      </c>
      <c r="J38" s="133">
        <f t="shared" si="4"/>
        <v>2.1695623174522973</v>
      </c>
      <c r="K38" s="133">
        <f t="shared" si="4"/>
        <v>2.1231396679011243</v>
      </c>
      <c r="L38" s="133">
        <f t="shared" si="4"/>
        <v>2.0838217487047213</v>
      </c>
      <c r="M38" s="133">
        <f t="shared" si="4"/>
        <v>2.0500397940892729</v>
      </c>
      <c r="N38" s="133">
        <f t="shared" si="4"/>
        <v>2.0206638662386256</v>
      </c>
      <c r="O38" s="133">
        <f t="shared" si="4"/>
        <v>1.9948577071318205</v>
      </c>
      <c r="P38" s="133">
        <f t="shared" si="4"/>
        <v>1.9719880466887785</v>
      </c>
      <c r="Q38" s="133">
        <f t="shared" si="4"/>
        <v>1.9515658164660457</v>
      </c>
      <c r="R38" s="133">
        <f t="shared" si="3"/>
        <v>1.9332068318040869</v>
      </c>
      <c r="S38" s="133">
        <f t="shared" si="3"/>
        <v>1.91660477400536</v>
      </c>
      <c r="T38" s="133">
        <f t="shared" si="3"/>
        <v>1.9015121813676137</v>
      </c>
      <c r="U38" s="133">
        <f t="shared" si="3"/>
        <v>1.8877267943377978</v>
      </c>
      <c r="V38" s="133">
        <f t="shared" si="3"/>
        <v>1.8750815643238996</v>
      </c>
      <c r="W38" s="133">
        <f t="shared" si="2"/>
        <v>1.8634372218701547</v>
      </c>
      <c r="X38" s="133">
        <f t="shared" si="2"/>
        <v>1.8526766662006839</v>
      </c>
      <c r="Y38" s="133">
        <f t="shared" si="2"/>
        <v>1.8427006727545729</v>
      </c>
      <c r="Z38" s="138">
        <f t="shared" si="2"/>
        <v>1.833424568978018</v>
      </c>
    </row>
    <row r="39" spans="1:26" ht="12.75">
      <c r="A39" s="128">
        <v>35</v>
      </c>
      <c r="B39" s="137">
        <f t="shared" si="4"/>
        <v>4.1213382003448995</v>
      </c>
      <c r="C39" s="133">
        <f t="shared" si="4"/>
        <v>3.267423524742497</v>
      </c>
      <c r="D39" s="133">
        <f t="shared" si="4"/>
        <v>2.8741874835008505</v>
      </c>
      <c r="E39" s="133">
        <f t="shared" si="4"/>
        <v>2.641465186128567</v>
      </c>
      <c r="F39" s="133">
        <f t="shared" si="4"/>
        <v>2.4851432213730082</v>
      </c>
      <c r="G39" s="133">
        <f t="shared" si="4"/>
        <v>2.3717811963668183</v>
      </c>
      <c r="H39" s="133">
        <f t="shared" si="4"/>
        <v>2.2852351731018694</v>
      </c>
      <c r="I39" s="133">
        <f t="shared" si="4"/>
        <v>2.2166750326752025</v>
      </c>
      <c r="J39" s="133">
        <f t="shared" si="4"/>
        <v>2.1608292507665308</v>
      </c>
      <c r="K39" s="133">
        <f t="shared" si="4"/>
        <v>2.1143395462033894</v>
      </c>
      <c r="L39" s="133">
        <f t="shared" si="4"/>
        <v>2.0749563418262351</v>
      </c>
      <c r="M39" s="133">
        <f t="shared" si="4"/>
        <v>2.0411112380948038</v>
      </c>
      <c r="N39" s="133">
        <f t="shared" si="4"/>
        <v>2.0116744705375167</v>
      </c>
      <c r="O39" s="133">
        <f t="shared" si="4"/>
        <v>1.9858098387992755</v>
      </c>
      <c r="P39" s="133">
        <f t="shared" si="4"/>
        <v>1.9628840607628424</v>
      </c>
      <c r="Q39" s="133">
        <f t="shared" si="4"/>
        <v>1.9424080143026687</v>
      </c>
      <c r="R39" s="133">
        <f t="shared" si="3"/>
        <v>1.9239974368765882</v>
      </c>
      <c r="S39" s="133">
        <f t="shared" si="3"/>
        <v>1.9073459186903794</v>
      </c>
      <c r="T39" s="133">
        <f t="shared" si="3"/>
        <v>1.8922059006998717</v>
      </c>
      <c r="U39" s="133">
        <f t="shared" si="3"/>
        <v>1.8783750241880024</v>
      </c>
      <c r="V39" s="133">
        <f t="shared" si="3"/>
        <v>1.8656861423631275</v>
      </c>
      <c r="W39" s="133">
        <f t="shared" si="2"/>
        <v>1.8539998902565968</v>
      </c>
      <c r="X39" s="133">
        <f t="shared" si="2"/>
        <v>1.8431990752916296</v>
      </c>
      <c r="Y39" s="133">
        <f t="shared" si="2"/>
        <v>1.8331843853850835</v>
      </c>
      <c r="Z39" s="138">
        <f t="shared" si="2"/>
        <v>1.823871065004854</v>
      </c>
    </row>
    <row r="40" spans="1:26" ht="12.75">
      <c r="A40" s="128">
        <v>36</v>
      </c>
      <c r="B40" s="137">
        <f t="shared" si="4"/>
        <v>4.1131652768128939</v>
      </c>
      <c r="C40" s="133">
        <f t="shared" si="4"/>
        <v>3.2594463061441079</v>
      </c>
      <c r="D40" s="133">
        <f t="shared" si="4"/>
        <v>2.8662655509401795</v>
      </c>
      <c r="E40" s="133">
        <f t="shared" si="4"/>
        <v>2.6335320942137543</v>
      </c>
      <c r="F40" s="133">
        <f t="shared" si="4"/>
        <v>2.4771686727109157</v>
      </c>
      <c r="G40" s="133">
        <f t="shared" si="4"/>
        <v>2.3637509583661451</v>
      </c>
      <c r="H40" s="133">
        <f t="shared" si="4"/>
        <v>2.2771427888981073</v>
      </c>
      <c r="I40" s="133">
        <f t="shared" si="4"/>
        <v>2.2085180743346684</v>
      </c>
      <c r="J40" s="133">
        <f t="shared" si="4"/>
        <v>2.1526074724580764</v>
      </c>
      <c r="K40" s="133">
        <f t="shared" si="4"/>
        <v>2.1060539102611209</v>
      </c>
      <c r="L40" s="133">
        <f t="shared" si="4"/>
        <v>2.0666084782375198</v>
      </c>
      <c r="M40" s="133">
        <f t="shared" si="4"/>
        <v>2.0327031329949867</v>
      </c>
      <c r="N40" s="133">
        <f t="shared" si="4"/>
        <v>2.0032082818564345</v>
      </c>
      <c r="O40" s="133">
        <f t="shared" si="4"/>
        <v>1.9772877853635495</v>
      </c>
      <c r="P40" s="133">
        <f t="shared" si="4"/>
        <v>1.9543083551977041</v>
      </c>
      <c r="Q40" s="133">
        <f t="shared" si="4"/>
        <v>1.933780822708469</v>
      </c>
      <c r="R40" s="133">
        <f t="shared" si="3"/>
        <v>1.9153208551860121</v>
      </c>
      <c r="S40" s="133">
        <f t="shared" si="3"/>
        <v>1.898621959558092</v>
      </c>
      <c r="T40" s="133">
        <f t="shared" si="3"/>
        <v>1.8834364870945846</v>
      </c>
      <c r="U40" s="133">
        <f t="shared" si="3"/>
        <v>1.8695619872565981</v>
      </c>
      <c r="V40" s="133">
        <f t="shared" si="3"/>
        <v>1.8568312220013985</v>
      </c>
      <c r="W40" s="133">
        <f t="shared" si="2"/>
        <v>1.8451047373666349</v>
      </c>
      <c r="X40" s="133">
        <f t="shared" si="2"/>
        <v>1.8342652550558589</v>
      </c>
      <c r="Y40" s="133">
        <f t="shared" si="2"/>
        <v>1.8242133811148136</v>
      </c>
      <c r="Z40" s="138">
        <f t="shared" si="2"/>
        <v>1.8148642822714895</v>
      </c>
    </row>
    <row r="41" spans="1:26" ht="12.75">
      <c r="A41" s="128">
        <v>37</v>
      </c>
      <c r="B41" s="137">
        <f t="shared" si="4"/>
        <v>4.1054558972359718</v>
      </c>
      <c r="C41" s="133">
        <f t="shared" si="4"/>
        <v>3.2519238463872067</v>
      </c>
      <c r="D41" s="133">
        <f t="shared" si="4"/>
        <v>2.8587960539502904</v>
      </c>
      <c r="E41" s="133">
        <f t="shared" si="4"/>
        <v>2.6260522847653998</v>
      </c>
      <c r="F41" s="133">
        <f t="shared" si="4"/>
        <v>2.4696496492930682</v>
      </c>
      <c r="G41" s="133">
        <f t="shared" si="4"/>
        <v>2.3561790955260262</v>
      </c>
      <c r="H41" s="133">
        <f t="shared" si="4"/>
        <v>2.2695118622360901</v>
      </c>
      <c r="I41" s="133">
        <f t="shared" si="4"/>
        <v>2.2008257004738323</v>
      </c>
      <c r="J41" s="133">
        <f t="shared" si="4"/>
        <v>2.1448533532505971</v>
      </c>
      <c r="K41" s="133">
        <f t="shared" si="4"/>
        <v>2.0982389059930893</v>
      </c>
      <c r="L41" s="133">
        <f t="shared" si="4"/>
        <v>2.0587340926222111</v>
      </c>
      <c r="M41" s="133">
        <f t="shared" si="4"/>
        <v>2.0247712158712865</v>
      </c>
      <c r="N41" s="133">
        <f t="shared" si="4"/>
        <v>1.9952208528613016</v>
      </c>
      <c r="O41" s="133">
        <f t="shared" si="4"/>
        <v>1.9692469275625502</v>
      </c>
      <c r="P41" s="133">
        <f t="shared" si="4"/>
        <v>1.9462161504819973</v>
      </c>
      <c r="Q41" s="133">
        <f t="shared" si="4"/>
        <v>1.925639312763161</v>
      </c>
      <c r="R41" s="133">
        <f t="shared" si="3"/>
        <v>1.9071320184197789</v>
      </c>
      <c r="S41" s="133">
        <f t="shared" si="3"/>
        <v>1.8903876981347405</v>
      </c>
      <c r="T41" s="133">
        <f t="shared" si="3"/>
        <v>1.8751586204122372</v>
      </c>
      <c r="U41" s="133">
        <f t="shared" si="3"/>
        <v>1.8612422495523311</v>
      </c>
      <c r="V41" s="133">
        <f t="shared" si="3"/>
        <v>1.8484712625831448</v>
      </c>
      <c r="W41" s="133">
        <f t="shared" si="2"/>
        <v>1.8367061224941776</v>
      </c>
      <c r="X41" s="133">
        <f t="shared" si="2"/>
        <v>1.8258294708268805</v>
      </c>
      <c r="Y41" s="133">
        <f t="shared" si="2"/>
        <v>1.8157418369297134</v>
      </c>
      <c r="Z41" s="138">
        <f t="shared" si="2"/>
        <v>1.8063583145944915</v>
      </c>
    </row>
    <row r="42" spans="1:26" ht="12.75">
      <c r="A42" s="128">
        <v>38</v>
      </c>
      <c r="B42" s="137">
        <f t="shared" si="4"/>
        <v>4.098171730880841</v>
      </c>
      <c r="C42" s="133">
        <f t="shared" si="4"/>
        <v>3.2448183607328067</v>
      </c>
      <c r="D42" s="133">
        <f t="shared" si="4"/>
        <v>2.8517413363298969</v>
      </c>
      <c r="E42" s="133">
        <f t="shared" si="4"/>
        <v>2.6189880137120771</v>
      </c>
      <c r="F42" s="133">
        <f t="shared" si="4"/>
        <v>2.4625482276670532</v>
      </c>
      <c r="G42" s="133">
        <f t="shared" si="4"/>
        <v>2.349027469063524</v>
      </c>
      <c r="H42" s="133">
        <f t="shared" si="4"/>
        <v>2.262304028843928</v>
      </c>
      <c r="I42" s="133">
        <f t="shared" si="4"/>
        <v>2.1935593235817543</v>
      </c>
      <c r="J42" s="133">
        <f t="shared" si="4"/>
        <v>2.1375280906236753</v>
      </c>
      <c r="K42" s="133">
        <f t="shared" si="4"/>
        <v>2.09085552682776</v>
      </c>
      <c r="L42" s="133">
        <f t="shared" si="4"/>
        <v>2.051293986345001</v>
      </c>
      <c r="M42" s="133">
        <f t="shared" si="4"/>
        <v>2.0172761081388972</v>
      </c>
      <c r="N42" s="133">
        <f t="shared" si="4"/>
        <v>1.9876726367839428</v>
      </c>
      <c r="O42" s="133">
        <f t="shared" si="4"/>
        <v>1.9616475616226967</v>
      </c>
      <c r="P42" s="133">
        <f t="shared" si="4"/>
        <v>1.9385675963182925</v>
      </c>
      <c r="Q42" s="133">
        <f t="shared" si="4"/>
        <v>1.9179434973965528</v>
      </c>
      <c r="R42" s="133">
        <f t="shared" si="3"/>
        <v>1.8993908117630318</v>
      </c>
      <c r="S42" s="133">
        <f t="shared" si="3"/>
        <v>1.8826029001958733</v>
      </c>
      <c r="T42" s="133">
        <f t="shared" si="3"/>
        <v>1.8673319547021467</v>
      </c>
      <c r="U42" s="133">
        <f t="shared" si="3"/>
        <v>1.8533753604761076</v>
      </c>
      <c r="V42" s="133">
        <f t="shared" si="3"/>
        <v>1.840565715380267</v>
      </c>
      <c r="W42" s="133">
        <f t="shared" si="2"/>
        <v>1.8287634047891372</v>
      </c>
      <c r="X42" s="133">
        <f t="shared" si="2"/>
        <v>1.8178509951708779</v>
      </c>
      <c r="Y42" s="133">
        <f t="shared" si="2"/>
        <v>1.8077289439224407</v>
      </c>
      <c r="Z42" s="138">
        <f t="shared" si="2"/>
        <v>1.7983122763126991</v>
      </c>
    </row>
    <row r="43" spans="1:26" ht="12.75">
      <c r="A43" s="128">
        <v>39</v>
      </c>
      <c r="B43" s="137">
        <f t="shared" si="4"/>
        <v>4.0912785579991562</v>
      </c>
      <c r="C43" s="133">
        <f t="shared" si="4"/>
        <v>3.2380961351592941</v>
      </c>
      <c r="D43" s="133">
        <f t="shared" si="4"/>
        <v>2.8450678052793479</v>
      </c>
      <c r="E43" s="133">
        <f t="shared" si="4"/>
        <v>2.612305611728392</v>
      </c>
      <c r="F43" s="133">
        <f t="shared" si="4"/>
        <v>2.4558305779714624</v>
      </c>
      <c r="G43" s="133">
        <f t="shared" si="4"/>
        <v>2.3422620551582836</v>
      </c>
      <c r="H43" s="133">
        <f t="shared" si="4"/>
        <v>2.2554850610675601</v>
      </c>
      <c r="I43" s="133">
        <f t="shared" si="4"/>
        <v>2.1866845136833093</v>
      </c>
      <c r="J43" s="133">
        <f t="shared" si="4"/>
        <v>2.1305970593285162</v>
      </c>
      <c r="K43" s="133">
        <f t="shared" si="4"/>
        <v>2.0838689618562292</v>
      </c>
      <c r="L43" s="133">
        <f t="shared" si="4"/>
        <v>2.0442531734575726</v>
      </c>
      <c r="M43" s="133">
        <f t="shared" si="4"/>
        <v>2.0101826596053747</v>
      </c>
      <c r="N43" s="133">
        <f t="shared" si="4"/>
        <v>1.980528329715014</v>
      </c>
      <c r="O43" s="133">
        <f t="shared" si="4"/>
        <v>1.9544542399497349</v>
      </c>
      <c r="P43" s="133">
        <f t="shared" si="4"/>
        <v>1.931327110858305</v>
      </c>
      <c r="Q43" s="133">
        <f t="shared" si="4"/>
        <v>1.9106576692991157</v>
      </c>
      <c r="R43" s="133">
        <f t="shared" si="3"/>
        <v>1.8920614106014859</v>
      </c>
      <c r="S43" s="133">
        <f t="shared" si="3"/>
        <v>1.8752316313658559</v>
      </c>
      <c r="T43" s="133">
        <f t="shared" si="3"/>
        <v>1.8599204527919229</v>
      </c>
      <c r="U43" s="133">
        <f t="shared" si="3"/>
        <v>1.8459251864838322</v>
      </c>
      <c r="V43" s="133">
        <f t="shared" si="3"/>
        <v>1.8330783564031818</v>
      </c>
      <c r="W43" s="133">
        <f t="shared" si="2"/>
        <v>1.821240275283821</v>
      </c>
      <c r="X43" s="133">
        <f t="shared" si="2"/>
        <v>1.8102934391888335</v>
      </c>
      <c r="Y43" s="133">
        <f t="shared" si="2"/>
        <v>1.800138237924644</v>
      </c>
      <c r="Z43" s="138">
        <f t="shared" si="2"/>
        <v>1.7906896322987815</v>
      </c>
    </row>
    <row r="44" spans="1:26" ht="12.75">
      <c r="A44" s="128">
        <v>40</v>
      </c>
      <c r="B44" s="137">
        <f t="shared" si="4"/>
        <v>4.0847457333016566</v>
      </c>
      <c r="C44" s="133">
        <f t="shared" si="4"/>
        <v>3.2317269928308443</v>
      </c>
      <c r="D44" s="133">
        <f t="shared" si="4"/>
        <v>2.8387453980206416</v>
      </c>
      <c r="E44" s="133">
        <f t="shared" si="4"/>
        <v>2.6059749491238664</v>
      </c>
      <c r="F44" s="133">
        <f t="shared" si="4"/>
        <v>2.4494664263887103</v>
      </c>
      <c r="G44" s="133">
        <f t="shared" si="4"/>
        <v>2.3358524047916633</v>
      </c>
      <c r="H44" s="133">
        <f t="shared" si="4"/>
        <v>2.2490243251473858</v>
      </c>
      <c r="I44" s="133">
        <f t="shared" si="4"/>
        <v>2.1801704532006414</v>
      </c>
      <c r="J44" s="133">
        <f t="shared" si="4"/>
        <v>2.1240292640166967</v>
      </c>
      <c r="K44" s="133">
        <f t="shared" si="4"/>
        <v>2.0772480464172101</v>
      </c>
      <c r="L44" s="133">
        <f t="shared" si="4"/>
        <v>2.0375803294219414</v>
      </c>
      <c r="M44" s="133">
        <f t="shared" si="4"/>
        <v>2.0034593955018329</v>
      </c>
      <c r="N44" s="133">
        <f t="shared" si="4"/>
        <v>1.9737563160978617</v>
      </c>
      <c r="O44" s="133">
        <f t="shared" si="4"/>
        <v>1.9476352152251659</v>
      </c>
      <c r="P44" s="133">
        <f t="shared" si="4"/>
        <v>1.9244628235276697</v>
      </c>
      <c r="Q44" s="133">
        <f t="shared" si="4"/>
        <v>1.9037498425877488</v>
      </c>
      <c r="R44" s="133">
        <f t="shared" si="3"/>
        <v>1.8851117211290263</v>
      </c>
      <c r="S44" s="133">
        <f t="shared" si="3"/>
        <v>1.8682416967575304</v>
      </c>
      <c r="T44" s="133">
        <f t="shared" si="3"/>
        <v>1.8528918250399808</v>
      </c>
      <c r="U44" s="133">
        <f t="shared" si="3"/>
        <v>1.8388593490242173</v>
      </c>
      <c r="V44" s="133">
        <f t="shared" si="3"/>
        <v>1.8259767235888922</v>
      </c>
      <c r="W44" s="133">
        <f t="shared" si="2"/>
        <v>1.8141041933897324</v>
      </c>
      <c r="X44" s="133">
        <f t="shared" si="2"/>
        <v>1.8031241883746914</v>
      </c>
      <c r="Y44" s="133">
        <f t="shared" si="2"/>
        <v>1.7929370347739892</v>
      </c>
      <c r="Z44" s="138">
        <f t="shared" si="2"/>
        <v>1.7834576326780953</v>
      </c>
    </row>
    <row r="45" spans="1:26" ht="12.75">
      <c r="A45" s="128">
        <v>41</v>
      </c>
      <c r="B45" s="137">
        <f t="shared" si="4"/>
        <v>4.0785457312912969</v>
      </c>
      <c r="C45" s="133">
        <f t="shared" si="4"/>
        <v>3.2256838422954499</v>
      </c>
      <c r="D45" s="133">
        <f t="shared" si="4"/>
        <v>2.832747130240739</v>
      </c>
      <c r="E45" s="133">
        <f t="shared" si="4"/>
        <v>2.5999689828573267</v>
      </c>
      <c r="F45" s="133">
        <f t="shared" si="4"/>
        <v>2.443428600095042</v>
      </c>
      <c r="G45" s="133">
        <f t="shared" si="4"/>
        <v>2.3297711864612594</v>
      </c>
      <c r="H45" s="133">
        <f t="shared" si="4"/>
        <v>2.2428943217292705</v>
      </c>
      <c r="I45" s="133">
        <f t="shared" si="4"/>
        <v>2.1739894753792686</v>
      </c>
      <c r="J45" s="133">
        <f t="shared" si="4"/>
        <v>2.1177968757328305</v>
      </c>
      <c r="K45" s="133">
        <f t="shared" si="4"/>
        <v>2.0709647968151836</v>
      </c>
      <c r="L45" s="133">
        <f t="shared" si="4"/>
        <v>2.0312473242084876</v>
      </c>
      <c r="M45" s="133">
        <f t="shared" si="4"/>
        <v>1.9970780481053014</v>
      </c>
      <c r="N45" s="133">
        <f t="shared" si="4"/>
        <v>1.9673281990076992</v>
      </c>
      <c r="O45" s="133">
        <f t="shared" si="4"/>
        <v>1.9411619694624029</v>
      </c>
      <c r="P45" s="133">
        <f t="shared" si="4"/>
        <v>1.917946102967365</v>
      </c>
      <c r="Q45" s="133">
        <f t="shared" si="4"/>
        <v>1.8971912797297801</v>
      </c>
      <c r="R45" s="133">
        <f t="shared" si="3"/>
        <v>1.8785129063415518</v>
      </c>
      <c r="S45" s="133">
        <f t="shared" si="3"/>
        <v>1.8616041661141496</v>
      </c>
      <c r="T45" s="133">
        <f t="shared" si="3"/>
        <v>1.8462170536957681</v>
      </c>
      <c r="U45" s="133">
        <f t="shared" si="3"/>
        <v>1.8321487481803389</v>
      </c>
      <c r="V45" s="133">
        <f t="shared" si="3"/>
        <v>1.8192316397805972</v>
      </c>
      <c r="W45" s="133">
        <f t="shared" si="2"/>
        <v>1.8073259092662461</v>
      </c>
      <c r="X45" s="133">
        <f t="shared" si="2"/>
        <v>1.7963139244191597</v>
      </c>
      <c r="Y45" s="133">
        <f t="shared" si="2"/>
        <v>1.7860959515946897</v>
      </c>
      <c r="Z45" s="138">
        <f t="shared" si="2"/>
        <v>1.7765868336235897</v>
      </c>
    </row>
    <row r="46" spans="1:26" ht="12.75">
      <c r="A46" s="128">
        <v>42</v>
      </c>
      <c r="B46" s="137">
        <f t="shared" si="4"/>
        <v>4.0726537592505974</v>
      </c>
      <c r="C46" s="133">
        <f t="shared" si="4"/>
        <v>3.2199422931761248</v>
      </c>
      <c r="D46" s="133">
        <f t="shared" si="4"/>
        <v>2.8270487120861261</v>
      </c>
      <c r="E46" s="133">
        <f t="shared" si="4"/>
        <v>2.5942633713457632</v>
      </c>
      <c r="F46" s="133">
        <f t="shared" si="4"/>
        <v>2.4376926403116519</v>
      </c>
      <c r="G46" s="133">
        <f t="shared" si="4"/>
        <v>2.3239937973118296</v>
      </c>
      <c r="H46" s="133">
        <f t="shared" si="4"/>
        <v>2.2370702950930292</v>
      </c>
      <c r="I46" s="133">
        <f t="shared" si="4"/>
        <v>2.1681166717098432</v>
      </c>
      <c r="J46" s="133">
        <f t="shared" si="4"/>
        <v>2.1118748376559249</v>
      </c>
      <c r="K46" s="133">
        <f t="shared" si="4"/>
        <v>2.0649940145155843</v>
      </c>
      <c r="L46" s="133">
        <f t="shared" si="4"/>
        <v>2.025228825076332</v>
      </c>
      <c r="M46" s="133">
        <f t="shared" si="4"/>
        <v>1.9910131582278783</v>
      </c>
      <c r="N46" s="133">
        <f t="shared" si="4"/>
        <v>1.9612184004633277</v>
      </c>
      <c r="O46" s="133">
        <f t="shared" si="4"/>
        <v>1.9350088132446253</v>
      </c>
      <c r="P46" s="133">
        <f t="shared" si="4"/>
        <v>1.9117511552913118</v>
      </c>
      <c r="Q46" s="133">
        <f t="shared" si="4"/>
        <v>1.8909560889046075</v>
      </c>
      <c r="R46" s="133">
        <f t="shared" si="3"/>
        <v>1.8722389825784347</v>
      </c>
      <c r="S46" s="133">
        <f t="shared" si="3"/>
        <v>1.8552929695987808</v>
      </c>
      <c r="T46" s="133">
        <f t="shared" si="3"/>
        <v>1.8398699879983176</v>
      </c>
      <c r="U46" s="133">
        <f t="shared" si="3"/>
        <v>1.8257671571323892</v>
      </c>
      <c r="V46" s="133">
        <f t="shared" si="3"/>
        <v>1.812816806604193</v>
      </c>
      <c r="W46" s="133">
        <f t="shared" si="2"/>
        <v>1.8008790571556073</v>
      </c>
      <c r="X46" s="133">
        <f t="shared" si="2"/>
        <v>1.7898362180435878</v>
      </c>
      <c r="Y46" s="133">
        <f t="shared" si="2"/>
        <v>1.7795884991667985</v>
      </c>
      <c r="Z46" s="138">
        <f t="shared" si="2"/>
        <v>1.7700506892936436</v>
      </c>
    </row>
    <row r="47" spans="1:26" ht="12.75">
      <c r="A47" s="128">
        <v>43</v>
      </c>
      <c r="B47" s="137">
        <f t="shared" si="4"/>
        <v>4.0670474264263596</v>
      </c>
      <c r="C47" s="133">
        <f t="shared" si="4"/>
        <v>3.2144803278830421</v>
      </c>
      <c r="D47" s="133">
        <f t="shared" si="4"/>
        <v>2.8216282202112373</v>
      </c>
      <c r="E47" s="133">
        <f t="shared" si="4"/>
        <v>2.5888361455239295</v>
      </c>
      <c r="F47" s="133">
        <f t="shared" si="4"/>
        <v>2.4322364718609224</v>
      </c>
      <c r="G47" s="133">
        <f t="shared" si="4"/>
        <v>2.3184980310354315</v>
      </c>
      <c r="H47" s="133">
        <f t="shared" si="4"/>
        <v>2.2315298994038084</v>
      </c>
      <c r="I47" s="133">
        <f t="shared" si="4"/>
        <v>2.1625295566082694</v>
      </c>
      <c r="J47" s="133">
        <f t="shared" si="4"/>
        <v>2.106240528313907</v>
      </c>
      <c r="K47" s="133">
        <f t="shared" si="4"/>
        <v>2.059312948007562</v>
      </c>
      <c r="L47" s="133">
        <f t="shared" si="4"/>
        <v>2.0195019571965647</v>
      </c>
      <c r="M47" s="133">
        <f t="shared" si="4"/>
        <v>1.9852417347065296</v>
      </c>
      <c r="N47" s="133">
        <f t="shared" si="4"/>
        <v>1.9554038198816208</v>
      </c>
      <c r="O47" s="133">
        <f t="shared" si="4"/>
        <v>1.9291525432334924</v>
      </c>
      <c r="P47" s="133">
        <f t="shared" si="4"/>
        <v>1.9058546807304906</v>
      </c>
      <c r="Q47" s="133">
        <f t="shared" ref="Q47:Z62" si="5">_xlfn.F.INV.RT($C$2,Q$4,$A47)</f>
        <v>1.8850208798565045</v>
      </c>
      <c r="R47" s="133">
        <f t="shared" si="5"/>
        <v>1.8662664746500512</v>
      </c>
      <c r="S47" s="133">
        <f t="shared" si="5"/>
        <v>1.8492845522559698</v>
      </c>
      <c r="T47" s="133">
        <f t="shared" si="5"/>
        <v>1.8338269980255724</v>
      </c>
      <c r="U47" s="133">
        <f t="shared" si="5"/>
        <v>1.8196908754428955</v>
      </c>
      <c r="V47" s="133">
        <f t="shared" si="5"/>
        <v>1.8067084572329033</v>
      </c>
      <c r="W47" s="133">
        <f t="shared" si="5"/>
        <v>1.7947398076662371</v>
      </c>
      <c r="X47" s="133">
        <f t="shared" si="5"/>
        <v>1.783667180837472</v>
      </c>
      <c r="Y47" s="133">
        <f t="shared" si="5"/>
        <v>1.7733907333501164</v>
      </c>
      <c r="Z47" s="138">
        <f t="shared" si="5"/>
        <v>1.7638252028715697</v>
      </c>
    </row>
    <row r="48" spans="1:26" ht="12.75">
      <c r="A48" s="128">
        <v>44</v>
      </c>
      <c r="B48" s="137">
        <f t="shared" ref="B48:Q63" si="6">_xlfn.F.INV.RT($C$2,B$4,$A48)</f>
        <v>4.06170646011934</v>
      </c>
      <c r="C48" s="133">
        <f t="shared" si="6"/>
        <v>3.2092780200492017</v>
      </c>
      <c r="D48" s="133">
        <f t="shared" si="6"/>
        <v>2.8164658165656813</v>
      </c>
      <c r="E48" s="133">
        <f t="shared" si="6"/>
        <v>2.583667426803002</v>
      </c>
      <c r="F48" s="133">
        <f t="shared" si="6"/>
        <v>2.4270401198339093</v>
      </c>
      <c r="G48" s="133">
        <f t="shared" si="6"/>
        <v>2.3132637931051216</v>
      </c>
      <c r="H48" s="133">
        <f t="shared" si="6"/>
        <v>2.2262529125117667</v>
      </c>
      <c r="I48" s="133">
        <f t="shared" si="6"/>
        <v>2.15720777984416</v>
      </c>
      <c r="J48" s="133">
        <f t="shared" si="6"/>
        <v>2.1008734727296825</v>
      </c>
      <c r="K48" s="133">
        <f t="shared" si="6"/>
        <v>2.0539010027644906</v>
      </c>
      <c r="L48" s="133">
        <f t="shared" si="6"/>
        <v>2.0140460125234187</v>
      </c>
      <c r="M48" s="133">
        <f t="shared" si="6"/>
        <v>1.979742962276354</v>
      </c>
      <c r="N48" s="133">
        <f t="shared" si="6"/>
        <v>1.9498635410377136</v>
      </c>
      <c r="O48" s="133">
        <f t="shared" si="6"/>
        <v>1.9235721482939829</v>
      </c>
      <c r="P48" s="133">
        <f t="shared" si="6"/>
        <v>1.9002355789930365</v>
      </c>
      <c r="Q48" s="133">
        <f t="shared" si="6"/>
        <v>1.8793644685538573</v>
      </c>
      <c r="R48" s="133">
        <f t="shared" si="5"/>
        <v>1.8605741198538477</v>
      </c>
      <c r="S48" s="133">
        <f t="shared" si="5"/>
        <v>1.8435575774366972</v>
      </c>
      <c r="T48" s="133">
        <f t="shared" si="5"/>
        <v>1.8280666775751655</v>
      </c>
      <c r="U48" s="133">
        <f t="shared" si="5"/>
        <v>1.8138984314356774</v>
      </c>
      <c r="V48" s="133">
        <f t="shared" si="5"/>
        <v>1.8008850583026672</v>
      </c>
      <c r="W48" s="133">
        <f t="shared" si="5"/>
        <v>1.7888865692591636</v>
      </c>
      <c r="X48" s="133">
        <f t="shared" si="5"/>
        <v>1.7777851663472841</v>
      </c>
      <c r="Y48" s="133">
        <f t="shared" si="5"/>
        <v>1.7674809558038374</v>
      </c>
      <c r="Z48" s="138">
        <f t="shared" si="5"/>
        <v>1.7578886269419169</v>
      </c>
    </row>
    <row r="49" spans="1:26" ht="12.75">
      <c r="A49" s="128">
        <v>45</v>
      </c>
      <c r="B49" s="137">
        <f t="shared" si="6"/>
        <v>4.0566124611013077</v>
      </c>
      <c r="C49" s="133">
        <f t="shared" si="6"/>
        <v>3.2043172921141903</v>
      </c>
      <c r="D49" s="133">
        <f t="shared" si="6"/>
        <v>2.8115435063326726</v>
      </c>
      <c r="E49" s="133">
        <f t="shared" si="6"/>
        <v>2.5787391843115586</v>
      </c>
      <c r="F49" s="133">
        <f t="shared" si="6"/>
        <v>2.4220854657179149</v>
      </c>
      <c r="G49" s="133">
        <f t="shared" si="6"/>
        <v>2.3082728556567012</v>
      </c>
      <c r="H49" s="133">
        <f t="shared" si="6"/>
        <v>2.2212209895823243</v>
      </c>
      <c r="I49" s="133">
        <f t="shared" si="6"/>
        <v>2.1521328789706304</v>
      </c>
      <c r="J49" s="133">
        <f t="shared" si="6"/>
        <v>2.0957550937252747</v>
      </c>
      <c r="K49" s="133">
        <f t="shared" si="6"/>
        <v>2.0487394915051942</v>
      </c>
      <c r="L49" s="133">
        <f t="shared" si="6"/>
        <v>2.00884219909535</v>
      </c>
      <c r="M49" s="133">
        <f t="shared" si="6"/>
        <v>1.9744979499905548</v>
      </c>
      <c r="N49" s="133">
        <f t="shared" si="6"/>
        <v>1.9445785796774921</v>
      </c>
      <c r="O49" s="133">
        <f t="shared" si="6"/>
        <v>1.9182485563670013</v>
      </c>
      <c r="P49" s="133">
        <f t="shared" si="6"/>
        <v>1.8948746954585933</v>
      </c>
      <c r="Q49" s="133">
        <f t="shared" si="6"/>
        <v>1.8739676227611521</v>
      </c>
      <c r="R49" s="133">
        <f t="shared" si="5"/>
        <v>1.8551426129745081</v>
      </c>
      <c r="S49" s="133">
        <f t="shared" si="5"/>
        <v>1.8380926712724011</v>
      </c>
      <c r="T49" s="133">
        <f t="shared" si="5"/>
        <v>1.8225695881535704</v>
      </c>
      <c r="U49" s="133">
        <f t="shared" si="5"/>
        <v>1.8083703257374399</v>
      </c>
      <c r="V49" s="133">
        <f t="shared" si="5"/>
        <v>1.795327053039939</v>
      </c>
      <c r="W49" s="133">
        <f t="shared" si="5"/>
        <v>1.7832997309925875</v>
      </c>
      <c r="X49" s="133">
        <f t="shared" si="5"/>
        <v>1.7721705124655254</v>
      </c>
      <c r="Y49" s="133">
        <f t="shared" si="5"/>
        <v>1.7618394560452637</v>
      </c>
      <c r="Z49" s="138">
        <f t="shared" si="5"/>
        <v>1.7522212052417396</v>
      </c>
    </row>
    <row r="50" spans="1:26" ht="12.75">
      <c r="A50" s="128">
        <v>46</v>
      </c>
      <c r="B50" s="137">
        <f t="shared" si="6"/>
        <v>4.051748692149209</v>
      </c>
      <c r="C50" s="133">
        <f t="shared" si="6"/>
        <v>3.1995817058519904</v>
      </c>
      <c r="D50" s="133">
        <f t="shared" si="6"/>
        <v>2.8068449288062536</v>
      </c>
      <c r="E50" s="133">
        <f t="shared" si="6"/>
        <v>2.5740350251832314</v>
      </c>
      <c r="F50" s="133">
        <f t="shared" si="6"/>
        <v>2.417356036720411</v>
      </c>
      <c r="G50" s="133">
        <f t="shared" si="6"/>
        <v>2.3035086457264162</v>
      </c>
      <c r="H50" s="133">
        <f t="shared" si="6"/>
        <v>2.2164174502381249</v>
      </c>
      <c r="I50" s="133">
        <f t="shared" si="6"/>
        <v>2.1472880654119839</v>
      </c>
      <c r="J50" s="133">
        <f t="shared" si="6"/>
        <v>2.0908684970185831</v>
      </c>
      <c r="K50" s="133">
        <f t="shared" si="6"/>
        <v>2.0438114183706491</v>
      </c>
      <c r="L50" s="133">
        <f t="shared" si="6"/>
        <v>2.0038734243631131</v>
      </c>
      <c r="M50" s="133">
        <f t="shared" si="6"/>
        <v>1.969489513768413</v>
      </c>
      <c r="N50" s="133">
        <f t="shared" si="6"/>
        <v>1.9395316653495398</v>
      </c>
      <c r="O50" s="133">
        <f t="shared" si="6"/>
        <v>1.9131644156443324</v>
      </c>
      <c r="P50" s="133">
        <f t="shared" si="6"/>
        <v>1.889754601750169</v>
      </c>
      <c r="Q50" s="133">
        <f t="shared" si="6"/>
        <v>1.8688128420567394</v>
      </c>
      <c r="R50" s="133">
        <f t="shared" si="5"/>
        <v>1.8499543857920571</v>
      </c>
      <c r="S50" s="133">
        <f t="shared" si="5"/>
        <v>1.8328722017136243</v>
      </c>
      <c r="T50" s="133">
        <f t="shared" si="5"/>
        <v>1.8173180375817009</v>
      </c>
      <c r="U50" s="133">
        <f t="shared" si="5"/>
        <v>1.8030888094832651</v>
      </c>
      <c r="V50" s="133">
        <f t="shared" si="5"/>
        <v>1.7900166390968992</v>
      </c>
      <c r="W50" s="133">
        <f t="shared" si="5"/>
        <v>1.7779614400139041</v>
      </c>
      <c r="X50" s="133">
        <f t="shared" si="5"/>
        <v>1.7668053186041155</v>
      </c>
      <c r="Y50" s="133">
        <f t="shared" si="5"/>
        <v>1.7564482883269159</v>
      </c>
      <c r="Z50" s="138">
        <f t="shared" si="5"/>
        <v>1.7468049492617701</v>
      </c>
    </row>
    <row r="51" spans="1:26" ht="12.75">
      <c r="A51" s="128">
        <v>47</v>
      </c>
      <c r="B51" s="137">
        <f t="shared" si="6"/>
        <v>4.0470998945817049</v>
      </c>
      <c r="C51" s="133">
        <f t="shared" si="6"/>
        <v>3.1950562807372145</v>
      </c>
      <c r="D51" s="133">
        <f t="shared" si="6"/>
        <v>2.8023551760961714</v>
      </c>
      <c r="E51" s="133">
        <f t="shared" si="6"/>
        <v>2.5695400127611148</v>
      </c>
      <c r="F51" s="133">
        <f t="shared" si="6"/>
        <v>2.4128368231362716</v>
      </c>
      <c r="G51" s="133">
        <f t="shared" si="6"/>
        <v>2.2989560616680218</v>
      </c>
      <c r="H51" s="133">
        <f t="shared" si="6"/>
        <v>2.2118270940138238</v>
      </c>
      <c r="I51" s="133">
        <f t="shared" si="6"/>
        <v>2.1426580389899819</v>
      </c>
      <c r="J51" s="133">
        <f t="shared" si="6"/>
        <v>2.0861982848747895</v>
      </c>
      <c r="K51" s="133">
        <f t="shared" si="6"/>
        <v>2.0391012917614852</v>
      </c>
      <c r="L51" s="133">
        <f t="shared" si="6"/>
        <v>1.9991241072751931</v>
      </c>
      <c r="M51" s="133">
        <f t="shared" si="6"/>
        <v>1.9647019877882708</v>
      </c>
      <c r="N51" s="133">
        <f t="shared" si="6"/>
        <v>1.9347070521615817</v>
      </c>
      <c r="O51" s="133">
        <f t="shared" si="6"/>
        <v>1.9083039047402162</v>
      </c>
      <c r="P51" s="133">
        <f t="shared" si="6"/>
        <v>1.8848594053681633</v>
      </c>
      <c r="Q51" s="133">
        <f t="shared" si="6"/>
        <v>1.8638841669723891</v>
      </c>
      <c r="R51" s="133">
        <f t="shared" si="5"/>
        <v>1.8449934157660648</v>
      </c>
      <c r="S51" s="133">
        <f t="shared" si="5"/>
        <v>1.827880086794379</v>
      </c>
      <c r="T51" s="133">
        <f t="shared" si="5"/>
        <v>1.8122958878715771</v>
      </c>
      <c r="U51" s="133">
        <f t="shared" si="5"/>
        <v>1.7980376918347507</v>
      </c>
      <c r="V51" s="133">
        <f t="shared" si="5"/>
        <v>1.7849375757375443</v>
      </c>
      <c r="W51" s="133">
        <f t="shared" si="5"/>
        <v>1.7728554084377413</v>
      </c>
      <c r="X51" s="133">
        <f t="shared" si="5"/>
        <v>1.7616732522862415</v>
      </c>
      <c r="Y51" s="133">
        <f t="shared" si="5"/>
        <v>1.7512910779620618</v>
      </c>
      <c r="Z51" s="138">
        <f t="shared" si="5"/>
        <v>1.7416234443237484</v>
      </c>
    </row>
    <row r="52" spans="1:26" ht="12.75">
      <c r="A52" s="128">
        <v>48</v>
      </c>
      <c r="B52" s="137">
        <f t="shared" si="6"/>
        <v>4.0426521285666537</v>
      </c>
      <c r="C52" s="133">
        <f t="shared" si="6"/>
        <v>3.1907273359284987</v>
      </c>
      <c r="D52" s="133">
        <f t="shared" si="6"/>
        <v>2.7980606354356103</v>
      </c>
      <c r="E52" s="133">
        <f t="shared" si="6"/>
        <v>2.5652405084790413</v>
      </c>
      <c r="F52" s="133">
        <f t="shared" si="6"/>
        <v>2.4085141194993356</v>
      </c>
      <c r="G52" s="133">
        <f t="shared" si="6"/>
        <v>2.29460131347063</v>
      </c>
      <c r="H52" s="133">
        <f t="shared" si="6"/>
        <v>2.2074360398263657</v>
      </c>
      <c r="I52" s="133">
        <f t="shared" si="6"/>
        <v>2.1382288265740037</v>
      </c>
      <c r="J52" s="133">
        <f t="shared" si="6"/>
        <v>2.0817303939821272</v>
      </c>
      <c r="K52" s="133">
        <f t="shared" si="6"/>
        <v>2.0345949614918966</v>
      </c>
      <c r="L52" s="133">
        <f t="shared" si="6"/>
        <v>1.994580014763552</v>
      </c>
      <c r="M52" s="133">
        <f t="shared" si="6"/>
        <v>1.9601210603570933</v>
      </c>
      <c r="N52" s="133">
        <f t="shared" si="6"/>
        <v>1.9300903540828229</v>
      </c>
      <c r="O52" s="133">
        <f t="shared" si="6"/>
        <v>1.9036525674717901</v>
      </c>
      <c r="P52" s="133">
        <f t="shared" si="6"/>
        <v>1.8801745839905264</v>
      </c>
      <c r="Q52" s="133">
        <f t="shared" si="6"/>
        <v>1.8591670128511677</v>
      </c>
      <c r="R52" s="133">
        <f t="shared" si="5"/>
        <v>1.8402450594858017</v>
      </c>
      <c r="S52" s="133">
        <f t="shared" si="5"/>
        <v>1.8231016277059495</v>
      </c>
      <c r="T52" s="133">
        <f t="shared" si="5"/>
        <v>1.8074883879523114</v>
      </c>
      <c r="U52" s="133">
        <f t="shared" si="5"/>
        <v>1.7932021723840419</v>
      </c>
      <c r="V52" s="133">
        <f t="shared" si="5"/>
        <v>1.7800750159432663</v>
      </c>
      <c r="W52" s="133">
        <f t="shared" si="5"/>
        <v>1.7679667451744692</v>
      </c>
      <c r="X52" s="133">
        <f t="shared" si="5"/>
        <v>1.7567593807172361</v>
      </c>
      <c r="Y52" s="133">
        <f t="shared" si="5"/>
        <v>1.7463528526556913</v>
      </c>
      <c r="Z52" s="138">
        <f t="shared" si="5"/>
        <v>1.7366616806876727</v>
      </c>
    </row>
    <row r="53" spans="1:26" ht="12.75">
      <c r="A53" s="128">
        <v>49</v>
      </c>
      <c r="B53" s="137">
        <f t="shared" si="6"/>
        <v>4.0383926336830385</v>
      </c>
      <c r="C53" s="133">
        <f t="shared" si="6"/>
        <v>3.1865823523635859</v>
      </c>
      <c r="D53" s="133">
        <f t="shared" si="6"/>
        <v>2.793948851584243</v>
      </c>
      <c r="E53" s="133">
        <f t="shared" si="6"/>
        <v>2.5611240338998766</v>
      </c>
      <c r="F53" s="133">
        <f t="shared" si="6"/>
        <v>2.4043753859825925</v>
      </c>
      <c r="G53" s="133">
        <f t="shared" si="6"/>
        <v>2.2904317834251797</v>
      </c>
      <c r="H53" s="133">
        <f t="shared" si="6"/>
        <v>2.2032315858928415</v>
      </c>
      <c r="I53" s="133">
        <f t="shared" si="6"/>
        <v>2.1339876412726713</v>
      </c>
      <c r="J53" s="133">
        <f t="shared" si="6"/>
        <v>2.0774519539562344</v>
      </c>
      <c r="K53" s="133">
        <f t="shared" si="6"/>
        <v>2.0302794766521615</v>
      </c>
      <c r="L53" s="133">
        <f t="shared" si="6"/>
        <v>1.9902281190110731</v>
      </c>
      <c r="M53" s="133">
        <f t="shared" si="6"/>
        <v>1.9557336306283175</v>
      </c>
      <c r="N53" s="133">
        <f t="shared" si="6"/>
        <v>1.925668401155141</v>
      </c>
      <c r="O53" s="133">
        <f t="shared" si="6"/>
        <v>1.8991971686035483</v>
      </c>
      <c r="P53" s="133">
        <f t="shared" si="6"/>
        <v>1.875686840787181</v>
      </c>
      <c r="Q53" s="133">
        <f t="shared" si="6"/>
        <v>1.8546480247653678</v>
      </c>
      <c r="R53" s="133">
        <f t="shared" si="5"/>
        <v>1.8356959072222909</v>
      </c>
      <c r="S53" s="133">
        <f t="shared" si="5"/>
        <v>1.8185233630109183</v>
      </c>
      <c r="T53" s="133">
        <f t="shared" si="5"/>
        <v>1.8028820275713833</v>
      </c>
      <c r="U53" s="133">
        <f t="shared" si="5"/>
        <v>1.7885686947653967</v>
      </c>
      <c r="V53" s="133">
        <f t="shared" si="5"/>
        <v>1.7754153597556201</v>
      </c>
      <c r="W53" s="133">
        <f t="shared" si="5"/>
        <v>1.7632818090232283</v>
      </c>
      <c r="X53" s="133">
        <f t="shared" si="5"/>
        <v>1.7520500236452301</v>
      </c>
      <c r="Y53" s="133">
        <f t="shared" si="5"/>
        <v>1.7416198951486457</v>
      </c>
      <c r="Z53" s="138">
        <f t="shared" si="5"/>
        <v>1.7319059059938586</v>
      </c>
    </row>
    <row r="54" spans="1:26" ht="12.75">
      <c r="A54" s="128">
        <v>50</v>
      </c>
      <c r="B54" s="137">
        <f t="shared" si="6"/>
        <v>4.0343097068029978</v>
      </c>
      <c r="C54" s="133">
        <f t="shared" si="6"/>
        <v>3.1826098520427748</v>
      </c>
      <c r="D54" s="133">
        <f t="shared" si="6"/>
        <v>2.7900084064022015</v>
      </c>
      <c r="E54" s="133">
        <f t="shared" si="6"/>
        <v>2.5571791499763585</v>
      </c>
      <c r="F54" s="133">
        <f t="shared" si="6"/>
        <v>2.4004091270992869</v>
      </c>
      <c r="G54" s="133">
        <f t="shared" si="6"/>
        <v>2.2864359041780218</v>
      </c>
      <c r="H54" s="133">
        <f t="shared" si="6"/>
        <v>2.1992020871211531</v>
      </c>
      <c r="I54" s="133">
        <f t="shared" si="6"/>
        <v>2.1299227591797312</v>
      </c>
      <c r="J54" s="133">
        <f t="shared" si="6"/>
        <v>2.0733511634746224</v>
      </c>
      <c r="K54" s="133">
        <f t="shared" si="6"/>
        <v>2.0261429611711046</v>
      </c>
      <c r="L54" s="133">
        <f t="shared" si="6"/>
        <v>1.9860564724828134</v>
      </c>
      <c r="M54" s="133">
        <f t="shared" si="6"/>
        <v>1.9515276831417874</v>
      </c>
      <c r="N54" s="133">
        <f t="shared" si="6"/>
        <v>1.9214291135794976</v>
      </c>
      <c r="O54" s="133">
        <f t="shared" si="6"/>
        <v>1.8949255675154049</v>
      </c>
      <c r="P54" s="133">
        <f t="shared" si="6"/>
        <v>1.8713839777021888</v>
      </c>
      <c r="Q54" s="133">
        <f t="shared" si="6"/>
        <v>1.8503149504425325</v>
      </c>
      <c r="R54" s="133">
        <f t="shared" si="5"/>
        <v>1.8313336555253048</v>
      </c>
      <c r="S54" s="133">
        <f t="shared" si="5"/>
        <v>1.8141329409358806</v>
      </c>
      <c r="T54" s="133">
        <f t="shared" si="5"/>
        <v>1.798464409305629</v>
      </c>
      <c r="U54" s="133">
        <f t="shared" si="5"/>
        <v>1.7841248184049192</v>
      </c>
      <c r="V54" s="133">
        <f t="shared" si="5"/>
        <v>1.7709461257835115</v>
      </c>
      <c r="W54" s="133">
        <f t="shared" si="5"/>
        <v>1.7587880799535864</v>
      </c>
      <c r="X54" s="133">
        <f t="shared" si="5"/>
        <v>1.7475326244328089</v>
      </c>
      <c r="Y54" s="133">
        <f t="shared" si="5"/>
        <v>1.7370796140934284</v>
      </c>
      <c r="Z54" s="138">
        <f t="shared" si="5"/>
        <v>1.7273434959558935</v>
      </c>
    </row>
    <row r="55" spans="1:26" ht="12.75">
      <c r="A55" s="128">
        <v>51</v>
      </c>
      <c r="B55" s="137">
        <f t="shared" si="6"/>
        <v>4.030392594835547</v>
      </c>
      <c r="C55" s="133">
        <f t="shared" si="6"/>
        <v>3.1787992920529744</v>
      </c>
      <c r="D55" s="133">
        <f t="shared" si="6"/>
        <v>2.7862288131467707</v>
      </c>
      <c r="E55" s="133">
        <f t="shared" si="6"/>
        <v>2.5533953510781382</v>
      </c>
      <c r="F55" s="133">
        <f t="shared" si="6"/>
        <v>2.3966047852375332</v>
      </c>
      <c r="G55" s="133">
        <f t="shared" si="6"/>
        <v>2.2826030516925542</v>
      </c>
      <c r="H55" s="133">
        <f t="shared" si="6"/>
        <v>2.1953368474830586</v>
      </c>
      <c r="I55" s="133">
        <f t="shared" si="6"/>
        <v>2.1260234111732794</v>
      </c>
      <c r="J55" s="133">
        <f t="shared" si="6"/>
        <v>2.0694171815306723</v>
      </c>
      <c r="K55" s="133">
        <f t="shared" si="6"/>
        <v>2.0221745045591337</v>
      </c>
      <c r="L55" s="133">
        <f t="shared" si="6"/>
        <v>1.9820540981938242</v>
      </c>
      <c r="M55" s="133">
        <f t="shared" si="6"/>
        <v>1.9474921776513843</v>
      </c>
      <c r="N55" s="133">
        <f t="shared" si="6"/>
        <v>1.9173613911367142</v>
      </c>
      <c r="O55" s="133">
        <f t="shared" si="6"/>
        <v>1.8908266072477464</v>
      </c>
      <c r="P55" s="133">
        <f t="shared" si="6"/>
        <v>1.867254784151833</v>
      </c>
      <c r="Q55" s="133">
        <f t="shared" si="6"/>
        <v>1.8461565286429433</v>
      </c>
      <c r="R55" s="133">
        <f t="shared" si="5"/>
        <v>1.8271469953044308</v>
      </c>
      <c r="S55" s="133">
        <f t="shared" si="5"/>
        <v>1.8099190071781035</v>
      </c>
      <c r="T55" s="133">
        <f t="shared" si="5"/>
        <v>1.7942241361135636</v>
      </c>
      <c r="U55" s="133">
        <f t="shared" si="5"/>
        <v>1.7798591058369031</v>
      </c>
      <c r="V55" s="133">
        <f t="shared" si="5"/>
        <v>1.7666558383002287</v>
      </c>
      <c r="W55" s="133">
        <f t="shared" si="5"/>
        <v>1.7544740459985058</v>
      </c>
      <c r="X55" s="133">
        <f t="shared" si="5"/>
        <v>1.7431956367598336</v>
      </c>
      <c r="Y55" s="133">
        <f t="shared" si="5"/>
        <v>1.7327204305796198</v>
      </c>
      <c r="Z55" s="138">
        <f t="shared" si="5"/>
        <v>1.72296284072027</v>
      </c>
    </row>
    <row r="56" spans="1:26" ht="12.75">
      <c r="A56" s="128">
        <v>52</v>
      </c>
      <c r="B56" s="137">
        <f t="shared" si="6"/>
        <v>4.0266314002642787</v>
      </c>
      <c r="C56" s="133">
        <f t="shared" si="6"/>
        <v>3.1751409712748968</v>
      </c>
      <c r="D56" s="133">
        <f t="shared" si="6"/>
        <v>2.7826004234346073</v>
      </c>
      <c r="E56" s="133">
        <f t="shared" si="6"/>
        <v>2.5497629717209289</v>
      </c>
      <c r="F56" s="133">
        <f t="shared" si="6"/>
        <v>2.3929526469550351</v>
      </c>
      <c r="G56" s="133">
        <f t="shared" si="6"/>
        <v>2.2789234510356078</v>
      </c>
      <c r="H56" s="133">
        <f t="shared" si="6"/>
        <v>2.1916260252767539</v>
      </c>
      <c r="I56" s="133">
        <f t="shared" si="6"/>
        <v>2.1222796876664689</v>
      </c>
      <c r="J56" s="133">
        <f t="shared" si="6"/>
        <v>2.0656400316970669</v>
      </c>
      <c r="K56" s="133">
        <f t="shared" si="6"/>
        <v>2.0183640657142363</v>
      </c>
      <c r="L56" s="133">
        <f t="shared" si="6"/>
        <v>1.9782108930890721</v>
      </c>
      <c r="M56" s="133">
        <f t="shared" si="6"/>
        <v>1.9436169521097966</v>
      </c>
      <c r="N56" s="133">
        <f t="shared" si="6"/>
        <v>1.9134550158065404</v>
      </c>
      <c r="O56" s="133">
        <f t="shared" si="6"/>
        <v>1.8868900167823663</v>
      </c>
      <c r="P56" s="133">
        <f t="shared" si="6"/>
        <v>1.863288938992947</v>
      </c>
      <c r="Q56" s="133">
        <f t="shared" si="6"/>
        <v>1.8421623908388365</v>
      </c>
      <c r="R56" s="133">
        <f t="shared" si="5"/>
        <v>1.8231255132406652</v>
      </c>
      <c r="S56" s="133">
        <f t="shared" si="5"/>
        <v>1.8058711060691826</v>
      </c>
      <c r="T56" s="133">
        <f t="shared" si="5"/>
        <v>1.790150712269075</v>
      </c>
      <c r="U56" s="133">
        <f t="shared" si="5"/>
        <v>1.7757610234239067</v>
      </c>
      <c r="V56" s="133">
        <f t="shared" si="5"/>
        <v>1.7625339277648975</v>
      </c>
      <c r="W56" s="133">
        <f t="shared" si="5"/>
        <v>1.7503291035908322</v>
      </c>
      <c r="X56" s="133">
        <f t="shared" si="5"/>
        <v>1.7390284247874555</v>
      </c>
      <c r="Y56" s="133">
        <f t="shared" si="5"/>
        <v>1.7285316781368507</v>
      </c>
      <c r="Z56" s="138">
        <f t="shared" si="5"/>
        <v>1.7187532447187934</v>
      </c>
    </row>
    <row r="57" spans="1:26" ht="12.75">
      <c r="A57" s="128">
        <v>53</v>
      </c>
      <c r="B57" s="137">
        <f t="shared" si="6"/>
        <v>4.0230169977336674</v>
      </c>
      <c r="C57" s="133">
        <f t="shared" si="6"/>
        <v>3.1716259480376752</v>
      </c>
      <c r="D57" s="133">
        <f t="shared" si="6"/>
        <v>2.7791143451341034</v>
      </c>
      <c r="E57" s="133">
        <f t="shared" si="6"/>
        <v>2.546273104256886</v>
      </c>
      <c r="F57" s="133">
        <f t="shared" si="6"/>
        <v>2.389443760285169</v>
      </c>
      <c r="G57" s="133">
        <f t="shared" si="6"/>
        <v>2.2753880932314408</v>
      </c>
      <c r="H57" s="133">
        <f t="shared" si="6"/>
        <v>2.188060549513585</v>
      </c>
      <c r="I57" s="133">
        <f t="shared" si="6"/>
        <v>2.1186824545366032</v>
      </c>
      <c r="J57" s="133">
        <f t="shared" si="6"/>
        <v>2.0620105176184462</v>
      </c>
      <c r="K57" s="133">
        <f t="shared" si="6"/>
        <v>2.0147023880043133</v>
      </c>
      <c r="L57" s="133">
        <f t="shared" si="6"/>
        <v>1.9745175427430015</v>
      </c>
      <c r="M57" s="133">
        <f t="shared" si="6"/>
        <v>1.9398926370126</v>
      </c>
      <c r="N57" s="133">
        <f t="shared" si="6"/>
        <v>1.9097005657823518</v>
      </c>
      <c r="O57" s="133">
        <f t="shared" si="6"/>
        <v>1.8831063247522835</v>
      </c>
      <c r="P57" s="133">
        <f t="shared" si="6"/>
        <v>1.8594769239505742</v>
      </c>
      <c r="Q57" s="133">
        <f t="shared" si="6"/>
        <v>1.8383229743808336</v>
      </c>
      <c r="R57" s="133">
        <f t="shared" si="5"/>
        <v>1.819259604710846</v>
      </c>
      <c r="S57" s="133">
        <f t="shared" si="5"/>
        <v>1.801979593275042</v>
      </c>
      <c r="T57" s="133">
        <f t="shared" si="5"/>
        <v>1.7862344558530485</v>
      </c>
      <c r="U57" s="133">
        <f t="shared" si="5"/>
        <v>1.7718208536547437</v>
      </c>
      <c r="V57" s="133">
        <f t="shared" si="5"/>
        <v>1.7585706429402306</v>
      </c>
      <c r="W57" s="133">
        <f t="shared" si="5"/>
        <v>1.7463434695131068</v>
      </c>
      <c r="X57" s="133">
        <f t="shared" si="5"/>
        <v>1.7350211749512279</v>
      </c>
      <c r="Y57" s="133">
        <f t="shared" si="5"/>
        <v>1.7245035143815044</v>
      </c>
      <c r="Z57" s="138">
        <f t="shared" si="5"/>
        <v>1.7147048381783254</v>
      </c>
    </row>
    <row r="58" spans="1:26" ht="12.75">
      <c r="A58" s="128">
        <v>54</v>
      </c>
      <c r="B58" s="137">
        <f t="shared" si="6"/>
        <v>4.0195409602054486</v>
      </c>
      <c r="C58" s="133">
        <f t="shared" si="6"/>
        <v>3.1682459672513383</v>
      </c>
      <c r="D58" s="133">
        <f t="shared" si="6"/>
        <v>2.775762369719093</v>
      </c>
      <c r="E58" s="133">
        <f t="shared" si="6"/>
        <v>2.5429175260526606</v>
      </c>
      <c r="F58" s="133">
        <f t="shared" si="6"/>
        <v>2.3860698615742186</v>
      </c>
      <c r="G58" s="133">
        <f t="shared" si="6"/>
        <v>2.271988661695965</v>
      </c>
      <c r="H58" s="133">
        <f t="shared" si="6"/>
        <v>2.1846320459345487</v>
      </c>
      <c r="I58" s="133">
        <f t="shared" si="6"/>
        <v>2.1152232787316128</v>
      </c>
      <c r="J58" s="133">
        <f t="shared" si="6"/>
        <v>2.0585201482261821</v>
      </c>
      <c r="K58" s="133">
        <f t="shared" si="6"/>
        <v>2.0111809241130807</v>
      </c>
      <c r="L58" s="133">
        <f t="shared" si="6"/>
        <v>1.9709654458609158</v>
      </c>
      <c r="M58" s="133">
        <f t="shared" si="6"/>
        <v>1.9363105795792492</v>
      </c>
      <c r="N58" s="133">
        <f t="shared" si="6"/>
        <v>1.9060893393549425</v>
      </c>
      <c r="O58" s="133">
        <f t="shared" si="6"/>
        <v>1.8794667830501266</v>
      </c>
      <c r="P58" s="133">
        <f t="shared" si="6"/>
        <v>1.8558099469712104</v>
      </c>
      <c r="Q58" s="133">
        <f t="shared" si="6"/>
        <v>1.8346294456147492</v>
      </c>
      <c r="R58" s="133">
        <f t="shared" si="5"/>
        <v>1.8155403966851893</v>
      </c>
      <c r="S58" s="133">
        <f t="shared" si="5"/>
        <v>1.7982355584899725</v>
      </c>
      <c r="T58" s="133">
        <f t="shared" si="5"/>
        <v>1.7824664212583496</v>
      </c>
      <c r="U58" s="133">
        <f t="shared" si="5"/>
        <v>1.7680296174735701</v>
      </c>
      <c r="V58" s="133">
        <f t="shared" si="5"/>
        <v>1.7547569730578294</v>
      </c>
      <c r="W58" s="133">
        <f t="shared" si="5"/>
        <v>1.7425081029101117</v>
      </c>
      <c r="X58" s="133">
        <f t="shared" si="5"/>
        <v>1.731164817831031</v>
      </c>
      <c r="Y58" s="133">
        <f t="shared" si="5"/>
        <v>1.7206268427533113</v>
      </c>
      <c r="Z58" s="138">
        <f t="shared" si="5"/>
        <v>1.7108084987325654</v>
      </c>
    </row>
    <row r="59" spans="1:26" ht="12.75">
      <c r="A59" s="128">
        <v>55</v>
      </c>
      <c r="B59" s="137">
        <f t="shared" si="6"/>
        <v>4.0161954934284436</v>
      </c>
      <c r="C59" s="133">
        <f t="shared" si="6"/>
        <v>3.164993395768759</v>
      </c>
      <c r="D59" s="133">
        <f t="shared" si="6"/>
        <v>2.7725369078362516</v>
      </c>
      <c r="E59" s="133">
        <f t="shared" si="6"/>
        <v>2.5396886349036807</v>
      </c>
      <c r="F59" s="133">
        <f t="shared" si="6"/>
        <v>2.3828233105926429</v>
      </c>
      <c r="G59" s="133">
        <f t="shared" si="6"/>
        <v>2.2687174669879471</v>
      </c>
      <c r="H59" s="133">
        <f t="shared" si="6"/>
        <v>2.1813327713871873</v>
      </c>
      <c r="I59" s="133">
        <f t="shared" si="6"/>
        <v>2.1118943622788811</v>
      </c>
      <c r="J59" s="133">
        <f t="shared" si="6"/>
        <v>2.0551610713949255</v>
      </c>
      <c r="K59" s="133">
        <f t="shared" si="6"/>
        <v>2.0077917693644425</v>
      </c>
      <c r="L59" s="133">
        <f t="shared" si="6"/>
        <v>1.967546647292618</v>
      </c>
      <c r="M59" s="133">
        <f t="shared" si="6"/>
        <v>1.9328627764774491</v>
      </c>
      <c r="N59" s="133">
        <f t="shared" si="6"/>
        <v>1.9026132873682351</v>
      </c>
      <c r="O59" s="133">
        <f t="shared" si="6"/>
        <v>1.8759632990346227</v>
      </c>
      <c r="P59" s="133">
        <f t="shared" si="6"/>
        <v>1.8522798741981685</v>
      </c>
      <c r="Q59" s="133">
        <f t="shared" si="6"/>
        <v>1.8310736316425735</v>
      </c>
      <c r="R59" s="133">
        <f t="shared" si="5"/>
        <v>1.8119596792893111</v>
      </c>
      <c r="S59" s="133">
        <f t="shared" si="5"/>
        <v>1.7946307568138213</v>
      </c>
      <c r="T59" s="133">
        <f t="shared" si="5"/>
        <v>1.7788383303951332</v>
      </c>
      <c r="U59" s="133">
        <f t="shared" si="5"/>
        <v>1.7643790053252104</v>
      </c>
      <c r="V59" s="133">
        <f t="shared" si="5"/>
        <v>1.7510845787143847</v>
      </c>
      <c r="W59" s="133">
        <f t="shared" si="5"/>
        <v>1.7388146360459422</v>
      </c>
      <c r="X59" s="133">
        <f t="shared" si="5"/>
        <v>1.7274509587781508</v>
      </c>
      <c r="Y59" s="133">
        <f t="shared" si="5"/>
        <v>1.7168932430208173</v>
      </c>
      <c r="Z59" s="138">
        <f t="shared" si="5"/>
        <v>1.7070557818136121</v>
      </c>
    </row>
    <row r="60" spans="1:26" ht="12.75">
      <c r="A60" s="128">
        <v>56</v>
      </c>
      <c r="B60" s="137">
        <f t="shared" si="6"/>
        <v>4.0129733776501437</v>
      </c>
      <c r="C60" s="133">
        <f t="shared" si="6"/>
        <v>3.1618611649130224</v>
      </c>
      <c r="D60" s="133">
        <f t="shared" si="6"/>
        <v>2.7694309320231354</v>
      </c>
      <c r="E60" s="133">
        <f t="shared" si="6"/>
        <v>2.5365793916182797</v>
      </c>
      <c r="F60" s="133">
        <f t="shared" si="6"/>
        <v>2.3796970328491787</v>
      </c>
      <c r="G60" s="133">
        <f t="shared" si="6"/>
        <v>2.2655673888007057</v>
      </c>
      <c r="H60" s="133">
        <f t="shared" si="6"/>
        <v>2.1781555554812853</v>
      </c>
      <c r="I60" s="133">
        <f t="shared" si="6"/>
        <v>2.1086884836098081</v>
      </c>
      <c r="J60" s="133">
        <f t="shared" si="6"/>
        <v>2.0519260149497991</v>
      </c>
      <c r="K60" s="133">
        <f t="shared" si="6"/>
        <v>2.0045276024299117</v>
      </c>
      <c r="L60" s="133">
        <f t="shared" si="6"/>
        <v>1.9642537784591252</v>
      </c>
      <c r="M60" s="133">
        <f t="shared" si="6"/>
        <v>1.9295418139881932</v>
      </c>
      <c r="N60" s="133">
        <f t="shared" si="6"/>
        <v>1.8992649531410335</v>
      </c>
      <c r="O60" s="133">
        <f t="shared" si="6"/>
        <v>1.8725883752264354</v>
      </c>
      <c r="P60" s="133">
        <f t="shared" si="6"/>
        <v>1.8488791694577278</v>
      </c>
      <c r="Q60" s="133">
        <f t="shared" si="6"/>
        <v>1.8276479596139223</v>
      </c>
      <c r="R60" s="133">
        <f t="shared" si="5"/>
        <v>1.8085098449148056</v>
      </c>
      <c r="S60" s="133">
        <f t="shared" si="5"/>
        <v>1.7911575476944295</v>
      </c>
      <c r="T60" s="133">
        <f t="shared" si="5"/>
        <v>1.775342511476816</v>
      </c>
      <c r="U60" s="133">
        <f t="shared" si="5"/>
        <v>1.7608613157953623</v>
      </c>
      <c r="V60" s="133">
        <f t="shared" si="5"/>
        <v>1.7475457303759441</v>
      </c>
      <c r="W60" s="133">
        <f t="shared" si="5"/>
        <v>1.7352553126813162</v>
      </c>
      <c r="X60" s="133">
        <f t="shared" si="5"/>
        <v>1.7238718161739039</v>
      </c>
      <c r="Y60" s="133">
        <f t="shared" si="5"/>
        <v>1.7132949094289247</v>
      </c>
      <c r="Z60" s="138">
        <f t="shared" si="5"/>
        <v>1.7034388586954063</v>
      </c>
    </row>
    <row r="61" spans="1:26" ht="12.75">
      <c r="A61" s="128">
        <v>57</v>
      </c>
      <c r="B61" s="137">
        <f t="shared" si="6"/>
        <v>4.0098679156535457</v>
      </c>
      <c r="C61" s="133">
        <f t="shared" si="6"/>
        <v>3.158842719260647</v>
      </c>
      <c r="D61" s="133">
        <f t="shared" si="6"/>
        <v>2.7664379256680744</v>
      </c>
      <c r="E61" s="133">
        <f t="shared" si="6"/>
        <v>2.5335832688602133</v>
      </c>
      <c r="F61" s="133">
        <f t="shared" si="6"/>
        <v>2.3766844681921722</v>
      </c>
      <c r="G61" s="133">
        <f t="shared" si="6"/>
        <v>2.262531824274177</v>
      </c>
      <c r="H61" s="133">
        <f t="shared" si="6"/>
        <v>2.175093748598639</v>
      </c>
      <c r="I61" s="133">
        <f t="shared" si="6"/>
        <v>2.1055989452711659</v>
      </c>
      <c r="J61" s="133">
        <f t="shared" si="6"/>
        <v>2.0488082340912368</v>
      </c>
      <c r="K61" s="133">
        <f t="shared" si="6"/>
        <v>2.0013816324825386</v>
      </c>
      <c r="L61" s="133">
        <f t="shared" si="6"/>
        <v>1.9610800042525212</v>
      </c>
      <c r="M61" s="133">
        <f t="shared" si="6"/>
        <v>1.9263408146685306</v>
      </c>
      <c r="N61" s="133">
        <f t="shared" si="6"/>
        <v>1.8960374189091251</v>
      </c>
      <c r="O61" s="133">
        <f t="shared" si="6"/>
        <v>1.8693350555451465</v>
      </c>
      <c r="P61" s="133">
        <f t="shared" si="6"/>
        <v>1.845600840305512</v>
      </c>
      <c r="Q61" s="133">
        <f t="shared" si="6"/>
        <v>1.8243454025953163</v>
      </c>
      <c r="R61" s="133">
        <f t="shared" si="5"/>
        <v>1.8051838339238824</v>
      </c>
      <c r="S61" s="133">
        <f t="shared" si="5"/>
        <v>1.7878088404790664</v>
      </c>
      <c r="T61" s="133">
        <f t="shared" si="5"/>
        <v>1.7719718444288346</v>
      </c>
      <c r="U61" s="133">
        <f t="shared" si="5"/>
        <v>1.7574694008863416</v>
      </c>
      <c r="V61" s="133">
        <f t="shared" si="5"/>
        <v>1.7441332535295067</v>
      </c>
      <c r="W61" s="133">
        <f t="shared" si="5"/>
        <v>1.7318229331091914</v>
      </c>
      <c r="X61" s="133">
        <f t="shared" si="5"/>
        <v>1.7204201663567467</v>
      </c>
      <c r="Y61" s="133">
        <f t="shared" si="5"/>
        <v>1.7098245955243767</v>
      </c>
      <c r="Z61" s="138">
        <f t="shared" si="5"/>
        <v>1.69995046122392</v>
      </c>
    </row>
    <row r="62" spans="1:26" ht="12.75">
      <c r="A62" s="128">
        <v>58</v>
      </c>
      <c r="B62" s="137">
        <f t="shared" si="6"/>
        <v>4.0068728863327339</v>
      </c>
      <c r="C62" s="133">
        <f t="shared" si="6"/>
        <v>3.1559319709004754</v>
      </c>
      <c r="D62" s="133">
        <f t="shared" si="6"/>
        <v>2.7635518374327877</v>
      </c>
      <c r="E62" s="133">
        <f t="shared" si="6"/>
        <v>2.5306942054680972</v>
      </c>
      <c r="F62" s="133">
        <f t="shared" si="6"/>
        <v>2.3737795249131439</v>
      </c>
      <c r="G62" s="133">
        <f t="shared" si="6"/>
        <v>2.2596046418383917</v>
      </c>
      <c r="H62" s="133">
        <f t="shared" si="6"/>
        <v>2.1721411754641315</v>
      </c>
      <c r="I62" s="133">
        <f t="shared" si="6"/>
        <v>2.102619527226715</v>
      </c>
      <c r="J62" s="133">
        <f t="shared" si="6"/>
        <v>2.04580146443754</v>
      </c>
      <c r="K62" s="133">
        <f t="shared" si="6"/>
        <v>1.998347551994107</v>
      </c>
      <c r="L62" s="133">
        <f t="shared" si="6"/>
        <v>1.9580189756028343</v>
      </c>
      <c r="M62" s="133">
        <f t="shared" si="6"/>
        <v>1.9232533897032595</v>
      </c>
      <c r="N62" s="133">
        <f t="shared" si="6"/>
        <v>1.8929242579764767</v>
      </c>
      <c r="O62" s="133">
        <f t="shared" si="6"/>
        <v>1.8661968772739193</v>
      </c>
      <c r="P62" s="133">
        <f t="shared" si="6"/>
        <v>1.8424383898176881</v>
      </c>
      <c r="Q62" s="133">
        <f t="shared" si="6"/>
        <v>1.8211594312000388</v>
      </c>
      <c r="R62" s="133">
        <f t="shared" si="5"/>
        <v>1.8019750861290857</v>
      </c>
      <c r="S62" s="133">
        <f t="shared" si="5"/>
        <v>1.7845780457543534</v>
      </c>
      <c r="T62" s="133">
        <f t="shared" si="5"/>
        <v>1.7687197120982832</v>
      </c>
      <c r="U62" s="133">
        <f t="shared" si="5"/>
        <v>1.7541966171051813</v>
      </c>
      <c r="V62" s="133">
        <f t="shared" si="5"/>
        <v>1.7408404796576173</v>
      </c>
      <c r="W62" s="133">
        <f t="shared" si="5"/>
        <v>1.7285108050232161</v>
      </c>
      <c r="X62" s="133">
        <f t="shared" si="5"/>
        <v>1.7170892943913914</v>
      </c>
      <c r="Y62" s="133">
        <f t="shared" si="5"/>
        <v>1.7064755648317746</v>
      </c>
      <c r="Z62" s="138">
        <f t="shared" si="5"/>
        <v>1.6965838324058278</v>
      </c>
    </row>
    <row r="63" spans="1:26" ht="12.75">
      <c r="A63" s="128">
        <v>59</v>
      </c>
      <c r="B63" s="137">
        <f t="shared" si="6"/>
        <v>4.0039825031306115</v>
      </c>
      <c r="C63" s="133">
        <f t="shared" si="6"/>
        <v>3.1531232584974678</v>
      </c>
      <c r="D63" s="133">
        <f t="shared" si="6"/>
        <v>2.7607670404677545</v>
      </c>
      <c r="E63" s="133">
        <f t="shared" si="6"/>
        <v>2.5279065655798667</v>
      </c>
      <c r="F63" s="133">
        <f t="shared" si="6"/>
        <v>2.3709765386775947</v>
      </c>
      <c r="G63" s="133">
        <f t="shared" si="6"/>
        <v>2.2567801399100245</v>
      </c>
      <c r="H63" s="133">
        <f t="shared" si="6"/>
        <v>2.1692920935962827</v>
      </c>
      <c r="I63" s="133">
        <f t="shared" si="6"/>
        <v>2.0997444450640508</v>
      </c>
      <c r="J63" s="133">
        <f t="shared" si="6"/>
        <v>2.0428998799970284</v>
      </c>
      <c r="K63" s="133">
        <f t="shared" si="6"/>
        <v>1.9954194944847869</v>
      </c>
      <c r="L63" s="133">
        <f t="shared" si="6"/>
        <v>1.9550647870185414</v>
      </c>
      <c r="M63" s="133">
        <f t="shared" si="6"/>
        <v>1.9202735962498281</v>
      </c>
      <c r="N63" s="133">
        <f t="shared" si="6"/>
        <v>1.889919491877724</v>
      </c>
      <c r="O63" s="133">
        <f t="shared" si="6"/>
        <v>1.8631678280520805</v>
      </c>
      <c r="P63" s="133">
        <f t="shared" si="6"/>
        <v>1.8393857734254007</v>
      </c>
      <c r="Q63" s="133">
        <f t="shared" ref="Q63:Z78" si="7">_xlfn.F.INV.RT($C$2,Q$4,$A63)</f>
        <v>1.81808397027536</v>
      </c>
      <c r="R63" s="133">
        <f t="shared" si="7"/>
        <v>1.7988774973434325</v>
      </c>
      <c r="S63" s="133">
        <f t="shared" si="7"/>
        <v>1.7814590317686647</v>
      </c>
      <c r="T63" s="133">
        <f t="shared" si="7"/>
        <v>1.7655799565571668</v>
      </c>
      <c r="U63" s="133">
        <f t="shared" si="7"/>
        <v>1.7510367816556505</v>
      </c>
      <c r="V63" s="133">
        <f t="shared" si="7"/>
        <v>1.7376612023264371</v>
      </c>
      <c r="W63" s="133">
        <f t="shared" si="7"/>
        <v>1.7253126995085621</v>
      </c>
      <c r="X63" s="133">
        <f t="shared" si="7"/>
        <v>1.713872949968555</v>
      </c>
      <c r="Y63" s="133">
        <f t="shared" si="7"/>
        <v>1.7032415466679196</v>
      </c>
      <c r="Z63" s="138">
        <f t="shared" si="7"/>
        <v>1.6933326821426853</v>
      </c>
    </row>
    <row r="64" spans="1:26" ht="12.75">
      <c r="A64" s="128">
        <v>60</v>
      </c>
      <c r="B64" s="137">
        <f t="shared" ref="B64:Q79" si="8">_xlfn.F.INV.RT($C$2,B$4,$A64)</f>
        <v>4.001191376754992</v>
      </c>
      <c r="C64" s="133">
        <f t="shared" si="8"/>
        <v>3.1504113105827263</v>
      </c>
      <c r="D64" s="133">
        <f t="shared" si="8"/>
        <v>2.7580782958425822</v>
      </c>
      <c r="E64" s="133">
        <f t="shared" si="8"/>
        <v>2.5252151019828779</v>
      </c>
      <c r="F64" s="133">
        <f t="shared" si="8"/>
        <v>2.3682702357010696</v>
      </c>
      <c r="G64" s="133">
        <f t="shared" si="8"/>
        <v>2.2540530098570333</v>
      </c>
      <c r="H64" s="133">
        <f t="shared" si="8"/>
        <v>2.1665411560494183</v>
      </c>
      <c r="I64" s="133">
        <f t="shared" si="8"/>
        <v>2.0969683125159482</v>
      </c>
      <c r="J64" s="133">
        <f t="shared" si="8"/>
        <v>2.0400980554764687</v>
      </c>
      <c r="K64" s="133">
        <f t="shared" si="8"/>
        <v>1.9925919966294188</v>
      </c>
      <c r="L64" s="133">
        <f t="shared" si="8"/>
        <v>1.9522119385026293</v>
      </c>
      <c r="M64" s="133">
        <f t="shared" si="8"/>
        <v>1.9173958991763131</v>
      </c>
      <c r="N64" s="133">
        <f t="shared" si="8"/>
        <v>1.8870175519498902</v>
      </c>
      <c r="O64" s="133">
        <f t="shared" si="8"/>
        <v>1.8602423072918699</v>
      </c>
      <c r="P64" s="133">
        <f t="shared" si="8"/>
        <v>1.8364373601871415</v>
      </c>
      <c r="Q64" s="133">
        <f t="shared" si="8"/>
        <v>1.8151133600403986</v>
      </c>
      <c r="R64" s="133">
        <f t="shared" si="7"/>
        <v>1.7958853803929333</v>
      </c>
      <c r="S64" s="133">
        <f t="shared" si="7"/>
        <v>1.778446085327736</v>
      </c>
      <c r="T64" s="133">
        <f t="shared" si="7"/>
        <v>1.7625468398889212</v>
      </c>
      <c r="U64" s="133">
        <f t="shared" si="7"/>
        <v>1.7479841331228561</v>
      </c>
      <c r="V64" s="133">
        <f t="shared" si="7"/>
        <v>1.7345896377750363</v>
      </c>
      <c r="W64" s="133">
        <f t="shared" si="7"/>
        <v>1.7222228115419882</v>
      </c>
      <c r="X64" s="133">
        <f t="shared" si="7"/>
        <v>1.7107653078214007</v>
      </c>
      <c r="Y64" s="133">
        <f t="shared" si="7"/>
        <v>1.7001166964798249</v>
      </c>
      <c r="Z64" s="138">
        <f t="shared" si="7"/>
        <v>1.6901911474952602</v>
      </c>
    </row>
    <row r="65" spans="1:26" ht="12.75">
      <c r="A65" s="128">
        <v>61</v>
      </c>
      <c r="B65" s="137">
        <f t="shared" si="8"/>
        <v>3.9984944816680175</v>
      </c>
      <c r="C65" s="133">
        <f t="shared" si="8"/>
        <v>3.1477912125695289</v>
      </c>
      <c r="D65" s="133">
        <f t="shared" si="8"/>
        <v>2.7554807196919922</v>
      </c>
      <c r="E65" s="133">
        <f t="shared" si="8"/>
        <v>2.5226149231888075</v>
      </c>
      <c r="F65" s="133">
        <f t="shared" si="8"/>
        <v>2.3656556996673177</v>
      </c>
      <c r="G65" s="133">
        <f t="shared" si="8"/>
        <v>2.2514183027257015</v>
      </c>
      <c r="H65" s="133">
        <f t="shared" si="8"/>
        <v>2.1638833779391011</v>
      </c>
      <c r="I65" s="133">
        <f t="shared" si="8"/>
        <v>2.0942861077853947</v>
      </c>
      <c r="J65" s="133">
        <f t="shared" si="8"/>
        <v>2.0373909324126109</v>
      </c>
      <c r="K65" s="133">
        <f t="shared" si="8"/>
        <v>1.9898599642051207</v>
      </c>
      <c r="L65" s="133">
        <f t="shared" si="8"/>
        <v>1.9494553013269587</v>
      </c>
      <c r="M65" s="133">
        <f t="shared" si="8"/>
        <v>1.9146151366734057</v>
      </c>
      <c r="N65" s="133">
        <f t="shared" si="8"/>
        <v>1.884213244792643</v>
      </c>
      <c r="O65" s="133">
        <f t="shared" si="8"/>
        <v>1.8574150914971364</v>
      </c>
      <c r="P65" s="133">
        <f t="shared" si="8"/>
        <v>1.8335878979754554</v>
      </c>
      <c r="Q65" s="133">
        <f t="shared" si="8"/>
        <v>1.8122423211497727</v>
      </c>
      <c r="R65" s="133">
        <f t="shared" si="7"/>
        <v>1.7929934300654435</v>
      </c>
      <c r="S65" s="133">
        <f t="shared" si="7"/>
        <v>1.7755338766364177</v>
      </c>
      <c r="T65" s="133">
        <f t="shared" si="7"/>
        <v>1.7596150089301079</v>
      </c>
      <c r="U65" s="133">
        <f t="shared" si="7"/>
        <v>1.7450332961214177</v>
      </c>
      <c r="V65" s="133">
        <f t="shared" si="7"/>
        <v>1.7316203894760578</v>
      </c>
      <c r="W65" s="133">
        <f t="shared" si="7"/>
        <v>1.7192357244705412</v>
      </c>
      <c r="X65" s="133">
        <f t="shared" si="7"/>
        <v>1.7077609321273921</v>
      </c>
      <c r="Y65" s="133">
        <f t="shared" si="7"/>
        <v>1.6970955601744047</v>
      </c>
      <c r="Z65" s="138">
        <f t="shared" si="7"/>
        <v>1.6871537569454218</v>
      </c>
    </row>
    <row r="66" spans="1:26" ht="12.75">
      <c r="A66" s="128">
        <v>62</v>
      </c>
      <c r="B66" s="137">
        <f t="shared" si="8"/>
        <v>3.9958871259107291</v>
      </c>
      <c r="C66" s="133">
        <f t="shared" si="8"/>
        <v>3.145258377061499</v>
      </c>
      <c r="D66" s="133">
        <f t="shared" si="8"/>
        <v>2.7529697536442987</v>
      </c>
      <c r="E66" s="133">
        <f t="shared" si="8"/>
        <v>2.5201014637990946</v>
      </c>
      <c r="F66" s="133">
        <f t="shared" si="8"/>
        <v>2.3631283419523346</v>
      </c>
      <c r="G66" s="133">
        <f t="shared" si="8"/>
        <v>2.2488713992915756</v>
      </c>
      <c r="H66" s="133">
        <f t="shared" si="8"/>
        <v>2.1613141063101371</v>
      </c>
      <c r="I66" s="133">
        <f t="shared" si="8"/>
        <v>2.0916931432314469</v>
      </c>
      <c r="J66" s="133">
        <f t="shared" si="8"/>
        <v>2.0347737886819197</v>
      </c>
      <c r="K66" s="133">
        <f t="shared" si="8"/>
        <v>1.987218641433439</v>
      </c>
      <c r="L66" s="133">
        <f t="shared" si="8"/>
        <v>1.9467900872163544</v>
      </c>
      <c r="M66" s="133">
        <f t="shared" si="8"/>
        <v>1.9119264892902474</v>
      </c>
      <c r="N66" s="133">
        <f t="shared" si="8"/>
        <v>1.881501721165469</v>
      </c>
      <c r="O66" s="133">
        <f t="shared" si="8"/>
        <v>1.8546813030310145</v>
      </c>
      <c r="P66" s="133">
        <f t="shared" si="8"/>
        <v>1.8308324821237754</v>
      </c>
      <c r="Q66" s="133">
        <f t="shared" si="8"/>
        <v>1.8094659232276706</v>
      </c>
      <c r="R66" s="133">
        <f t="shared" si="7"/>
        <v>1.7901966915395175</v>
      </c>
      <c r="S66" s="133">
        <f t="shared" si="7"/>
        <v>1.7727174276292328</v>
      </c>
      <c r="T66" s="133">
        <f t="shared" si="7"/>
        <v>1.7567794635091316</v>
      </c>
      <c r="U66" s="133">
        <f t="shared" si="7"/>
        <v>1.7421792494482593</v>
      </c>
      <c r="V66" s="133">
        <f t="shared" si="7"/>
        <v>1.728748416208062</v>
      </c>
      <c r="W66" s="133">
        <f t="shared" si="7"/>
        <v>1.7163463780085031</v>
      </c>
      <c r="X66" s="133">
        <f t="shared" si="7"/>
        <v>1.7048547444344908</v>
      </c>
      <c r="Y66" s="133">
        <f t="shared" si="7"/>
        <v>1.6941730419782488</v>
      </c>
      <c r="Z66" s="138">
        <f t="shared" si="7"/>
        <v>1.6842153981934642</v>
      </c>
    </row>
    <row r="67" spans="1:26" ht="12.75">
      <c r="A67" s="128">
        <v>63</v>
      </c>
      <c r="B67" s="137">
        <f t="shared" si="8"/>
        <v>3.9933649238820905</v>
      </c>
      <c r="C67" s="133">
        <f t="shared" si="8"/>
        <v>3.1428085170760207</v>
      </c>
      <c r="D67" s="133">
        <f t="shared" si="8"/>
        <v>2.750541138156223</v>
      </c>
      <c r="E67" s="133">
        <f t="shared" si="8"/>
        <v>2.5176704577836899</v>
      </c>
      <c r="F67" s="133">
        <f t="shared" si="8"/>
        <v>2.3606838747753121</v>
      </c>
      <c r="G67" s="133">
        <f t="shared" si="8"/>
        <v>2.2464079830534054</v>
      </c>
      <c r="H67" s="133">
        <f t="shared" si="8"/>
        <v>2.1588289929642195</v>
      </c>
      <c r="I67" s="133">
        <f t="shared" si="8"/>
        <v>2.0891850380310371</v>
      </c>
      <c r="J67" s="133">
        <f t="shared" si="8"/>
        <v>2.0322422110018468</v>
      </c>
      <c r="K67" s="133">
        <f t="shared" si="8"/>
        <v>1.9846635833286772</v>
      </c>
      <c r="L67" s="133">
        <f t="shared" si="8"/>
        <v>1.9442118205525654</v>
      </c>
      <c r="M67" s="133">
        <f t="shared" si="8"/>
        <v>1.9093254520028253</v>
      </c>
      <c r="N67" s="133">
        <f t="shared" si="8"/>
        <v>1.8788784479291536</v>
      </c>
      <c r="O67" s="133">
        <f t="shared" si="8"/>
        <v>1.8520363819387997</v>
      </c>
      <c r="P67" s="133">
        <f t="shared" si="8"/>
        <v>1.8281665271385299</v>
      </c>
      <c r="Q67" s="133">
        <f t="shared" si="8"/>
        <v>1.8067795564765321</v>
      </c>
      <c r="R67" s="133">
        <f t="shared" si="7"/>
        <v>1.7874905318964582</v>
      </c>
      <c r="S67" s="133">
        <f t="shared" si="7"/>
        <v>1.7699920833921425</v>
      </c>
      <c r="T67" s="133">
        <f t="shared" si="7"/>
        <v>1.7540355277835531</v>
      </c>
      <c r="U67" s="133">
        <f t="shared" si="7"/>
        <v>1.7394172973409034</v>
      </c>
      <c r="V67" s="133">
        <f t="shared" si="7"/>
        <v>1.7259690032397799</v>
      </c>
      <c r="W67" s="133">
        <f t="shared" si="7"/>
        <v>1.7135500393522074</v>
      </c>
      <c r="X67" s="133">
        <f t="shared" si="7"/>
        <v>1.7020419947107981</v>
      </c>
      <c r="Y67" s="133">
        <f t="shared" si="7"/>
        <v>1.6913443754260065</v>
      </c>
      <c r="Z67" s="138">
        <f t="shared" si="7"/>
        <v>1.6813712890888561</v>
      </c>
    </row>
    <row r="68" spans="1:26" ht="12.75">
      <c r="A68" s="128">
        <v>64</v>
      </c>
      <c r="B68" s="137">
        <f t="shared" si="8"/>
        <v>3.9909237717402912</v>
      </c>
      <c r="C68" s="133">
        <f t="shared" si="8"/>
        <v>3.140437621854296</v>
      </c>
      <c r="D68" s="133">
        <f t="shared" si="8"/>
        <v>2.7481908884261799</v>
      </c>
      <c r="E68" s="133">
        <f t="shared" si="8"/>
        <v>2.5153179143444233</v>
      </c>
      <c r="F68" s="133">
        <f t="shared" si="8"/>
        <v>2.3583182869462846</v>
      </c>
      <c r="G68" s="133">
        <f t="shared" si="8"/>
        <v>2.2440240158381237</v>
      </c>
      <c r="H68" s="133">
        <f t="shared" si="8"/>
        <v>2.1564239699135062</v>
      </c>
      <c r="I68" s="133">
        <f t="shared" si="8"/>
        <v>2.0867576934813759</v>
      </c>
      <c r="J68" s="133">
        <f t="shared" si="8"/>
        <v>2.0297920700866947</v>
      </c>
      <c r="K68" s="133">
        <f t="shared" si="8"/>
        <v>1.9821906307139936</v>
      </c>
      <c r="L68" s="133">
        <f t="shared" si="8"/>
        <v>1.9417163132583057</v>
      </c>
      <c r="M68" s="133">
        <f t="shared" si="8"/>
        <v>1.906807808973882</v>
      </c>
      <c r="N68" s="133">
        <f t="shared" si="8"/>
        <v>1.8763391826893969</v>
      </c>
      <c r="O68" s="133">
        <f t="shared" si="8"/>
        <v>1.8494760604827873</v>
      </c>
      <c r="P68" s="133">
        <f t="shared" si="8"/>
        <v>1.8255857411323022</v>
      </c>
      <c r="Q68" s="133">
        <f t="shared" si="8"/>
        <v>1.8041789060151801</v>
      </c>
      <c r="R68" s="133">
        <f t="shared" si="7"/>
        <v>1.7848706143696542</v>
      </c>
      <c r="S68" s="133">
        <f t="shared" si="7"/>
        <v>1.7673534863288329</v>
      </c>
      <c r="T68" s="133">
        <f t="shared" si="7"/>
        <v>1.7513788243286743</v>
      </c>
      <c r="U68" s="133">
        <f t="shared" si="7"/>
        <v>1.7367430434932452</v>
      </c>
      <c r="V68" s="133">
        <f t="shared" si="7"/>
        <v>1.7232777362776577</v>
      </c>
      <c r="W68" s="133">
        <f t="shared" si="7"/>
        <v>1.7108422770635525</v>
      </c>
      <c r="X68" s="133">
        <f t="shared" si="7"/>
        <v>1.6993182351679386</v>
      </c>
      <c r="Y68" s="133">
        <f t="shared" si="7"/>
        <v>1.6886050971272359</v>
      </c>
      <c r="Z68" s="138">
        <f t="shared" si="7"/>
        <v>1.6786169513439062</v>
      </c>
    </row>
    <row r="69" spans="1:26" ht="12.75">
      <c r="A69" s="128">
        <v>65</v>
      </c>
      <c r="B69" s="137">
        <f t="shared" si="8"/>
        <v>3.9885598251363867</v>
      </c>
      <c r="C69" s="133">
        <f t="shared" si="8"/>
        <v>3.1381419349713213</v>
      </c>
      <c r="D69" s="133">
        <f t="shared" si="8"/>
        <v>2.7459152725998672</v>
      </c>
      <c r="E69" s="133">
        <f t="shared" si="8"/>
        <v>2.5130400960759935</v>
      </c>
      <c r="F69" s="133">
        <f t="shared" si="8"/>
        <v>2.3560278219221891</v>
      </c>
      <c r="G69" s="133">
        <f t="shared" si="8"/>
        <v>2.2417157157270844</v>
      </c>
      <c r="H69" s="133">
        <f t="shared" si="8"/>
        <v>2.1540952271688325</v>
      </c>
      <c r="I69" s="133">
        <f t="shared" si="8"/>
        <v>2.0844072706501171</v>
      </c>
      <c r="J69" s="133">
        <f t="shared" si="8"/>
        <v>2.0274194981638307</v>
      </c>
      <c r="K69" s="133">
        <f t="shared" si="8"/>
        <v>1.9797958876097288</v>
      </c>
      <c r="L69" s="133">
        <f t="shared" si="8"/>
        <v>1.9392996420646087</v>
      </c>
      <c r="M69" s="133">
        <f t="shared" si="8"/>
        <v>1.9043696107064743</v>
      </c>
      <c r="N69" s="133">
        <f t="shared" si="8"/>
        <v>1.8738799508436599</v>
      </c>
      <c r="O69" s="133">
        <f t="shared" si="8"/>
        <v>1.8469963400892107</v>
      </c>
      <c r="P69" s="133">
        <f t="shared" si="8"/>
        <v>1.8230861026773439</v>
      </c>
      <c r="Q69" s="133">
        <f t="shared" si="8"/>
        <v>1.8016599286449733</v>
      </c>
      <c r="R69" s="133">
        <f t="shared" si="7"/>
        <v>1.782332875028992</v>
      </c>
      <c r="S69" s="133">
        <f t="shared" si="7"/>
        <v>1.7647975527686433</v>
      </c>
      <c r="T69" s="133">
        <f t="shared" si="7"/>
        <v>1.7488052506738339</v>
      </c>
      <c r="U69" s="133">
        <f t="shared" si="7"/>
        <v>1.7341523675247523</v>
      </c>
      <c r="V69" s="133">
        <f t="shared" si="7"/>
        <v>1.7206704778720947</v>
      </c>
      <c r="W69" s="133">
        <f t="shared" si="7"/>
        <v>1.7082189374171568</v>
      </c>
      <c r="X69" s="133">
        <f t="shared" si="7"/>
        <v>1.6966792965526707</v>
      </c>
      <c r="Y69" s="133">
        <f t="shared" si="7"/>
        <v>1.6859510230057804</v>
      </c>
      <c r="Z69" s="138">
        <f t="shared" si="7"/>
        <v>1.6759481867239361</v>
      </c>
    </row>
    <row r="70" spans="1:26" ht="12.75">
      <c r="A70" s="128">
        <v>66</v>
      </c>
      <c r="B70" s="137">
        <f t="shared" si="8"/>
        <v>3.9862694790263804</v>
      </c>
      <c r="C70" s="133">
        <f t="shared" si="8"/>
        <v>3.1359179344945765</v>
      </c>
      <c r="D70" s="133">
        <f t="shared" si="8"/>
        <v>2.7437107920176267</v>
      </c>
      <c r="E70" s="133">
        <f t="shared" si="8"/>
        <v>2.5108334991734829</v>
      </c>
      <c r="F70" s="133">
        <f t="shared" si="8"/>
        <v>2.3538089579190342</v>
      </c>
      <c r="G70" s="133">
        <f t="shared" si="8"/>
        <v>2.239479537049931</v>
      </c>
      <c r="H70" s="133">
        <f t="shared" si="8"/>
        <v>2.1518391926075622</v>
      </c>
      <c r="I70" s="133">
        <f t="shared" si="8"/>
        <v>2.0821301701170105</v>
      </c>
      <c r="J70" s="133">
        <f t="shared" si="8"/>
        <v>2.0251208685927065</v>
      </c>
      <c r="K70" s="133">
        <f t="shared" si="8"/>
        <v>1.9774757007352446</v>
      </c>
      <c r="L70" s="133">
        <f t="shared" si="8"/>
        <v>1.9369581279017078</v>
      </c>
      <c r="M70" s="133">
        <f t="shared" si="8"/>
        <v>1.9020071533304055</v>
      </c>
      <c r="N70" s="133">
        <f t="shared" si="8"/>
        <v>1.8714970247695595</v>
      </c>
      <c r="O70" s="133">
        <f t="shared" si="8"/>
        <v>1.8445934704448004</v>
      </c>
      <c r="P70" s="133">
        <f t="shared" si="8"/>
        <v>1.8206638398161417</v>
      </c>
      <c r="Q70" s="133">
        <f t="shared" si="8"/>
        <v>1.7992188317799056</v>
      </c>
      <c r="R70" s="133">
        <f t="shared" si="7"/>
        <v>1.7798735016356486</v>
      </c>
      <c r="S70" s="133">
        <f t="shared" si="7"/>
        <v>1.7623204517508566</v>
      </c>
      <c r="T70" s="133">
        <f t="shared" si="7"/>
        <v>1.7463109580206342</v>
      </c>
      <c r="U70" s="133">
        <f t="shared" si="7"/>
        <v>1.73164140363673</v>
      </c>
      <c r="V70" s="133">
        <f t="shared" si="7"/>
        <v>1.7181433460155853</v>
      </c>
      <c r="W70" s="133">
        <f t="shared" si="7"/>
        <v>1.7056761229438735</v>
      </c>
      <c r="X70" s="133">
        <f t="shared" si="7"/>
        <v>1.6941212666390624</v>
      </c>
      <c r="Y70" s="133">
        <f t="shared" si="7"/>
        <v>1.6833782267436161</v>
      </c>
      <c r="Z70" s="138">
        <f t="shared" si="7"/>
        <v>1.673361055445608</v>
      </c>
    </row>
    <row r="71" spans="1:26" ht="12.75">
      <c r="A71" s="128">
        <v>67</v>
      </c>
      <c r="B71" s="137">
        <f t="shared" si="8"/>
        <v>3.9840493493387732</v>
      </c>
      <c r="C71" s="133">
        <f t="shared" si="8"/>
        <v>3.1337623149713294</v>
      </c>
      <c r="D71" s="133">
        <f t="shared" si="8"/>
        <v>2.7415741632839592</v>
      </c>
      <c r="E71" s="133">
        <f t="shared" si="8"/>
        <v>2.5086948354661276</v>
      </c>
      <c r="F71" s="133">
        <f t="shared" si="8"/>
        <v>2.3516583898589714</v>
      </c>
      <c r="G71" s="133">
        <f t="shared" si="8"/>
        <v>2.2373121522236601</v>
      </c>
      <c r="H71" s="133">
        <f t="shared" si="8"/>
        <v>2.1496525136974145</v>
      </c>
      <c r="I71" s="133">
        <f t="shared" si="8"/>
        <v>2.0799230135821807</v>
      </c>
      <c r="J71" s="133">
        <f t="shared" si="8"/>
        <v>2.0228927773607674</v>
      </c>
      <c r="K71" s="133">
        <f t="shared" si="8"/>
        <v>1.9752266408973089</v>
      </c>
      <c r="L71" s="133">
        <f t="shared" si="8"/>
        <v>1.9346883171855587</v>
      </c>
      <c r="M71" s="133">
        <f t="shared" si="8"/>
        <v>1.8997169597927237</v>
      </c>
      <c r="N71" s="133">
        <f t="shared" si="8"/>
        <v>1.8691869049251912</v>
      </c>
      <c r="O71" s="133">
        <f t="shared" si="8"/>
        <v>1.8422639305125503</v>
      </c>
      <c r="P71" s="133">
        <f t="shared" si="8"/>
        <v>1.8183154109980002</v>
      </c>
      <c r="Q71" s="133">
        <f t="shared" si="8"/>
        <v>1.7968520543090178</v>
      </c>
      <c r="R71" s="133">
        <f t="shared" si="7"/>
        <v>1.7774889144350594</v>
      </c>
      <c r="S71" s="133">
        <f t="shared" si="7"/>
        <v>1.7599185857525574</v>
      </c>
      <c r="T71" s="133">
        <f t="shared" si="7"/>
        <v>1.7438923319097841</v>
      </c>
      <c r="U71" s="133">
        <f t="shared" si="7"/>
        <v>1.7292065212219179</v>
      </c>
      <c r="V71" s="133">
        <f t="shared" si="7"/>
        <v>1.7156926946985396</v>
      </c>
      <c r="W71" s="133">
        <f t="shared" si="7"/>
        <v>1.7032101729361013</v>
      </c>
      <c r="X71" s="133">
        <f t="shared" si="7"/>
        <v>1.6916404706862691</v>
      </c>
      <c r="Y71" s="133">
        <f t="shared" si="7"/>
        <v>1.6808830201938814</v>
      </c>
      <c r="Z71" s="138">
        <f t="shared" si="7"/>
        <v>1.6708518565477886</v>
      </c>
    </row>
    <row r="72" spans="1:26" ht="12.75">
      <c r="A72" s="128">
        <v>68</v>
      </c>
      <c r="B72" s="137">
        <f t="shared" si="8"/>
        <v>3.9818962563017628</v>
      </c>
      <c r="C72" s="133">
        <f t="shared" si="8"/>
        <v>3.1316719710508414</v>
      </c>
      <c r="D72" s="133">
        <f t="shared" si="8"/>
        <v>2.7395023019660094</v>
      </c>
      <c r="E72" s="133">
        <f t="shared" si="8"/>
        <v>2.5066210160837605</v>
      </c>
      <c r="F72" s="133">
        <f t="shared" si="8"/>
        <v>2.3495730129576944</v>
      </c>
      <c r="G72" s="133">
        <f t="shared" si="8"/>
        <v>2.2352104352413478</v>
      </c>
      <c r="H72" s="133">
        <f t="shared" si="8"/>
        <v>2.1475320408797085</v>
      </c>
      <c r="I72" s="133">
        <f t="shared" si="8"/>
        <v>2.0777826271434443</v>
      </c>
      <c r="J72" s="133">
        <f t="shared" si="8"/>
        <v>2.0207320262576278</v>
      </c>
      <c r="K72" s="133">
        <f t="shared" si="8"/>
        <v>1.9730454860655096</v>
      </c>
      <c r="L72" s="133">
        <f t="shared" si="8"/>
        <v>1.9324869647995688</v>
      </c>
      <c r="M72" s="133">
        <f t="shared" si="8"/>
        <v>1.8974957627511164</v>
      </c>
      <c r="N72" s="133">
        <f t="shared" si="8"/>
        <v>1.8669463026594673</v>
      </c>
      <c r="O72" s="133">
        <f t="shared" si="8"/>
        <v>1.8400044112641469</v>
      </c>
      <c r="P72" s="133">
        <f t="shared" si="8"/>
        <v>1.816037487738424</v>
      </c>
      <c r="Q72" s="133">
        <f t="shared" si="8"/>
        <v>1.7945562491873457</v>
      </c>
      <c r="R72" s="133">
        <f t="shared" si="7"/>
        <v>1.7751757486836965</v>
      </c>
      <c r="S72" s="133">
        <f t="shared" si="7"/>
        <v>1.7575885731552996</v>
      </c>
      <c r="T72" s="133">
        <f t="shared" si="7"/>
        <v>1.7415459746313444</v>
      </c>
      <c r="U72" s="133">
        <f t="shared" si="7"/>
        <v>1.7268443072217703</v>
      </c>
      <c r="V72" s="133">
        <f t="shared" si="7"/>
        <v>1.7133150962168222</v>
      </c>
      <c r="W72" s="133">
        <f t="shared" si="7"/>
        <v>1.700817645708526</v>
      </c>
      <c r="X72" s="133">
        <f t="shared" si="7"/>
        <v>1.6892334536552498</v>
      </c>
      <c r="Y72" s="133">
        <f t="shared" si="7"/>
        <v>1.6784619355561154</v>
      </c>
      <c r="Z72" s="138">
        <f t="shared" si="7"/>
        <v>1.668417110027663</v>
      </c>
    </row>
    <row r="73" spans="1:26" ht="12.75">
      <c r="A73" s="128">
        <v>69</v>
      </c>
      <c r="B73" s="137">
        <f t="shared" si="8"/>
        <v>3.9798072092573862</v>
      </c>
      <c r="C73" s="133">
        <f t="shared" si="8"/>
        <v>3.1296439825710447</v>
      </c>
      <c r="D73" s="133">
        <f t="shared" si="8"/>
        <v>2.7374923077510713</v>
      </c>
      <c r="E73" s="133">
        <f t="shared" si="8"/>
        <v>2.5046091365854548</v>
      </c>
      <c r="F73" s="133">
        <f t="shared" si="8"/>
        <v>2.3475499077809823</v>
      </c>
      <c r="G73" s="133">
        <f t="shared" si="8"/>
        <v>2.233171446638361</v>
      </c>
      <c r="H73" s="133">
        <f t="shared" si="8"/>
        <v>2.1454748124388545</v>
      </c>
      <c r="I73" s="133">
        <f t="shared" si="8"/>
        <v>2.0757060260685885</v>
      </c>
      <c r="J73" s="133">
        <f t="shared" si="8"/>
        <v>2.0186356075525809</v>
      </c>
      <c r="K73" s="133">
        <f t="shared" si="8"/>
        <v>1.9709292059589316</v>
      </c>
      <c r="L73" s="133">
        <f t="shared" si="8"/>
        <v>1.930351018595049</v>
      </c>
      <c r="M73" s="133">
        <f t="shared" si="8"/>
        <v>1.895340488992969</v>
      </c>
      <c r="N73" s="133">
        <f t="shared" si="8"/>
        <v>1.8647721245546227</v>
      </c>
      <c r="O73" s="133">
        <f t="shared" si="8"/>
        <v>1.8378117999505779</v>
      </c>
      <c r="P73" s="133">
        <f t="shared" si="8"/>
        <v>1.8138269388222907</v>
      </c>
      <c r="Q73" s="133">
        <f t="shared" si="8"/>
        <v>1.7923282675758572</v>
      </c>
      <c r="R73" s="133">
        <f t="shared" si="7"/>
        <v>1.7729308387297182</v>
      </c>
      <c r="S73" s="133">
        <f t="shared" si="7"/>
        <v>1.7553272322701046</v>
      </c>
      <c r="T73" s="133">
        <f t="shared" si="7"/>
        <v>1.7392686891975138</v>
      </c>
      <c r="U73" s="133">
        <f t="shared" si="7"/>
        <v>1.7245515500502071</v>
      </c>
      <c r="V73" s="133">
        <f t="shared" si="7"/>
        <v>1.7110073250493936</v>
      </c>
      <c r="W73" s="133">
        <f t="shared" si="7"/>
        <v>1.6984953024323965</v>
      </c>
      <c r="X73" s="133">
        <f t="shared" si="7"/>
        <v>1.6868969640021969</v>
      </c>
      <c r="Y73" s="133">
        <f t="shared" si="7"/>
        <v>1.6761117091311983</v>
      </c>
      <c r="Z73" s="138">
        <f t="shared" si="7"/>
        <v>1.666053540559381</v>
      </c>
    </row>
    <row r="74" spans="1:26" ht="12.75">
      <c r="A74" s="128">
        <v>70</v>
      </c>
      <c r="B74" s="137">
        <f t="shared" si="8"/>
        <v>3.9777793928101941</v>
      </c>
      <c r="C74" s="133">
        <f t="shared" si="8"/>
        <v>3.127675600959142</v>
      </c>
      <c r="D74" s="133">
        <f t="shared" si="8"/>
        <v>2.7355414509129554</v>
      </c>
      <c r="E74" s="133">
        <f t="shared" si="8"/>
        <v>2.5026564633999411</v>
      </c>
      <c r="F74" s="133">
        <f t="shared" si="8"/>
        <v>2.3455863266192245</v>
      </c>
      <c r="G74" s="133">
        <f t="shared" si="8"/>
        <v>2.2311924197841089</v>
      </c>
      <c r="H74" s="133">
        <f t="shared" si="8"/>
        <v>2.1434780407053395</v>
      </c>
      <c r="I74" s="133">
        <f t="shared" si="8"/>
        <v>2.0736904009089949</v>
      </c>
      <c r="J74" s="133">
        <f t="shared" si="8"/>
        <v>2.0166006900210407</v>
      </c>
      <c r="K74" s="133">
        <f t="shared" si="8"/>
        <v>1.9688749479889618</v>
      </c>
      <c r="L74" s="133">
        <f t="shared" si="8"/>
        <v>1.9282776052545487</v>
      </c>
      <c r="M74" s="133">
        <f t="shared" si="8"/>
        <v>1.8932482452236354</v>
      </c>
      <c r="N74" s="133">
        <f t="shared" si="8"/>
        <v>1.8626614581438155</v>
      </c>
      <c r="O74" s="133">
        <f t="shared" si="8"/>
        <v>1.835683165753335</v>
      </c>
      <c r="P74" s="133">
        <f t="shared" si="8"/>
        <v>1.8116808158927353</v>
      </c>
      <c r="Q74" s="133">
        <f t="shared" si="8"/>
        <v>1.7901651443718449</v>
      </c>
      <c r="R74" s="133">
        <f t="shared" si="7"/>
        <v>1.7707512034884869</v>
      </c>
      <c r="S74" s="133">
        <f t="shared" si="7"/>
        <v>1.7531315667614846</v>
      </c>
      <c r="T74" s="133">
        <f t="shared" si="7"/>
        <v>1.7370574647182728</v>
      </c>
      <c r="U74" s="133">
        <f t="shared" si="7"/>
        <v>1.7223252249237864</v>
      </c>
      <c r="V74" s="133">
        <f t="shared" si="7"/>
        <v>1.7087663431457334</v>
      </c>
      <c r="W74" s="133">
        <f t="shared" si="7"/>
        <v>1.6962400923827019</v>
      </c>
      <c r="X74" s="133">
        <f t="shared" si="7"/>
        <v>1.6846279388878096</v>
      </c>
      <c r="Y74" s="133">
        <f t="shared" si="7"/>
        <v>1.6738292664948695</v>
      </c>
      <c r="Z74" s="138">
        <f t="shared" si="7"/>
        <v>1.6637580626338264</v>
      </c>
    </row>
    <row r="75" spans="1:26" ht="12.75">
      <c r="A75" s="128">
        <v>71</v>
      </c>
      <c r="B75" s="137">
        <f t="shared" si="8"/>
        <v>3.9758101541755582</v>
      </c>
      <c r="C75" s="133">
        <f t="shared" si="8"/>
        <v>3.1257642368130321</v>
      </c>
      <c r="D75" s="133">
        <f t="shared" si="8"/>
        <v>2.7336471599545784</v>
      </c>
      <c r="E75" s="133">
        <f t="shared" si="8"/>
        <v>2.5007604214447516</v>
      </c>
      <c r="F75" s="133">
        <f t="shared" si="8"/>
        <v>2.3436796810462766</v>
      </c>
      <c r="G75" s="133">
        <f t="shared" si="8"/>
        <v>2.2292707483649288</v>
      </c>
      <c r="H75" s="133">
        <f t="shared" si="8"/>
        <v>2.1415390994570367</v>
      </c>
      <c r="I75" s="133">
        <f t="shared" si="8"/>
        <v>2.0717331048187413</v>
      </c>
      <c r="J75" s="133">
        <f t="shared" si="8"/>
        <v>2.0146246061833484</v>
      </c>
      <c r="K75" s="133">
        <f t="shared" si="8"/>
        <v>1.9668800244209916</v>
      </c>
      <c r="L75" s="133">
        <f t="shared" si="8"/>
        <v>1.9262640173802539</v>
      </c>
      <c r="M75" s="133">
        <f t="shared" si="8"/>
        <v>1.8912163050855255</v>
      </c>
      <c r="N75" s="133">
        <f t="shared" si="8"/>
        <v>1.8606115588649157</v>
      </c>
      <c r="O75" s="133">
        <f t="shared" si="8"/>
        <v>1.8336157466768124</v>
      </c>
      <c r="P75" s="133">
        <f t="shared" si="8"/>
        <v>1.8095963402858755</v>
      </c>
      <c r="Q75" s="133">
        <f t="shared" si="8"/>
        <v>1.7880640849895233</v>
      </c>
      <c r="R75" s="133">
        <f t="shared" si="7"/>
        <v>1.7686340331723305</v>
      </c>
      <c r="S75" s="133">
        <f t="shared" si="7"/>
        <v>1.7509987523294475</v>
      </c>
      <c r="T75" s="133">
        <f t="shared" si="7"/>
        <v>1.7349094630385364</v>
      </c>
      <c r="U75" s="133">
        <f t="shared" si="7"/>
        <v>1.7201624804566777</v>
      </c>
      <c r="V75" s="133">
        <f t="shared" si="7"/>
        <v>1.7065892864811116</v>
      </c>
      <c r="W75" s="133">
        <f t="shared" si="7"/>
        <v>1.6940491394560668</v>
      </c>
      <c r="X75" s="133">
        <f t="shared" si="7"/>
        <v>1.6824234906599462</v>
      </c>
      <c r="Y75" s="133">
        <f t="shared" si="7"/>
        <v>1.6716117089471614</v>
      </c>
      <c r="Z75" s="138">
        <f t="shared" si="7"/>
        <v>1.6615277669766837</v>
      </c>
    </row>
    <row r="76" spans="1:26" ht="12.75">
      <c r="A76" s="128">
        <v>72</v>
      </c>
      <c r="B76" s="137">
        <f t="shared" si="8"/>
        <v>3.9738969916082736</v>
      </c>
      <c r="C76" s="133">
        <f t="shared" si="8"/>
        <v>3.1239074485457761</v>
      </c>
      <c r="D76" s="133">
        <f t="shared" si="8"/>
        <v>2.7318070103092253</v>
      </c>
      <c r="E76" s="133">
        <f t="shared" si="8"/>
        <v>2.4989185828063061</v>
      </c>
      <c r="F76" s="133">
        <f t="shared" si="8"/>
        <v>2.341827530544291</v>
      </c>
      <c r="G76" s="133">
        <f t="shared" si="8"/>
        <v>2.2274039749391599</v>
      </c>
      <c r="H76" s="133">
        <f t="shared" si="8"/>
        <v>2.1396555123991972</v>
      </c>
      <c r="I76" s="133">
        <f t="shared" si="8"/>
        <v>2.0698316419588703</v>
      </c>
      <c r="J76" s="133">
        <f t="shared" si="8"/>
        <v>2.0127048406350054</v>
      </c>
      <c r="K76" s="133">
        <f t="shared" si="8"/>
        <v>1.9649419006334858</v>
      </c>
      <c r="L76" s="133">
        <f t="shared" si="8"/>
        <v>1.9243077016853349</v>
      </c>
      <c r="M76" s="133">
        <f t="shared" si="8"/>
        <v>1.8892420972854043</v>
      </c>
      <c r="N76" s="133">
        <f t="shared" si="8"/>
        <v>1.8586198381274106</v>
      </c>
      <c r="O76" s="133">
        <f t="shared" si="8"/>
        <v>1.8316069375583874</v>
      </c>
      <c r="P76" s="133">
        <f t="shared" si="8"/>
        <v>1.8075708909874888</v>
      </c>
      <c r="Q76" s="133">
        <f t="shared" si="8"/>
        <v>1.7860224532665268</v>
      </c>
      <c r="R76" s="133">
        <f t="shared" si="7"/>
        <v>1.7665766771499003</v>
      </c>
      <c r="S76" s="133">
        <f t="shared" si="7"/>
        <v>1.748926124524572</v>
      </c>
      <c r="T76" s="133">
        <f t="shared" si="7"/>
        <v>1.7328220065115729</v>
      </c>
      <c r="U76" s="133">
        <f t="shared" si="7"/>
        <v>1.7180606263949068</v>
      </c>
      <c r="V76" s="133">
        <f t="shared" si="7"/>
        <v>1.7044734527539567</v>
      </c>
      <c r="W76" s="133">
        <f t="shared" si="7"/>
        <v>1.6919197298333626</v>
      </c>
      <c r="X76" s="133">
        <f t="shared" si="7"/>
        <v>1.6802808944834819</v>
      </c>
      <c r="Y76" s="133">
        <f t="shared" si="7"/>
        <v>1.6694563011113197</v>
      </c>
      <c r="Z76" s="138">
        <f t="shared" si="7"/>
        <v>1.659359908118142</v>
      </c>
    </row>
    <row r="77" spans="1:26" ht="12.75">
      <c r="A77" s="128">
        <v>73</v>
      </c>
      <c r="B77" s="137">
        <f t="shared" si="8"/>
        <v>3.9720375438052256</v>
      </c>
      <c r="C77" s="133">
        <f t="shared" si="8"/>
        <v>3.1221029319882825</v>
      </c>
      <c r="D77" s="133">
        <f t="shared" si="8"/>
        <v>2.7300187139961714</v>
      </c>
      <c r="E77" s="133">
        <f t="shared" si="8"/>
        <v>2.4971286563763786</v>
      </c>
      <c r="F77" s="133">
        <f t="shared" si="8"/>
        <v>2.3400275720895021</v>
      </c>
      <c r="G77" s="133">
        <f t="shared" si="8"/>
        <v>2.2255897804587188</v>
      </c>
      <c r="H77" s="133">
        <f t="shared" si="8"/>
        <v>2.1378249426168976</v>
      </c>
      <c r="I77" s="133">
        <f t="shared" si="8"/>
        <v>2.0679836568799823</v>
      </c>
      <c r="J77" s="133">
        <f t="shared" si="8"/>
        <v>2.0108390193609167</v>
      </c>
      <c r="K77" s="133">
        <f t="shared" si="8"/>
        <v>1.9630581843665</v>
      </c>
      <c r="L77" s="133">
        <f t="shared" si="8"/>
        <v>1.9224062481798627</v>
      </c>
      <c r="M77" s="133">
        <f t="shared" si="8"/>
        <v>1.8873231947210207</v>
      </c>
      <c r="N77" s="133">
        <f t="shared" si="8"/>
        <v>1.8566838523831228</v>
      </c>
      <c r="O77" s="133">
        <f t="shared" si="8"/>
        <v>1.8296542790864934</v>
      </c>
      <c r="P77" s="133">
        <f t="shared" si="8"/>
        <v>1.805601993601575</v>
      </c>
      <c r="Q77" s="133">
        <f t="shared" si="8"/>
        <v>1.7840377603859252</v>
      </c>
      <c r="R77" s="133">
        <f t="shared" si="7"/>
        <v>1.7645766328244457</v>
      </c>
      <c r="S77" s="133">
        <f t="shared" si="7"/>
        <v>1.7469111675851392</v>
      </c>
      <c r="T77" s="133">
        <f t="shared" si="7"/>
        <v>1.7307925667974449</v>
      </c>
      <c r="U77" s="133">
        <f t="shared" si="7"/>
        <v>1.7160171223783651</v>
      </c>
      <c r="V77" s="133">
        <f t="shared" si="7"/>
        <v>1.7024162901135629</v>
      </c>
      <c r="W77" s="133">
        <f t="shared" si="7"/>
        <v>1.6898493006750868</v>
      </c>
      <c r="X77" s="133">
        <f t="shared" si="7"/>
        <v>1.6781975770051718</v>
      </c>
      <c r="Y77" s="133">
        <f t="shared" si="7"/>
        <v>1.6673604595698739</v>
      </c>
      <c r="Z77" s="138">
        <f t="shared" si="7"/>
        <v>1.6572518930017541</v>
      </c>
    </row>
    <row r="78" spans="1:26" ht="12.75">
      <c r="A78" s="128">
        <v>74</v>
      </c>
      <c r="B78" s="137">
        <f t="shared" si="8"/>
        <v>3.9702295801878518</v>
      </c>
      <c r="C78" s="133">
        <f t="shared" si="8"/>
        <v>3.1203485108573461</v>
      </c>
      <c r="D78" s="133">
        <f t="shared" si="8"/>
        <v>2.7282801101379546</v>
      </c>
      <c r="E78" s="133">
        <f t="shared" si="8"/>
        <v>2.4953884783519875</v>
      </c>
      <c r="F78" s="133">
        <f t="shared" si="8"/>
        <v>2.3382776306055701</v>
      </c>
      <c r="G78" s="133">
        <f t="shared" si="8"/>
        <v>2.2238259746633351</v>
      </c>
      <c r="H78" s="133">
        <f t="shared" si="8"/>
        <v>2.1360451829054812</v>
      </c>
      <c r="I78" s="133">
        <f t="shared" si="8"/>
        <v>2.0661869247882083</v>
      </c>
      <c r="J78" s="133">
        <f t="shared" si="8"/>
        <v>2.0090248999382183</v>
      </c>
      <c r="K78" s="133">
        <f t="shared" si="8"/>
        <v>1.9612266158637044</v>
      </c>
      <c r="L78" s="133">
        <f t="shared" si="8"/>
        <v>1.9205573802548914</v>
      </c>
      <c r="M78" s="133">
        <f t="shared" si="8"/>
        <v>1.885457304510308</v>
      </c>
      <c r="N78" s="133">
        <f t="shared" si="8"/>
        <v>1.8548012931035716</v>
      </c>
      <c r="O78" s="133">
        <f t="shared" si="8"/>
        <v>1.8277554477291575</v>
      </c>
      <c r="P78" s="133">
        <f t="shared" si="8"/>
        <v>1.8036873102329496</v>
      </c>
      <c r="Q78" s="133">
        <f t="shared" si="8"/>
        <v>1.7821076547156105</v>
      </c>
      <c r="R78" s="133">
        <f t="shared" si="7"/>
        <v>1.762631535432545</v>
      </c>
      <c r="S78" s="133">
        <f t="shared" si="7"/>
        <v>1.7449515041976316</v>
      </c>
      <c r="T78" s="133">
        <f t="shared" si="7"/>
        <v>1.7288187545875209</v>
      </c>
      <c r="U78" s="133">
        <f t="shared" si="7"/>
        <v>1.7140295676314479</v>
      </c>
      <c r="V78" s="133">
        <f t="shared" si="7"/>
        <v>1.7004153868187872</v>
      </c>
      <c r="W78" s="133">
        <f t="shared" si="7"/>
        <v>1.6878354297499341</v>
      </c>
      <c r="X78" s="133">
        <f t="shared" si="7"/>
        <v>1.6761711059538096</v>
      </c>
      <c r="Y78" s="133">
        <f t="shared" si="7"/>
        <v>1.6653217424379438</v>
      </c>
      <c r="Z78" s="138">
        <f t="shared" si="7"/>
        <v>1.655201270532362</v>
      </c>
    </row>
    <row r="79" spans="1:26" ht="12.75">
      <c r="A79" s="128">
        <v>75</v>
      </c>
      <c r="B79" s="137">
        <f t="shared" si="8"/>
        <v>3.9684709919803667</v>
      </c>
      <c r="C79" s="133">
        <f t="shared" si="8"/>
        <v>3.1186421280061238</v>
      </c>
      <c r="D79" s="133">
        <f t="shared" si="8"/>
        <v>2.7265891562567068</v>
      </c>
      <c r="E79" s="133">
        <f t="shared" si="8"/>
        <v>2.4936960035159705</v>
      </c>
      <c r="F79" s="133">
        <f t="shared" si="8"/>
        <v>2.3365756502013126</v>
      </c>
      <c r="G79" s="133">
        <f t="shared" si="8"/>
        <v>2.2221104872637851</v>
      </c>
      <c r="H79" s="133">
        <f t="shared" si="8"/>
        <v>2.1343141468949303</v>
      </c>
      <c r="I79" s="133">
        <f t="shared" si="8"/>
        <v>2.0644393426099863</v>
      </c>
      <c r="J79" s="133">
        <f t="shared" si="8"/>
        <v>2.0072603625426253</v>
      </c>
      <c r="K79" s="133">
        <f t="shared" si="8"/>
        <v>1.9594450588224599</v>
      </c>
      <c r="L79" s="133">
        <f t="shared" si="8"/>
        <v>1.9187589455788483</v>
      </c>
      <c r="M79" s="133">
        <f t="shared" si="8"/>
        <v>1.8836422588368624</v>
      </c>
      <c r="N79" s="133">
        <f t="shared" si="8"/>
        <v>1.8529699775773967</v>
      </c>
      <c r="O79" s="133">
        <f t="shared" si="8"/>
        <v>1.8259082464860965</v>
      </c>
      <c r="P79" s="133">
        <f t="shared" si="8"/>
        <v>1.8018246301966618</v>
      </c>
      <c r="Q79" s="133">
        <f t="shared" ref="Q79:Z94" si="9">_xlfn.F.INV.RT($C$2,Q$4,$A79)</f>
        <v>1.7802299124775485</v>
      </c>
      <c r="R79" s="133">
        <f t="shared" si="9"/>
        <v>1.7607391486755697</v>
      </c>
      <c r="S79" s="133">
        <f t="shared" si="9"/>
        <v>1.7430448860926218</v>
      </c>
      <c r="T79" s="133">
        <f t="shared" si="9"/>
        <v>1.7268983101668733</v>
      </c>
      <c r="U79" s="133">
        <f t="shared" si="9"/>
        <v>1.7120956914938807</v>
      </c>
      <c r="V79" s="133">
        <f t="shared" si="9"/>
        <v>1.6984684617391217</v>
      </c>
      <c r="W79" s="133">
        <f t="shared" si="9"/>
        <v>1.6858758259078135</v>
      </c>
      <c r="X79" s="133">
        <f t="shared" si="9"/>
        <v>1.6741991805867278</v>
      </c>
      <c r="Y79" s="133">
        <f t="shared" si="9"/>
        <v>1.6633378397847003</v>
      </c>
      <c r="Z79" s="138">
        <f t="shared" si="9"/>
        <v>1.6532057219738716</v>
      </c>
    </row>
    <row r="80" spans="1:26" ht="12.75">
      <c r="A80" s="128">
        <v>76</v>
      </c>
      <c r="B80" s="137">
        <f t="shared" ref="B80:Q95" si="10">_xlfn.F.INV.RT($C$2,B$4,$A80)</f>
        <v>3.9667597840087825</v>
      </c>
      <c r="C80" s="133">
        <f t="shared" si="10"/>
        <v>3.1169818373831188</v>
      </c>
      <c r="D80" s="133">
        <f t="shared" si="10"/>
        <v>2.7249439202759191</v>
      </c>
      <c r="E80" s="133">
        <f t="shared" si="10"/>
        <v>2.492049297224403</v>
      </c>
      <c r="F80" s="133">
        <f t="shared" si="10"/>
        <v>2.3349196861187238</v>
      </c>
      <c r="G80" s="133">
        <f t="shared" si="10"/>
        <v>2.2204413598395982</v>
      </c>
      <c r="H80" s="133">
        <f t="shared" si="10"/>
        <v>2.1326298608931502</v>
      </c>
      <c r="I80" s="133">
        <f t="shared" si="10"/>
        <v>2.062738920780216</v>
      </c>
      <c r="J80" s="133">
        <f t="shared" si="10"/>
        <v>2.0055434016824987</v>
      </c>
      <c r="K80" s="133">
        <f t="shared" si="10"/>
        <v>1.9577114920757153</v>
      </c>
      <c r="L80" s="133">
        <f t="shared" si="10"/>
        <v>1.9170089077296477</v>
      </c>
      <c r="M80" s="133">
        <f t="shared" si="10"/>
        <v>1.8818760065348519</v>
      </c>
      <c r="N80" s="133">
        <f t="shared" si="10"/>
        <v>1.8511878404505995</v>
      </c>
      <c r="O80" s="133">
        <f t="shared" si="10"/>
        <v>1.8241105963868622</v>
      </c>
      <c r="P80" s="133">
        <f t="shared" si="10"/>
        <v>1.8000118614764633</v>
      </c>
      <c r="Q80" s="133">
        <f t="shared" si="10"/>
        <v>1.7784024291688902</v>
      </c>
      <c r="R80" s="133">
        <f t="shared" si="9"/>
        <v>1.7588973561056236</v>
      </c>
      <c r="S80" s="133">
        <f t="shared" si="9"/>
        <v>1.7411891853975847</v>
      </c>
      <c r="T80" s="133">
        <f t="shared" si="9"/>
        <v>1.7250290947358735</v>
      </c>
      <c r="U80" s="133">
        <f t="shared" si="9"/>
        <v>1.7102133447128982</v>
      </c>
      <c r="V80" s="133">
        <f t="shared" si="9"/>
        <v>1.6965733556191356</v>
      </c>
      <c r="W80" s="133">
        <f t="shared" si="9"/>
        <v>1.6839683203180826</v>
      </c>
      <c r="X80" s="133">
        <f t="shared" si="9"/>
        <v>1.6722796229033086</v>
      </c>
      <c r="Y80" s="133">
        <f t="shared" si="9"/>
        <v>1.6614065648234804</v>
      </c>
      <c r="Z80" s="138">
        <f t="shared" si="9"/>
        <v>1.6512630521172433</v>
      </c>
    </row>
    <row r="81" spans="1:26" ht="12.75">
      <c r="A81" s="128">
        <v>77</v>
      </c>
      <c r="B81" s="137">
        <f t="shared" si="10"/>
        <v>3.9650940671535655</v>
      </c>
      <c r="C81" s="133">
        <f t="shared" si="10"/>
        <v>3.1153657966336636</v>
      </c>
      <c r="D81" s="133">
        <f t="shared" si="10"/>
        <v>2.7233425731617933</v>
      </c>
      <c r="E81" s="133">
        <f t="shared" si="10"/>
        <v>2.4904465280349206</v>
      </c>
      <c r="F81" s="133">
        <f t="shared" si="10"/>
        <v>2.3333078973249228</v>
      </c>
      <c r="G81" s="133">
        <f t="shared" si="10"/>
        <v>2.2188167383845436</v>
      </c>
      <c r="H81" s="133">
        <f t="shared" si="10"/>
        <v>2.1309904563811015</v>
      </c>
      <c r="I81" s="133">
        <f t="shared" si="10"/>
        <v>2.0610837756863303</v>
      </c>
      <c r="J81" s="133">
        <f t="shared" si="10"/>
        <v>2.0038721185927768</v>
      </c>
      <c r="K81" s="133">
        <f t="shared" si="10"/>
        <v>1.956024001937567</v>
      </c>
      <c r="L81" s="133">
        <f t="shared" si="10"/>
        <v>1.9153053384940528</v>
      </c>
      <c r="M81" s="133">
        <f t="shared" si="10"/>
        <v>1.8801566053444896</v>
      </c>
      <c r="N81" s="133">
        <f t="shared" si="10"/>
        <v>1.8494529259405357</v>
      </c>
      <c r="O81" s="133">
        <f t="shared" si="10"/>
        <v>1.8223605286656566</v>
      </c>
      <c r="P81" s="133">
        <f t="shared" si="10"/>
        <v>1.798247022862717</v>
      </c>
      <c r="Q81" s="133">
        <f t="shared" si="10"/>
        <v>1.7766232116650942</v>
      </c>
      <c r="R81" s="133">
        <f t="shared" si="9"/>
        <v>1.7571041531958953</v>
      </c>
      <c r="S81" s="133">
        <f t="shared" si="9"/>
        <v>1.739382386676384</v>
      </c>
      <c r="T81" s="133">
        <f t="shared" si="9"/>
        <v>1.7232090824205839</v>
      </c>
      <c r="U81" s="133">
        <f t="shared" si="9"/>
        <v>1.7083804914262049</v>
      </c>
      <c r="V81" s="133">
        <f t="shared" si="9"/>
        <v>1.6947280230355299</v>
      </c>
      <c r="W81" s="133">
        <f t="shared" si="9"/>
        <v>1.6821108584021605</v>
      </c>
      <c r="X81" s="133">
        <f t="shared" si="9"/>
        <v>1.6704103695544785</v>
      </c>
      <c r="Y81" s="133">
        <f t="shared" si="9"/>
        <v>1.6595258457994382</v>
      </c>
      <c r="Z81" s="138">
        <f t="shared" si="9"/>
        <v>1.6493711811474614</v>
      </c>
    </row>
    <row r="82" spans="1:26" ht="12.75">
      <c r="A82" s="128">
        <v>78</v>
      </c>
      <c r="B82" s="137">
        <f t="shared" si="10"/>
        <v>3.9634720513961041</v>
      </c>
      <c r="C82" s="133">
        <f t="shared" si="10"/>
        <v>3.1137922602848067</v>
      </c>
      <c r="D82" s="133">
        <f t="shared" si="10"/>
        <v>2.7217833821453699</v>
      </c>
      <c r="E82" s="133">
        <f t="shared" si="10"/>
        <v>2.4888859609169369</v>
      </c>
      <c r="F82" s="133">
        <f t="shared" si="10"/>
        <v>2.331738539688843</v>
      </c>
      <c r="G82" s="133">
        <f t="shared" si="10"/>
        <v>2.2172348664403017</v>
      </c>
      <c r="H82" s="133">
        <f t="shared" si="10"/>
        <v>2.1293941630998585</v>
      </c>
      <c r="I82" s="133">
        <f t="shared" si="10"/>
        <v>2.0594721227080242</v>
      </c>
      <c r="J82" s="133">
        <f t="shared" si="10"/>
        <v>2.0022447142281856</v>
      </c>
      <c r="K82" s="133">
        <f t="shared" si="10"/>
        <v>1.9543807751515527</v>
      </c>
      <c r="L82" s="133">
        <f t="shared" si="10"/>
        <v>1.913646410773024</v>
      </c>
      <c r="M82" s="133">
        <f t="shared" si="10"/>
        <v>1.8784822147766094</v>
      </c>
      <c r="N82" s="133">
        <f t="shared" si="10"/>
        <v>1.8477633806618896</v>
      </c>
      <c r="O82" s="133">
        <f t="shared" si="10"/>
        <v>1.8206561775508636</v>
      </c>
      <c r="P82" s="133">
        <f t="shared" si="10"/>
        <v>1.7965282367075364</v>
      </c>
      <c r="Q82" s="133">
        <f t="shared" si="10"/>
        <v>1.7748903709426651</v>
      </c>
      <c r="R82" s="133">
        <f t="shared" si="9"/>
        <v>1.7553576400328481</v>
      </c>
      <c r="S82" s="133">
        <f t="shared" si="9"/>
        <v>1.7376225795926603</v>
      </c>
      <c r="T82" s="133">
        <f t="shared" si="9"/>
        <v>1.721436352908996</v>
      </c>
      <c r="U82" s="133">
        <f t="shared" si="9"/>
        <v>1.7065952017725807</v>
      </c>
      <c r="V82" s="133">
        <f t="shared" si="9"/>
        <v>1.6929305249835633</v>
      </c>
      <c r="W82" s="133">
        <f t="shared" si="9"/>
        <v>1.6803014923971018</v>
      </c>
      <c r="X82" s="133">
        <f t="shared" si="9"/>
        <v>1.6685894643846824</v>
      </c>
      <c r="Y82" s="133">
        <f t="shared" si="9"/>
        <v>1.657693718511082</v>
      </c>
      <c r="Z82" s="138">
        <f t="shared" si="9"/>
        <v>1.6475281371457124</v>
      </c>
    </row>
    <row r="83" spans="1:26" ht="12.75">
      <c r="A83" s="128">
        <v>79</v>
      </c>
      <c r="B83" s="137">
        <f t="shared" si="10"/>
        <v>3.961892039405162</v>
      </c>
      <c r="C83" s="133">
        <f t="shared" si="10"/>
        <v>3.1122595734606429</v>
      </c>
      <c r="D83" s="133">
        <f t="shared" si="10"/>
        <v>2.7202647044725761</v>
      </c>
      <c r="E83" s="133">
        <f t="shared" si="10"/>
        <v>2.4873659509908657</v>
      </c>
      <c r="F83" s="133">
        <f t="shared" si="10"/>
        <v>2.3302099596894537</v>
      </c>
      <c r="G83" s="133">
        <f t="shared" si="10"/>
        <v>2.2156940787649</v>
      </c>
      <c r="H83" s="133">
        <f t="shared" si="10"/>
        <v>2.1278393026758184</v>
      </c>
      <c r="I83" s="133">
        <f t="shared" si="10"/>
        <v>2.0579022697985443</v>
      </c>
      <c r="J83" s="133">
        <f t="shared" si="10"/>
        <v>2.0006594828013315</v>
      </c>
      <c r="K83" s="133">
        <f t="shared" si="10"/>
        <v>1.9527800923869891</v>
      </c>
      <c r="L83" s="133">
        <f t="shared" si="10"/>
        <v>1.9120303920381416</v>
      </c>
      <c r="M83" s="133">
        <f t="shared" si="10"/>
        <v>1.8768510895311363</v>
      </c>
      <c r="N83" s="133">
        <f t="shared" si="10"/>
        <v>1.8461174470092079</v>
      </c>
      <c r="O83" s="133">
        <f t="shared" si="10"/>
        <v>1.8189957736136178</v>
      </c>
      <c r="P83" s="133">
        <f t="shared" si="10"/>
        <v>1.7948537222413135</v>
      </c>
      <c r="Q83" s="133">
        <f t="shared" si="10"/>
        <v>1.7732021153654471</v>
      </c>
      <c r="R83" s="133">
        <f t="shared" si="9"/>
        <v>1.7536560145740145</v>
      </c>
      <c r="S83" s="133">
        <f t="shared" si="9"/>
        <v>1.7359079521407479</v>
      </c>
      <c r="T83" s="133">
        <f t="shared" si="9"/>
        <v>1.7197090846565743</v>
      </c>
      <c r="U83" s="133">
        <f t="shared" si="9"/>
        <v>1.7048556450734975</v>
      </c>
      <c r="V83" s="133">
        <f t="shared" si="9"/>
        <v>1.691179022036059</v>
      </c>
      <c r="W83" s="133">
        <f t="shared" si="9"/>
        <v>1.6785383744932367</v>
      </c>
      <c r="X83" s="133">
        <f t="shared" si="9"/>
        <v>1.6668150515493161</v>
      </c>
      <c r="Y83" s="133">
        <f t="shared" si="9"/>
        <v>1.6559083194085684</v>
      </c>
      <c r="Z83" s="138">
        <f t="shared" si="9"/>
        <v>1.6457320491695742</v>
      </c>
    </row>
    <row r="84" spans="1:26" ht="12.75">
      <c r="A84" s="128">
        <v>80</v>
      </c>
      <c r="B84" s="137">
        <f t="shared" si="10"/>
        <v>3.9603524206149485</v>
      </c>
      <c r="C84" s="133">
        <f t="shared" si="10"/>
        <v>3.1107661660804542</v>
      </c>
      <c r="D84" s="133">
        <f t="shared" si="10"/>
        <v>2.7187849816349399</v>
      </c>
      <c r="E84" s="133">
        <f t="shared" si="10"/>
        <v>2.4858849377488674</v>
      </c>
      <c r="F84" s="133">
        <f t="shared" si="10"/>
        <v>2.3287205886078652</v>
      </c>
      <c r="G84" s="133">
        <f t="shared" si="10"/>
        <v>2.2141927954879144</v>
      </c>
      <c r="H84" s="133">
        <f t="shared" si="10"/>
        <v>2.1263242827357822</v>
      </c>
      <c r="I84" s="133">
        <f t="shared" si="10"/>
        <v>2.0563726115589818</v>
      </c>
      <c r="J84" s="133">
        <f t="shared" si="10"/>
        <v>1.9991148058168384</v>
      </c>
      <c r="K84" s="133">
        <f t="shared" si="10"/>
        <v>1.9512203222343056</v>
      </c>
      <c r="L84" s="133">
        <f t="shared" si="10"/>
        <v>1.9104556382897724</v>
      </c>
      <c r="M84" s="133">
        <f t="shared" si="10"/>
        <v>1.8752615734199058</v>
      </c>
      <c r="N84" s="133">
        <f t="shared" si="10"/>
        <v>1.8445134570462183</v>
      </c>
      <c r="O84" s="133">
        <f t="shared" si="10"/>
        <v>1.8173776376254731</v>
      </c>
      <c r="P84" s="133">
        <f t="shared" si="10"/>
        <v>1.7932217894004869</v>
      </c>
      <c r="Q84" s="133">
        <f t="shared" si="10"/>
        <v>1.7715567444841842</v>
      </c>
      <c r="R84" s="133">
        <f t="shared" si="9"/>
        <v>1.7519975664209415</v>
      </c>
      <c r="S84" s="133">
        <f t="shared" si="9"/>
        <v>1.7342367843935014</v>
      </c>
      <c r="T84" s="133">
        <f t="shared" si="9"/>
        <v>1.7180255486103968</v>
      </c>
      <c r="U84" s="133">
        <f t="shared" si="9"/>
        <v>1.7031600835348661</v>
      </c>
      <c r="V84" s="133">
        <f t="shared" si="9"/>
        <v>1.6894717680239888</v>
      </c>
      <c r="W84" s="133">
        <f t="shared" si="9"/>
        <v>1.6768197504947577</v>
      </c>
      <c r="X84" s="133">
        <f t="shared" si="9"/>
        <v>1.6650853691563947</v>
      </c>
      <c r="Y84" s="133">
        <f t="shared" si="9"/>
        <v>1.654167879217469</v>
      </c>
      <c r="Z84" s="138">
        <f t="shared" si="9"/>
        <v>1.6439811408597975</v>
      </c>
    </row>
    <row r="85" spans="1:26" ht="12.75">
      <c r="A85" s="128">
        <v>81</v>
      </c>
      <c r="B85" s="137">
        <f t="shared" si="10"/>
        <v>3.9588516657514465</v>
      </c>
      <c r="C85" s="133">
        <f t="shared" si="10"/>
        <v>3.1093105474971612</v>
      </c>
      <c r="D85" s="133">
        <f t="shared" si="10"/>
        <v>2.7173427340382772</v>
      </c>
      <c r="E85" s="133">
        <f t="shared" si="10"/>
        <v>2.4844414397145309</v>
      </c>
      <c r="F85" s="133">
        <f t="shared" si="10"/>
        <v>2.3272689371604525</v>
      </c>
      <c r="G85" s="133">
        <f t="shared" si="10"/>
        <v>2.2127295167093664</v>
      </c>
      <c r="H85" s="133">
        <f t="shared" si="10"/>
        <v>2.1248475914686105</v>
      </c>
      <c r="I85" s="133">
        <f t="shared" si="10"/>
        <v>2.0548816237620078</v>
      </c>
      <c r="J85" s="133">
        <f t="shared" si="10"/>
        <v>1.9976091465577333</v>
      </c>
      <c r="K85" s="133">
        <f t="shared" si="10"/>
        <v>1.9496999156552572</v>
      </c>
      <c r="L85" s="133">
        <f t="shared" si="10"/>
        <v>1.9089205884726734</v>
      </c>
      <c r="M85" s="133">
        <f t="shared" si="10"/>
        <v>1.8737120937493299</v>
      </c>
      <c r="N85" s="133">
        <f t="shared" si="10"/>
        <v>1.8429498268572826</v>
      </c>
      <c r="O85" s="133">
        <f t="shared" si="10"/>
        <v>1.8158001748802941</v>
      </c>
      <c r="P85" s="133">
        <f t="shared" si="10"/>
        <v>1.7916308331215214</v>
      </c>
      <c r="Q85" s="133">
        <f t="shared" si="10"/>
        <v>1.7699526433041528</v>
      </c>
      <c r="R85" s="133">
        <f t="shared" si="9"/>
        <v>1.7503806710619394</v>
      </c>
      <c r="S85" s="133">
        <f t="shared" si="9"/>
        <v>1.7326074427215699</v>
      </c>
      <c r="T85" s="133">
        <f t="shared" si="9"/>
        <v>1.7163841024062363</v>
      </c>
      <c r="U85" s="133">
        <f t="shared" si="9"/>
        <v>1.7015068664231681</v>
      </c>
      <c r="V85" s="133">
        <f t="shared" si="9"/>
        <v>1.6878071041928282</v>
      </c>
      <c r="W85" s="133">
        <f t="shared" si="9"/>
        <v>1.6751439539573407</v>
      </c>
      <c r="X85" s="133">
        <f t="shared" si="9"/>
        <v>1.6633987433864388</v>
      </c>
      <c r="Y85" s="133">
        <f t="shared" si="9"/>
        <v>1.6524707170418553</v>
      </c>
      <c r="Z85" s="138">
        <f t="shared" si="9"/>
        <v>1.6422737245274812</v>
      </c>
    </row>
    <row r="86" spans="1:26" ht="12.75">
      <c r="A86" s="128">
        <v>82</v>
      </c>
      <c r="B86" s="137">
        <f t="shared" si="10"/>
        <v>3.9573883217679366</v>
      </c>
      <c r="C86" s="133">
        <f t="shared" si="10"/>
        <v>3.1078913015372658</v>
      </c>
      <c r="D86" s="133">
        <f t="shared" si="10"/>
        <v>2.7159365560711834</v>
      </c>
      <c r="E86" s="133">
        <f t="shared" si="10"/>
        <v>2.4830340495029972</v>
      </c>
      <c r="F86" s="133">
        <f t="shared" si="10"/>
        <v>2.3258535905343973</v>
      </c>
      <c r="G86" s="133">
        <f t="shared" si="10"/>
        <v>2.2113028175034906</v>
      </c>
      <c r="H86" s="133">
        <f t="shared" si="10"/>
        <v>2.1234077925943571</v>
      </c>
      <c r="I86" s="133">
        <f t="shared" si="10"/>
        <v>2.0534278582857155</v>
      </c>
      <c r="J86" s="133">
        <f t="shared" si="10"/>
        <v>1.9961410449845103</v>
      </c>
      <c r="K86" s="133">
        <f t="shared" si="10"/>
        <v>1.9482174008483248</v>
      </c>
      <c r="L86" s="133">
        <f t="shared" si="10"/>
        <v>1.907423759309117</v>
      </c>
      <c r="M86" s="133">
        <f t="shared" si="10"/>
        <v>1.872201156122786</v>
      </c>
      <c r="N86" s="133">
        <f t="shared" si="10"/>
        <v>1.8414250513206101</v>
      </c>
      <c r="O86" s="133">
        <f t="shared" si="10"/>
        <v>1.8142618699398863</v>
      </c>
      <c r="P86" s="133">
        <f t="shared" si="10"/>
        <v>1.7900793280604641</v>
      </c>
      <c r="Q86" s="133">
        <f t="shared" si="10"/>
        <v>1.7683882769800754</v>
      </c>
      <c r="R86" s="133">
        <f t="shared" si="9"/>
        <v>1.7488037845437445</v>
      </c>
      <c r="S86" s="133">
        <f t="shared" si="9"/>
        <v>1.7310183744430838</v>
      </c>
      <c r="T86" s="133">
        <f t="shared" si="9"/>
        <v>1.7147831849974955</v>
      </c>
      <c r="U86" s="133">
        <f t="shared" si="9"/>
        <v>1.6998944246747842</v>
      </c>
      <c r="V86" s="133">
        <f t="shared" si="9"/>
        <v>1.6861834537933054</v>
      </c>
      <c r="W86" s="133">
        <f t="shared" si="9"/>
        <v>1.6735094007613422</v>
      </c>
      <c r="X86" s="133">
        <f t="shared" si="9"/>
        <v>1.6617535830490568</v>
      </c>
      <c r="Y86" s="133">
        <f t="shared" si="9"/>
        <v>1.650815234905139</v>
      </c>
      <c r="Z86" s="138">
        <f t="shared" si="9"/>
        <v>1.6406081956799736</v>
      </c>
    </row>
    <row r="87" spans="1:26" ht="12.75">
      <c r="A87" s="128">
        <v>83</v>
      </c>
      <c r="B87" s="137">
        <f t="shared" si="10"/>
        <v>3.9559610071544347</v>
      </c>
      <c r="C87" s="133">
        <f t="shared" si="10"/>
        <v>3.1065070819079894</v>
      </c>
      <c r="D87" s="133">
        <f t="shared" si="10"/>
        <v>2.714565111538676</v>
      </c>
      <c r="E87" s="133">
        <f t="shared" si="10"/>
        <v>2.4816614292470072</v>
      </c>
      <c r="F87" s="133">
        <f t="shared" si="10"/>
        <v>2.3244732037909253</v>
      </c>
      <c r="G87" s="133">
        <f t="shared" si="10"/>
        <v>2.2099113432924242</v>
      </c>
      <c r="H87" s="133">
        <f t="shared" si="10"/>
        <v>2.1220035207057366</v>
      </c>
      <c r="I87" s="133">
        <f t="shared" si="10"/>
        <v>2.0520099384222528</v>
      </c>
      <c r="J87" s="133">
        <f t="shared" si="10"/>
        <v>1.9947091130113315</v>
      </c>
      <c r="K87" s="133">
        <f t="shared" si="10"/>
        <v>1.9467713784935106</v>
      </c>
      <c r="L87" s="133">
        <f t="shared" si="10"/>
        <v>1.9059637405135683</v>
      </c>
      <c r="M87" s="133">
        <f t="shared" si="10"/>
        <v>1.8707273396266</v>
      </c>
      <c r="N87" s="133">
        <f t="shared" si="10"/>
        <v>1.8399376992670202</v>
      </c>
      <c r="O87" s="133">
        <f t="shared" si="10"/>
        <v>1.8127612817669745</v>
      </c>
      <c r="P87" s="133">
        <f t="shared" si="10"/>
        <v>1.7885658237015272</v>
      </c>
      <c r="Q87" s="133">
        <f t="shared" si="10"/>
        <v>1.7668621859016571</v>
      </c>
      <c r="R87" s="133">
        <f t="shared" si="9"/>
        <v>1.7472654385352739</v>
      </c>
      <c r="S87" s="133">
        <f t="shared" si="9"/>
        <v>1.7294681028668333</v>
      </c>
      <c r="T87" s="133">
        <f t="shared" si="9"/>
        <v>1.713221311678953</v>
      </c>
      <c r="U87" s="133">
        <f t="shared" si="9"/>
        <v>1.6983212659013445</v>
      </c>
      <c r="V87" s="133">
        <f t="shared" si="9"/>
        <v>1.6845993170693745</v>
      </c>
      <c r="W87" s="133">
        <f t="shared" si="9"/>
        <v>1.6719145840833061</v>
      </c>
      <c r="X87" s="133">
        <f t="shared" si="9"/>
        <v>1.6601483745388557</v>
      </c>
      <c r="Y87" s="133">
        <f t="shared" si="9"/>
        <v>1.6491999126911896</v>
      </c>
      <c r="Z87" s="138">
        <f t="shared" si="9"/>
        <v>1.6389830279479705</v>
      </c>
    </row>
    <row r="88" spans="1:26" ht="12.75">
      <c r="A88" s="128">
        <v>84</v>
      </c>
      <c r="B88" s="137">
        <f t="shared" si="10"/>
        <v>3.9545684075892384</v>
      </c>
      <c r="C88" s="133">
        <f t="shared" si="10"/>
        <v>3.1051566079400095</v>
      </c>
      <c r="D88" s="133">
        <f t="shared" si="10"/>
        <v>2.713227129429896</v>
      </c>
      <c r="E88" s="133">
        <f t="shared" si="10"/>
        <v>2.4803223063575972</v>
      </c>
      <c r="F88" s="133">
        <f t="shared" si="10"/>
        <v>2.3231264976048278</v>
      </c>
      <c r="G88" s="133">
        <f t="shared" si="10"/>
        <v>2.2085538055582514</v>
      </c>
      <c r="H88" s="133">
        <f t="shared" si="10"/>
        <v>2.1206334769501471</v>
      </c>
      <c r="I88" s="133">
        <f t="shared" si="10"/>
        <v>2.0506265545292042</v>
      </c>
      <c r="J88" s="133">
        <f t="shared" si="10"/>
        <v>1.9933120301272056</v>
      </c>
      <c r="K88" s="133">
        <f t="shared" si="10"/>
        <v>1.945360517344193</v>
      </c>
      <c r="L88" s="133">
        <f t="shared" si="10"/>
        <v>1.9045391903564293</v>
      </c>
      <c r="M88" s="133">
        <f t="shared" si="10"/>
        <v>1.8692892923669844</v>
      </c>
      <c r="N88" s="133">
        <f t="shared" si="10"/>
        <v>1.8384864089914166</v>
      </c>
      <c r="O88" s="133">
        <f t="shared" si="10"/>
        <v>1.8112970392125431</v>
      </c>
      <c r="P88" s="133">
        <f t="shared" si="10"/>
        <v>1.7870889398216134</v>
      </c>
      <c r="Q88" s="133">
        <f t="shared" si="10"/>
        <v>1.7653729811365388</v>
      </c>
      <c r="R88" s="133">
        <f t="shared" si="9"/>
        <v>1.7457642357501844</v>
      </c>
      <c r="S88" s="133">
        <f t="shared" si="9"/>
        <v>1.7279552226955546</v>
      </c>
      <c r="T88" s="133">
        <f t="shared" si="9"/>
        <v>1.7116970694718041</v>
      </c>
      <c r="U88" s="133">
        <f t="shared" si="9"/>
        <v>1.6967859697575238</v>
      </c>
      <c r="V88" s="133">
        <f t="shared" si="9"/>
        <v>1.6830532666096878</v>
      </c>
      <c r="W88" s="133">
        <f t="shared" si="9"/>
        <v>1.67035806973199</v>
      </c>
      <c r="X88" s="133">
        <f t="shared" si="9"/>
        <v>1.6585816771568134</v>
      </c>
      <c r="Y88" s="133">
        <f t="shared" si="9"/>
        <v>1.6476233034518339</v>
      </c>
      <c r="Z88" s="138">
        <f t="shared" si="9"/>
        <v>1.6373967683798307</v>
      </c>
    </row>
    <row r="89" spans="1:26" ht="12.75">
      <c r="A89" s="128">
        <v>85</v>
      </c>
      <c r="B89" s="137">
        <f t="shared" si="10"/>
        <v>3.953209271903857</v>
      </c>
      <c r="C89" s="133">
        <f t="shared" si="10"/>
        <v>3.1038386606377038</v>
      </c>
      <c r="D89" s="133">
        <f t="shared" si="10"/>
        <v>2.7119213999916871</v>
      </c>
      <c r="E89" s="133">
        <f t="shared" si="10"/>
        <v>2.4790154695912516</v>
      </c>
      <c r="F89" s="133">
        <f t="shared" si="10"/>
        <v>2.3218122543119222</v>
      </c>
      <c r="G89" s="133">
        <f t="shared" si="10"/>
        <v>2.2072289778648781</v>
      </c>
      <c r="H89" s="133">
        <f t="shared" si="10"/>
        <v>2.1192964250235931</v>
      </c>
      <c r="I89" s="133">
        <f t="shared" si="10"/>
        <v>2.0492764599949562</v>
      </c>
      <c r="J89" s="133">
        <f t="shared" si="10"/>
        <v>1.9919485393331071</v>
      </c>
      <c r="K89" s="133">
        <f t="shared" si="10"/>
        <v>1.9439835501368827</v>
      </c>
      <c r="L89" s="133">
        <f t="shared" si="10"/>
        <v>1.9031488315474949</v>
      </c>
      <c r="M89" s="133">
        <f t="shared" si="10"/>
        <v>1.8678857273284279</v>
      </c>
      <c r="N89" s="133">
        <f t="shared" si="10"/>
        <v>1.8370698840873607</v>
      </c>
      <c r="O89" s="133">
        <f t="shared" si="10"/>
        <v>1.8098678368278476</v>
      </c>
      <c r="P89" s="133">
        <f t="shared" si="10"/>
        <v>1.7856473622809472</v>
      </c>
      <c r="Q89" s="133">
        <f t="shared" si="10"/>
        <v>1.763919340200711</v>
      </c>
      <c r="R89" s="133">
        <f t="shared" si="9"/>
        <v>1.7442988456981687</v>
      </c>
      <c r="S89" s="133">
        <f t="shared" si="9"/>
        <v>1.7264783957591414</v>
      </c>
      <c r="T89" s="133">
        <f t="shared" si="9"/>
        <v>1.7102091128397783</v>
      </c>
      <c r="U89" s="133">
        <f t="shared" si="9"/>
        <v>1.6952871836409904</v>
      </c>
      <c r="V89" s="133">
        <f t="shared" si="9"/>
        <v>1.6815439430322208</v>
      </c>
      <c r="W89" s="133">
        <f t="shared" si="9"/>
        <v>1.6688384918184609</v>
      </c>
      <c r="X89" s="133">
        <f t="shared" si="9"/>
        <v>1.6570521187666252</v>
      </c>
      <c r="Y89" s="133">
        <f t="shared" si="9"/>
        <v>1.6460840290501393</v>
      </c>
      <c r="Z89" s="138">
        <f t="shared" si="9"/>
        <v>1.6358480330724885</v>
      </c>
    </row>
    <row r="90" spans="1:26" ht="12.75">
      <c r="A90" s="128">
        <v>86</v>
      </c>
      <c r="B90" s="137">
        <f t="shared" si="10"/>
        <v>3.9518824083351602</v>
      </c>
      <c r="C90" s="133">
        <f t="shared" si="10"/>
        <v>3.1025520790112191</v>
      </c>
      <c r="D90" s="133">
        <f t="shared" si="10"/>
        <v>2.7106467710825646</v>
      </c>
      <c r="E90" s="133">
        <f t="shared" si="10"/>
        <v>2.4777397653979407</v>
      </c>
      <c r="F90" s="133">
        <f t="shared" si="10"/>
        <v>2.3205293142387813</v>
      </c>
      <c r="G90" s="133">
        <f t="shared" si="10"/>
        <v>2.2059356921639184</v>
      </c>
      <c r="H90" s="133">
        <f t="shared" si="10"/>
        <v>2.1179911874504715</v>
      </c>
      <c r="I90" s="133">
        <f t="shared" si="10"/>
        <v>2.0479584674918168</v>
      </c>
      <c r="J90" s="133">
        <f t="shared" si="10"/>
        <v>1.9906174433687513</v>
      </c>
      <c r="K90" s="133">
        <f t="shared" si="10"/>
        <v>1.9426392697923962</v>
      </c>
      <c r="L90" s="133">
        <f t="shared" si="10"/>
        <v>1.9017914474125688</v>
      </c>
      <c r="M90" s="133">
        <f t="shared" si="10"/>
        <v>1.8665154185268442</v>
      </c>
      <c r="N90" s="133">
        <f t="shared" si="10"/>
        <v>1.8356868895779137</v>
      </c>
      <c r="O90" s="133">
        <f t="shared" si="10"/>
        <v>1.8084724309740909</v>
      </c>
      <c r="P90" s="133">
        <f t="shared" si="10"/>
        <v>1.7842398391127348</v>
      </c>
      <c r="Q90" s="133">
        <f t="shared" si="10"/>
        <v>1.7625000031292199</v>
      </c>
      <c r="R90" s="133">
        <f t="shared" si="9"/>
        <v>1.7428680007377291</v>
      </c>
      <c r="S90" s="133">
        <f t="shared" si="9"/>
        <v>1.7250363470504588</v>
      </c>
      <c r="T90" s="133">
        <f t="shared" si="9"/>
        <v>1.7087561597089014</v>
      </c>
      <c r="U90" s="133">
        <f t="shared" si="9"/>
        <v>1.6938236186969517</v>
      </c>
      <c r="V90" s="133">
        <f t="shared" si="9"/>
        <v>1.6800700509744289</v>
      </c>
      <c r="W90" s="133">
        <f t="shared" si="9"/>
        <v>1.6673545487326216</v>
      </c>
      <c r="X90" s="133">
        <f t="shared" si="9"/>
        <v>1.6555583917582968</v>
      </c>
      <c r="Y90" s="133">
        <f t="shared" si="9"/>
        <v>1.6445807761117384</v>
      </c>
      <c r="Z90" s="138">
        <f t="shared" si="9"/>
        <v>1.6343355031111053</v>
      </c>
    </row>
    <row r="91" spans="1:26" ht="12.75">
      <c r="A91" s="128">
        <v>87</v>
      </c>
      <c r="B91" s="137">
        <f t="shared" si="10"/>
        <v>3.9505866810414649</v>
      </c>
      <c r="C91" s="133">
        <f t="shared" si="10"/>
        <v>3.1012957566671893</v>
      </c>
      <c r="D91" s="133">
        <f t="shared" si="10"/>
        <v>2.7094021447840118</v>
      </c>
      <c r="E91" s="133">
        <f t="shared" si="10"/>
        <v>2.4764940945269767</v>
      </c>
      <c r="F91" s="133">
        <f t="shared" si="10"/>
        <v>2.31927657229155</v>
      </c>
      <c r="G91" s="133">
        <f t="shared" si="10"/>
        <v>2.2046728353612588</v>
      </c>
      <c r="H91" s="133">
        <f t="shared" si="10"/>
        <v>2.1167166421257866</v>
      </c>
      <c r="I91" s="133">
        <f t="shared" si="10"/>
        <v>2.0466714454933133</v>
      </c>
      <c r="J91" s="133">
        <f t="shared" si="10"/>
        <v>1.9893176012052354</v>
      </c>
      <c r="K91" s="133">
        <f t="shared" si="10"/>
        <v>1.9413265258845658</v>
      </c>
      <c r="L91" s="133">
        <f t="shared" si="10"/>
        <v>1.900465878339147</v>
      </c>
      <c r="M91" s="133">
        <f t="shared" si="10"/>
        <v>1.8651771974332951</v>
      </c>
      <c r="N91" s="133">
        <f t="shared" si="10"/>
        <v>1.8343362483184744</v>
      </c>
      <c r="O91" s="133">
        <f t="shared" si="10"/>
        <v>1.8071096362054526</v>
      </c>
      <c r="P91" s="133">
        <f t="shared" si="10"/>
        <v>1.7828651768873982</v>
      </c>
      <c r="Q91" s="133">
        <f t="shared" si="10"/>
        <v>1.7611137688226142</v>
      </c>
      <c r="R91" s="133">
        <f t="shared" si="9"/>
        <v>1.7414704924057984</v>
      </c>
      <c r="S91" s="133">
        <f t="shared" si="9"/>
        <v>1.7236278610390254</v>
      </c>
      <c r="T91" s="133">
        <f t="shared" si="9"/>
        <v>1.7073369877660922</v>
      </c>
      <c r="U91" s="133">
        <f t="shared" si="9"/>
        <v>1.6923940461024838</v>
      </c>
      <c r="V91" s="133">
        <f t="shared" si="9"/>
        <v>1.6786303553640354</v>
      </c>
      <c r="W91" s="133">
        <f t="shared" si="9"/>
        <v>1.6659049994011681</v>
      </c>
      <c r="X91" s="133">
        <f t="shared" si="9"/>
        <v>1.6540992492939268</v>
      </c>
      <c r="Y91" s="133">
        <f t="shared" si="9"/>
        <v>1.6431122922590635</v>
      </c>
      <c r="Z91" s="138">
        <f t="shared" si="9"/>
        <v>1.6328579207923373</v>
      </c>
    </row>
    <row r="92" spans="1:26" ht="12.75">
      <c r="A92" s="128">
        <v>88</v>
      </c>
      <c r="B92" s="137">
        <f t="shared" si="10"/>
        <v>3.9493210068606932</v>
      </c>
      <c r="C92" s="133">
        <f t="shared" si="10"/>
        <v>3.1000686386371408</v>
      </c>
      <c r="D92" s="133">
        <f t="shared" si="10"/>
        <v>2.7081864742481265</v>
      </c>
      <c r="E92" s="133">
        <f t="shared" si="10"/>
        <v>2.4752774088696223</v>
      </c>
      <c r="F92" s="133">
        <f t="shared" si="10"/>
        <v>2.3180529747826637</v>
      </c>
      <c r="G92" s="133">
        <f t="shared" si="10"/>
        <v>2.2034393461230675</v>
      </c>
      <c r="H92" s="133">
        <f t="shared" si="10"/>
        <v>2.1154717190983714</v>
      </c>
      <c r="I92" s="133">
        <f t="shared" si="10"/>
        <v>2.0454143150341193</v>
      </c>
      <c r="J92" s="133">
        <f t="shared" si="10"/>
        <v>1.9880479247819165</v>
      </c>
      <c r="K92" s="133">
        <f t="shared" si="10"/>
        <v>1.9400442213546978</v>
      </c>
      <c r="L92" s="133">
        <f t="shared" si="10"/>
        <v>1.8991710184693407</v>
      </c>
      <c r="M92" s="133">
        <f t="shared" si="10"/>
        <v>1.8638699496463216</v>
      </c>
      <c r="N92" s="133">
        <f t="shared" si="10"/>
        <v>1.8330168376495117</v>
      </c>
      <c r="O92" s="133">
        <f t="shared" si="10"/>
        <v>1.8057783219032164</v>
      </c>
      <c r="P92" s="133">
        <f t="shared" si="10"/>
        <v>1.7815222373290798</v>
      </c>
      <c r="Q92" s="133">
        <f t="shared" si="10"/>
        <v>1.7597594916467583</v>
      </c>
      <c r="R92" s="133">
        <f t="shared" si="9"/>
        <v>1.7401051680017356</v>
      </c>
      <c r="S92" s="133">
        <f t="shared" si="9"/>
        <v>1.722251778240055</v>
      </c>
      <c r="T92" s="133">
        <f t="shared" si="9"/>
        <v>1.7059504310140288</v>
      </c>
      <c r="U92" s="133">
        <f t="shared" si="9"/>
        <v>1.6909972936079596</v>
      </c>
      <c r="V92" s="133">
        <f t="shared" si="9"/>
        <v>1.6772236779477392</v>
      </c>
      <c r="W92" s="133">
        <f t="shared" si="9"/>
        <v>1.6644886598042234</v>
      </c>
      <c r="X92" s="133">
        <f t="shared" si="9"/>
        <v>1.6526735018128769</v>
      </c>
      <c r="Y92" s="133">
        <f t="shared" si="9"/>
        <v>1.6416773826056288</v>
      </c>
      <c r="Z92" s="138">
        <f t="shared" si="9"/>
        <v>1.6314140861082937</v>
      </c>
    </row>
    <row r="93" spans="1:26" ht="12.75">
      <c r="A93" s="128">
        <v>89</v>
      </c>
      <c r="B93" s="137">
        <f t="shared" si="10"/>
        <v>3.9480843522916773</v>
      </c>
      <c r="C93" s="133">
        <f t="shared" si="10"/>
        <v>3.0988697184243428</v>
      </c>
      <c r="D93" s="133">
        <f t="shared" si="10"/>
        <v>2.7069987607626622</v>
      </c>
      <c r="E93" s="133">
        <f t="shared" si="10"/>
        <v>2.4740887085195116</v>
      </c>
      <c r="F93" s="133">
        <f t="shared" si="10"/>
        <v>2.316857516476448</v>
      </c>
      <c r="G93" s="133">
        <f t="shared" si="10"/>
        <v>2.2022342119019287</v>
      </c>
      <c r="H93" s="133">
        <f t="shared" si="10"/>
        <v>2.1142553975757945</v>
      </c>
      <c r="I93" s="133">
        <f t="shared" si="10"/>
        <v>2.0441860466931718</v>
      </c>
      <c r="J93" s="133">
        <f t="shared" si="10"/>
        <v>1.9868073759679286</v>
      </c>
      <c r="K93" s="133">
        <f t="shared" si="10"/>
        <v>1.938791309452103</v>
      </c>
      <c r="L93" s="133">
        <f t="shared" si="10"/>
        <v>1.8979058126201982</v>
      </c>
      <c r="M93" s="133">
        <f t="shared" si="10"/>
        <v>1.8625926117929616</v>
      </c>
      <c r="N93" s="133">
        <f t="shared" si="10"/>
        <v>1.8317275862792091</v>
      </c>
      <c r="O93" s="133">
        <f t="shared" si="10"/>
        <v>1.8044774091409554</v>
      </c>
      <c r="P93" s="133">
        <f t="shared" si="10"/>
        <v>1.7802099341642768</v>
      </c>
      <c r="Q93" s="133">
        <f t="shared" si="10"/>
        <v>1.7584360782657809</v>
      </c>
      <c r="R93" s="133">
        <f t="shared" si="9"/>
        <v>1.7387709274054237</v>
      </c>
      <c r="S93" s="133">
        <f t="shared" si="9"/>
        <v>1.7209069920184619</v>
      </c>
      <c r="T93" s="133">
        <f t="shared" si="9"/>
        <v>1.7045953765618218</v>
      </c>
      <c r="U93" s="133">
        <f t="shared" si="9"/>
        <v>1.6896322423150854</v>
      </c>
      <c r="V93" s="133">
        <f t="shared" si="9"/>
        <v>1.6758488940572591</v>
      </c>
      <c r="W93" s="133">
        <f t="shared" si="9"/>
        <v>1.6631043997300161</v>
      </c>
      <c r="X93" s="133">
        <f t="shared" si="9"/>
        <v>1.6512800137756787</v>
      </c>
      <c r="Y93" s="133">
        <f t="shared" si="9"/>
        <v>1.6402749064896953</v>
      </c>
      <c r="Z93" s="138">
        <f t="shared" si="9"/>
        <v>1.63000285347044</v>
      </c>
    </row>
    <row r="94" spans="1:26" ht="12.75">
      <c r="A94" s="128">
        <v>90</v>
      </c>
      <c r="B94" s="137">
        <f t="shared" si="10"/>
        <v>3.9468757306805347</v>
      </c>
      <c r="C94" s="133">
        <f t="shared" si="10"/>
        <v>3.0976980352519248</v>
      </c>
      <c r="D94" s="133">
        <f t="shared" si="10"/>
        <v>2.7058380510161339</v>
      </c>
      <c r="E94" s="133">
        <f t="shared" si="10"/>
        <v>2.4729270390334448</v>
      </c>
      <c r="F94" s="133">
        <f t="shared" si="10"/>
        <v>2.3156892378361018</v>
      </c>
      <c r="G94" s="133">
        <f t="shared" si="10"/>
        <v>2.2010564661657734</v>
      </c>
      <c r="H94" s="133">
        <f t="shared" si="10"/>
        <v>2.1130667031333297</v>
      </c>
      <c r="I94" s="133">
        <f t="shared" si="10"/>
        <v>2.0429856577822085</v>
      </c>
      <c r="J94" s="133">
        <f t="shared" si="10"/>
        <v>1.9855949637305008</v>
      </c>
      <c r="K94" s="133">
        <f t="shared" si="10"/>
        <v>1.9375667908827279</v>
      </c>
      <c r="L94" s="133">
        <f t="shared" si="10"/>
        <v>1.8966692534133975</v>
      </c>
      <c r="M94" s="133">
        <f t="shared" si="10"/>
        <v>1.8613441686403196</v>
      </c>
      <c r="N94" s="133">
        <f t="shared" si="10"/>
        <v>1.8304674713777722</v>
      </c>
      <c r="O94" s="133">
        <f t="shared" si="10"/>
        <v>1.8032058677624543</v>
      </c>
      <c r="P94" s="133">
        <f t="shared" si="10"/>
        <v>1.7789272301842036</v>
      </c>
      <c r="Q94" s="133">
        <f t="shared" si="10"/>
        <v>1.7571424846896893</v>
      </c>
      <c r="R94" s="133">
        <f t="shared" si="9"/>
        <v>1.7374667201109022</v>
      </c>
      <c r="S94" s="133">
        <f t="shared" si="9"/>
        <v>1.7195924456092624</v>
      </c>
      <c r="T94" s="133">
        <f t="shared" si="9"/>
        <v>1.7032707616328646</v>
      </c>
      <c r="U94" s="133">
        <f t="shared" si="9"/>
        <v>1.6882978236728543</v>
      </c>
      <c r="V94" s="133">
        <f t="shared" si="9"/>
        <v>1.6745049295940142</v>
      </c>
      <c r="W94" s="133">
        <f t="shared" si="9"/>
        <v>1.661751139748834</v>
      </c>
      <c r="X94" s="133">
        <f t="shared" si="9"/>
        <v>1.6499177006277974</v>
      </c>
      <c r="Y94" s="133">
        <f t="shared" si="9"/>
        <v>1.6389037744283728</v>
      </c>
      <c r="Z94" s="138">
        <f t="shared" si="9"/>
        <v>1.6286231286545252</v>
      </c>
    </row>
    <row r="95" spans="1:26" ht="12.75">
      <c r="A95" s="128">
        <v>91</v>
      </c>
      <c r="B95" s="137">
        <f t="shared" si="10"/>
        <v>3.9456941995962103</v>
      </c>
      <c r="C95" s="133">
        <f t="shared" si="10"/>
        <v>3.0965526714962626</v>
      </c>
      <c r="D95" s="133">
        <f t="shared" si="10"/>
        <v>2.7047034345472598</v>
      </c>
      <c r="E95" s="133">
        <f t="shared" si="10"/>
        <v>2.4717914888768804</v>
      </c>
      <c r="F95" s="133">
        <f t="shared" si="10"/>
        <v>2.3145472224562735</v>
      </c>
      <c r="G95" s="133">
        <f t="shared" si="10"/>
        <v>2.1999051858134422</v>
      </c>
      <c r="H95" s="133">
        <f t="shared" si="10"/>
        <v>2.1119047051108968</v>
      </c>
      <c r="I95" s="133">
        <f t="shared" si="10"/>
        <v>2.0418122097236151</v>
      </c>
      <c r="J95" s="133">
        <f t="shared" si="10"/>
        <v>1.9844097414938242</v>
      </c>
      <c r="K95" s="133">
        <f t="shared" si="10"/>
        <v>1.9363697111495584</v>
      </c>
      <c r="L95" s="133">
        <f t="shared" si="10"/>
        <v>1.8954603785978634</v>
      </c>
      <c r="M95" s="133">
        <f t="shared" si="10"/>
        <v>1.8601236504011791</v>
      </c>
      <c r="N95" s="133">
        <f t="shared" si="10"/>
        <v>1.8292355158668263</v>
      </c>
      <c r="O95" s="133">
        <f t="shared" si="10"/>
        <v>1.8019627136556851</v>
      </c>
      <c r="P95" s="133">
        <f t="shared" si="10"/>
        <v>1.7776731345041412</v>
      </c>
      <c r="Q95" s="133">
        <f t="shared" ref="Q95:Z110" si="11">_xlfn.F.INV.RT($C$2,Q$4,$A95)</f>
        <v>1.7558777135198411</v>
      </c>
      <c r="R95" s="133">
        <f t="shared" si="11"/>
        <v>1.7361915424587</v>
      </c>
      <c r="S95" s="133">
        <f t="shared" si="11"/>
        <v>1.718307129337441</v>
      </c>
      <c r="T95" s="133">
        <f t="shared" si="11"/>
        <v>1.7019755707728743</v>
      </c>
      <c r="U95" s="133">
        <f t="shared" si="11"/>
        <v>1.6869930166743727</v>
      </c>
      <c r="V95" s="133">
        <f t="shared" si="11"/>
        <v>1.6731907582152921</v>
      </c>
      <c r="W95" s="133">
        <f t="shared" si="11"/>
        <v>1.6604278483891264</v>
      </c>
      <c r="X95" s="133">
        <f t="shared" si="11"/>
        <v>1.6485855259661515</v>
      </c>
      <c r="Y95" s="133">
        <f t="shared" si="11"/>
        <v>1.6375629452750087</v>
      </c>
      <c r="Z95" s="138">
        <f t="shared" si="11"/>
        <v>1.6272738659492991</v>
      </c>
    </row>
    <row r="96" spans="1:26" ht="12.75">
      <c r="A96" s="128">
        <v>92</v>
      </c>
      <c r="B96" s="137">
        <f t="shared" ref="B96:Q111" si="12">_xlfn.F.INV.RT($C$2,B$4,$A96)</f>
        <v>3.9445388583805117</v>
      </c>
      <c r="C96" s="133">
        <f t="shared" si="12"/>
        <v>3.0954327502913723</v>
      </c>
      <c r="D96" s="133">
        <f t="shared" si="12"/>
        <v>2.7035940413644344</v>
      </c>
      <c r="E96" s="133">
        <f t="shared" si="12"/>
        <v>2.4706811870397325</v>
      </c>
      <c r="F96" s="133">
        <f t="shared" si="12"/>
        <v>2.3134305946667704</v>
      </c>
      <c r="G96" s="133">
        <f t="shared" si="12"/>
        <v>2.1987794887625558</v>
      </c>
      <c r="H96" s="133">
        <f t="shared" si="12"/>
        <v>2.1107685141834525</v>
      </c>
      <c r="I96" s="133">
        <f t="shared" si="12"/>
        <v>2.0406648056028462</v>
      </c>
      <c r="J96" s="133">
        <f t="shared" si="12"/>
        <v>1.9832508046736947</v>
      </c>
      <c r="K96" s="133">
        <f t="shared" si="12"/>
        <v>1.9351991580699253</v>
      </c>
      <c r="L96" s="133">
        <f t="shared" si="12"/>
        <v>1.8942782685503738</v>
      </c>
      <c r="M96" s="133">
        <f t="shared" si="12"/>
        <v>1.858930130218607</v>
      </c>
      <c r="N96" s="133">
        <f t="shared" si="12"/>
        <v>1.8280307858887894</v>
      </c>
      <c r="O96" s="133">
        <f t="shared" si="12"/>
        <v>1.8007470062076889</v>
      </c>
      <c r="P96" s="133">
        <f t="shared" si="12"/>
        <v>1.7764467000045598</v>
      </c>
      <c r="Q96" s="133">
        <f t="shared" si="12"/>
        <v>1.7546408113770213</v>
      </c>
      <c r="R96" s="133">
        <f t="shared" si="11"/>
        <v>1.7349444350515117</v>
      </c>
      <c r="S96" s="133">
        <f t="shared" si="11"/>
        <v>1.7170500780218796</v>
      </c>
      <c r="T96" s="133">
        <f t="shared" si="11"/>
        <v>1.7007088332426901</v>
      </c>
      <c r="U96" s="133">
        <f t="shared" si="11"/>
        <v>1.6857168452390925</v>
      </c>
      <c r="V96" s="133">
        <f t="shared" si="11"/>
        <v>1.6719053987064707</v>
      </c>
      <c r="W96" s="133">
        <f t="shared" si="11"/>
        <v>1.6591335395001632</v>
      </c>
      <c r="X96" s="133">
        <f t="shared" si="11"/>
        <v>1.6472824988927202</v>
      </c>
      <c r="Y96" s="133">
        <f t="shared" si="11"/>
        <v>1.6362514235642067</v>
      </c>
      <c r="Z96" s="138">
        <f t="shared" si="11"/>
        <v>1.6259540654933355</v>
      </c>
    </row>
    <row r="97" spans="1:26" ht="12.75">
      <c r="A97" s="128">
        <v>93</v>
      </c>
      <c r="B97" s="137">
        <f t="shared" si="12"/>
        <v>3.9434088458591683</v>
      </c>
      <c r="C97" s="133">
        <f t="shared" si="12"/>
        <v>3.0943374332911389</v>
      </c>
      <c r="D97" s="133">
        <f t="shared" si="12"/>
        <v>2.7025090397221239</v>
      </c>
      <c r="E97" s="133">
        <f t="shared" si="12"/>
        <v>2.4695953008093796</v>
      </c>
      <c r="F97" s="133">
        <f t="shared" si="12"/>
        <v>2.312338517294283</v>
      </c>
      <c r="G97" s="133">
        <f t="shared" si="12"/>
        <v>2.1976785316963179</v>
      </c>
      <c r="H97" s="133">
        <f t="shared" si="12"/>
        <v>2.1096572800914228</v>
      </c>
      <c r="I97" s="133">
        <f t="shared" si="12"/>
        <v>2.0395425878820532</v>
      </c>
      <c r="J97" s="133">
        <f t="shared" si="12"/>
        <v>1.9821172883744154</v>
      </c>
      <c r="K97" s="133">
        <f t="shared" si="12"/>
        <v>1.9340542594561276</v>
      </c>
      <c r="L97" s="133">
        <f t="shared" si="12"/>
        <v>1.893122043940475</v>
      </c>
      <c r="M97" s="133">
        <f t="shared" si="12"/>
        <v>1.8577627218158528</v>
      </c>
      <c r="N97" s="133">
        <f t="shared" si="12"/>
        <v>1.826852388442415</v>
      </c>
      <c r="O97" s="133">
        <f t="shared" si="12"/>
        <v>1.7995578459264832</v>
      </c>
      <c r="P97" s="133">
        <f t="shared" si="12"/>
        <v>1.7752470209400615</v>
      </c>
      <c r="Q97" s="133">
        <f t="shared" si="12"/>
        <v>1.7534308664980802</v>
      </c>
      <c r="R97" s="133">
        <f t="shared" si="11"/>
        <v>1.7337244803391831</v>
      </c>
      <c r="S97" s="133">
        <f t="shared" si="11"/>
        <v>1.7158203685492712</v>
      </c>
      <c r="T97" s="133">
        <f t="shared" si="11"/>
        <v>1.6994696205816788</v>
      </c>
      <c r="U97" s="133">
        <f t="shared" si="11"/>
        <v>1.6844683757662489</v>
      </c>
      <c r="V97" s="133">
        <f t="shared" si="11"/>
        <v>1.670647912524982</v>
      </c>
      <c r="W97" s="133">
        <f t="shared" si="11"/>
        <v>1.6578672697870331</v>
      </c>
      <c r="X97" s="133">
        <f t="shared" si="11"/>
        <v>1.646007671540989</v>
      </c>
      <c r="Y97" s="133">
        <f t="shared" si="11"/>
        <v>1.6349682570301349</v>
      </c>
      <c r="Z97" s="138">
        <f t="shared" si="11"/>
        <v>1.6246627707856147</v>
      </c>
    </row>
    <row r="98" spans="1:26" ht="12.75">
      <c r="A98" s="128">
        <v>94</v>
      </c>
      <c r="B98" s="137">
        <f t="shared" si="12"/>
        <v>3.9423033382018047</v>
      </c>
      <c r="C98" s="133">
        <f t="shared" si="12"/>
        <v>3.0932659185773006</v>
      </c>
      <c r="D98" s="133">
        <f t="shared" si="12"/>
        <v>2.7014476340422746</v>
      </c>
      <c r="E98" s="133">
        <f t="shared" si="12"/>
        <v>2.4685330336888986</v>
      </c>
      <c r="F98" s="133">
        <f t="shared" si="12"/>
        <v>2.3112701895700507</v>
      </c>
      <c r="G98" s="133">
        <f t="shared" si="12"/>
        <v>2.1966015079572752</v>
      </c>
      <c r="H98" s="133">
        <f t="shared" si="12"/>
        <v>2.1085701895190647</v>
      </c>
      <c r="I98" s="133">
        <f t="shared" si="12"/>
        <v>2.0384447362626243</v>
      </c>
      <c r="J98" s="133">
        <f t="shared" si="12"/>
        <v>1.9810083652356434</v>
      </c>
      <c r="K98" s="133">
        <f t="shared" si="12"/>
        <v>1.932934180946966</v>
      </c>
      <c r="L98" s="133">
        <f t="shared" si="12"/>
        <v>1.8919908635472698</v>
      </c>
      <c r="M98" s="133">
        <f t="shared" si="12"/>
        <v>1.8566205772989717</v>
      </c>
      <c r="N98" s="133">
        <f t="shared" si="12"/>
        <v>1.8256994691719406</v>
      </c>
      <c r="O98" s="133">
        <f t="shared" si="12"/>
        <v>1.7983943722173577</v>
      </c>
      <c r="P98" s="133">
        <f t="shared" si="12"/>
        <v>1.7740732307034717</v>
      </c>
      <c r="Q98" s="133">
        <f t="shared" si="12"/>
        <v>1.7522470064884301</v>
      </c>
      <c r="R98" s="133">
        <f t="shared" si="11"/>
        <v>1.7325308003601958</v>
      </c>
      <c r="S98" s="133">
        <f t="shared" si="11"/>
        <v>1.7146171176051763</v>
      </c>
      <c r="T98" s="133">
        <f t="shared" si="11"/>
        <v>1.6982570443288856</v>
      </c>
      <c r="U98" s="133">
        <f t="shared" si="11"/>
        <v>1.6832467148466002</v>
      </c>
      <c r="V98" s="133">
        <f t="shared" si="11"/>
        <v>1.6694174015031116</v>
      </c>
      <c r="W98" s="133">
        <f t="shared" si="11"/>
        <v>1.6566281365049376</v>
      </c>
      <c r="X98" s="133">
        <f t="shared" si="11"/>
        <v>1.6447601367621811</v>
      </c>
      <c r="Y98" s="133">
        <f t="shared" si="11"/>
        <v>1.6337125342850729</v>
      </c>
      <c r="Z98" s="138">
        <f t="shared" si="11"/>
        <v>1.6233990663567577</v>
      </c>
    </row>
    <row r="99" spans="1:26" ht="12.75">
      <c r="A99" s="128">
        <v>95</v>
      </c>
      <c r="B99" s="137">
        <f t="shared" si="12"/>
        <v>3.9412215469195835</v>
      </c>
      <c r="C99" s="133">
        <f t="shared" si="12"/>
        <v>3.0922174387023618</v>
      </c>
      <c r="D99" s="133">
        <f t="shared" si="12"/>
        <v>2.7004090629698014</v>
      </c>
      <c r="E99" s="133">
        <f t="shared" si="12"/>
        <v>2.467493623449645</v>
      </c>
      <c r="F99" s="133">
        <f t="shared" si="12"/>
        <v>2.3102248451725194</v>
      </c>
      <c r="G99" s="133">
        <f t="shared" si="12"/>
        <v>2.1955476455768665</v>
      </c>
      <c r="H99" s="133">
        <f t="shared" si="12"/>
        <v>2.10750646410958</v>
      </c>
      <c r="I99" s="133">
        <f t="shared" si="12"/>
        <v>2.0373704656854645</v>
      </c>
      <c r="J99" s="133">
        <f t="shared" si="12"/>
        <v>1.9799232434179128</v>
      </c>
      <c r="K99" s="133">
        <f t="shared" si="12"/>
        <v>1.9318381239788789</v>
      </c>
      <c r="L99" s="133">
        <f t="shared" si="12"/>
        <v>1.8908839222166414</v>
      </c>
      <c r="M99" s="133">
        <f t="shared" si="12"/>
        <v>1.8555028851007482</v>
      </c>
      <c r="N99" s="133">
        <f t="shared" si="12"/>
        <v>1.8245712102982823</v>
      </c>
      <c r="O99" s="133">
        <f t="shared" si="12"/>
        <v>1.7972557613019677</v>
      </c>
      <c r="P99" s="133">
        <f t="shared" si="12"/>
        <v>1.772924499733429</v>
      </c>
      <c r="Q99" s="133">
        <f t="shared" si="12"/>
        <v>1.7510883962187138</v>
      </c>
      <c r="R99" s="133">
        <f t="shared" si="11"/>
        <v>1.7313625546279683</v>
      </c>
      <c r="S99" s="133">
        <f t="shared" si="11"/>
        <v>1.7134394795504553</v>
      </c>
      <c r="T99" s="133">
        <f t="shared" si="11"/>
        <v>1.6970702538901075</v>
      </c>
      <c r="U99" s="133">
        <f t="shared" si="11"/>
        <v>1.6820510071206245</v>
      </c>
      <c r="V99" s="133">
        <f t="shared" si="11"/>
        <v>1.6682130056977629</v>
      </c>
      <c r="W99" s="133">
        <f t="shared" si="11"/>
        <v>1.6554152753009421</v>
      </c>
      <c r="X99" s="133">
        <f t="shared" si="11"/>
        <v>1.6435390259593603</v>
      </c>
      <c r="Y99" s="133">
        <f t="shared" si="11"/>
        <v>1.6324833826462646</v>
      </c>
      <c r="Z99" s="138">
        <f t="shared" si="11"/>
        <v>1.6221620755889581</v>
      </c>
    </row>
    <row r="100" spans="1:26" ht="12.75">
      <c r="A100" s="128">
        <v>96</v>
      </c>
      <c r="B100" s="137">
        <f t="shared" si="12"/>
        <v>3.9401627169902849</v>
      </c>
      <c r="C100" s="133">
        <f t="shared" si="12"/>
        <v>3.0911912588572945</v>
      </c>
      <c r="D100" s="133">
        <f t="shared" si="12"/>
        <v>2.6993925975521802</v>
      </c>
      <c r="E100" s="133">
        <f t="shared" si="12"/>
        <v>2.4664763403081262</v>
      </c>
      <c r="F100" s="133">
        <f t="shared" si="12"/>
        <v>2.3092017503949336</v>
      </c>
      <c r="G100" s="133">
        <f t="shared" si="12"/>
        <v>2.1945162054307219</v>
      </c>
      <c r="H100" s="133">
        <f t="shared" si="12"/>
        <v>2.106465358606862</v>
      </c>
      <c r="I100" s="133">
        <f t="shared" si="12"/>
        <v>2.0363190244587686</v>
      </c>
      <c r="J100" s="133">
        <f t="shared" si="12"/>
        <v>1.97886116471652</v>
      </c>
      <c r="K100" s="133">
        <f t="shared" si="12"/>
        <v>1.9307653238862599</v>
      </c>
      <c r="L100" s="133">
        <f t="shared" si="12"/>
        <v>1.8898004489485005</v>
      </c>
      <c r="M100" s="133">
        <f t="shared" si="12"/>
        <v>1.854408868055397</v>
      </c>
      <c r="N100" s="133">
        <f t="shared" si="12"/>
        <v>1.8234668286817566</v>
      </c>
      <c r="O100" s="133">
        <f t="shared" si="12"/>
        <v>1.7961412242696484</v>
      </c>
      <c r="P100" s="133">
        <f t="shared" si="12"/>
        <v>1.7718000335548416</v>
      </c>
      <c r="Q100" s="133">
        <f t="shared" si="12"/>
        <v>1.7499542358549462</v>
      </c>
      <c r="R100" s="133">
        <f t="shared" si="11"/>
        <v>1.730218938151195</v>
      </c>
      <c r="S100" s="133">
        <f t="shared" si="11"/>
        <v>1.7122866444323186</v>
      </c>
      <c r="T100" s="133">
        <f t="shared" si="11"/>
        <v>1.695908434540113</v>
      </c>
      <c r="U100" s="133">
        <f t="shared" si="11"/>
        <v>1.6808804332723346</v>
      </c>
      <c r="V100" s="133">
        <f t="shared" si="11"/>
        <v>1.6670339013762927</v>
      </c>
      <c r="W100" s="133">
        <f t="shared" si="11"/>
        <v>1.6542278581922127</v>
      </c>
      <c r="X100" s="133">
        <f t="shared" si="11"/>
        <v>1.6423435070584715</v>
      </c>
      <c r="Y100" s="133">
        <f t="shared" si="11"/>
        <v>1.6312799661000794</v>
      </c>
      <c r="Z100" s="138">
        <f t="shared" si="11"/>
        <v>1.6209509586736062</v>
      </c>
    </row>
    <row r="101" spans="1:26" ht="12.75">
      <c r="A101" s="128">
        <v>97</v>
      </c>
      <c r="B101" s="137">
        <f t="shared" si="12"/>
        <v>3.9391261251015028</v>
      </c>
      <c r="C101" s="133">
        <f t="shared" si="12"/>
        <v>3.090186675154857</v>
      </c>
      <c r="D101" s="133">
        <f t="shared" si="12"/>
        <v>2.6983975395340125</v>
      </c>
      <c r="E101" s="133">
        <f t="shared" si="12"/>
        <v>2.4654804852180252</v>
      </c>
      <c r="F101" s="133">
        <f t="shared" si="12"/>
        <v>2.3082002024286425</v>
      </c>
      <c r="G101" s="133">
        <f t="shared" si="12"/>
        <v>2.1935064795104258</v>
      </c>
      <c r="H101" s="133">
        <f t="shared" si="12"/>
        <v>2.1054461591145008</v>
      </c>
      <c r="I101" s="133">
        <f t="shared" si="12"/>
        <v>2.0352896925038952</v>
      </c>
      <c r="J101" s="133">
        <f t="shared" si="12"/>
        <v>1.9778214027943342</v>
      </c>
      <c r="K101" s="133">
        <f t="shared" si="12"/>
        <v>1.9297150481215208</v>
      </c>
      <c r="L101" s="133">
        <f t="shared" si="12"/>
        <v>1.8887397051045212</v>
      </c>
      <c r="M101" s="133">
        <f t="shared" si="12"/>
        <v>1.8533377815944616</v>
      </c>
      <c r="N101" s="133">
        <f t="shared" si="12"/>
        <v>1.8223855740066939</v>
      </c>
      <c r="O101" s="133">
        <f t="shared" si="12"/>
        <v>1.7950500052512541</v>
      </c>
      <c r="P101" s="133">
        <f t="shared" si="12"/>
        <v>1.7706990709424932</v>
      </c>
      <c r="Q101" s="133">
        <f t="shared" si="12"/>
        <v>1.7488437590123778</v>
      </c>
      <c r="R101" s="133">
        <f t="shared" si="11"/>
        <v>1.7290991795784658</v>
      </c>
      <c r="S101" s="133">
        <f t="shared" si="11"/>
        <v>1.7111578361201529</v>
      </c>
      <c r="T101" s="133">
        <f t="shared" si="11"/>
        <v>1.6947708055501165</v>
      </c>
      <c r="U101" s="133">
        <f t="shared" si="11"/>
        <v>1.6797342081488302</v>
      </c>
      <c r="V101" s="133">
        <f t="shared" si="11"/>
        <v>1.6658792991285076</v>
      </c>
      <c r="W101" s="133">
        <f t="shared" si="11"/>
        <v>1.6530650916708507</v>
      </c>
      <c r="X101" s="133">
        <f t="shared" si="11"/>
        <v>1.6411727826063292</v>
      </c>
      <c r="Y101" s="133">
        <f t="shared" si="11"/>
        <v>1.6301014833935008</v>
      </c>
      <c r="Z101" s="138">
        <f t="shared" si="11"/>
        <v>1.6197649106965795</v>
      </c>
    </row>
    <row r="102" spans="1:26" ht="12.75">
      <c r="A102" s="128">
        <v>98</v>
      </c>
      <c r="B102" s="137">
        <f t="shared" si="12"/>
        <v>3.9381110780033723</v>
      </c>
      <c r="C102" s="133">
        <f t="shared" si="12"/>
        <v>3.0892030130201875</v>
      </c>
      <c r="D102" s="133">
        <f t="shared" si="12"/>
        <v>2.6974232197581554</v>
      </c>
      <c r="E102" s="133">
        <f t="shared" si="12"/>
        <v>2.4645053882689947</v>
      </c>
      <c r="F102" s="133">
        <f t="shared" si="12"/>
        <v>2.307219527753722</v>
      </c>
      <c r="G102" s="133">
        <f t="shared" si="12"/>
        <v>2.1925177893032943</v>
      </c>
      <c r="H102" s="133">
        <f t="shared" si="12"/>
        <v>2.1044481814635376</v>
      </c>
      <c r="I102" s="133">
        <f t="shared" si="12"/>
        <v>2.0342817797107595</v>
      </c>
      <c r="J102" s="133">
        <f t="shared" si="12"/>
        <v>1.9768032615248687</v>
      </c>
      <c r="K102" s="133">
        <f t="shared" si="12"/>
        <v>1.9286865945861271</v>
      </c>
      <c r="L102" s="133">
        <f t="shared" si="12"/>
        <v>1.8877009827275588</v>
      </c>
      <c r="M102" s="133">
        <f t="shared" si="12"/>
        <v>1.8522889120550878</v>
      </c>
      <c r="N102" s="133">
        <f t="shared" si="12"/>
        <v>1.8213267270790441</v>
      </c>
      <c r="O102" s="133">
        <f t="shared" si="12"/>
        <v>1.7939813797066126</v>
      </c>
      <c r="P102" s="133">
        <f t="shared" si="12"/>
        <v>1.7696208821988169</v>
      </c>
      <c r="Q102" s="133">
        <f t="shared" si="12"/>
        <v>1.7477562310240806</v>
      </c>
      <c r="R102" s="133">
        <f t="shared" si="11"/>
        <v>1.7280025394581056</v>
      </c>
      <c r="S102" s="133">
        <f t="shared" si="11"/>
        <v>1.7100523105570593</v>
      </c>
      <c r="T102" s="133">
        <f t="shared" si="11"/>
        <v>1.6936566184314259</v>
      </c>
      <c r="U102" s="133">
        <f t="shared" si="11"/>
        <v>1.67861157899642</v>
      </c>
      <c r="V102" s="133">
        <f t="shared" si="11"/>
        <v>1.6647484420956695</v>
      </c>
      <c r="W102" s="133">
        <f t="shared" si="11"/>
        <v>1.651926214926098</v>
      </c>
      <c r="X102" s="133">
        <f t="shared" si="11"/>
        <v>1.6400260879863646</v>
      </c>
      <c r="Y102" s="133">
        <f t="shared" si="11"/>
        <v>1.6289471662437178</v>
      </c>
      <c r="Z102" s="138">
        <f t="shared" si="11"/>
        <v>1.6186031598419715</v>
      </c>
    </row>
    <row r="103" spans="1:26" ht="12.75">
      <c r="A103" s="128">
        <v>99</v>
      </c>
      <c r="B103" s="137">
        <f t="shared" si="12"/>
        <v>3.9371169109628967</v>
      </c>
      <c r="C103" s="133">
        <f t="shared" si="12"/>
        <v>3.0882396256807754</v>
      </c>
      <c r="D103" s="133">
        <f t="shared" si="12"/>
        <v>2.6964689966657618</v>
      </c>
      <c r="E103" s="133">
        <f t="shared" si="12"/>
        <v>2.4635504071845005</v>
      </c>
      <c r="F103" s="133">
        <f t="shared" si="12"/>
        <v>2.3062590806291121</v>
      </c>
      <c r="G103" s="133">
        <f t="shared" si="12"/>
        <v>2.1915494842722949</v>
      </c>
      <c r="H103" s="133">
        <f t="shared" si="12"/>
        <v>2.1034707696811057</v>
      </c>
      <c r="I103" s="133">
        <f t="shared" si="12"/>
        <v>2.033294624394816</v>
      </c>
      <c r="J103" s="133">
        <f t="shared" si="12"/>
        <v>1.9758060734376721</v>
      </c>
      <c r="K103" s="133">
        <f t="shared" si="12"/>
        <v>1.9276792900646644</v>
      </c>
      <c r="L103" s="133">
        <f t="shared" si="12"/>
        <v>1.8866836029647389</v>
      </c>
      <c r="M103" s="133">
        <f t="shared" si="12"/>
        <v>1.851261575092598</v>
      </c>
      <c r="N103" s="133">
        <f t="shared" si="12"/>
        <v>1.8202895982288876</v>
      </c>
      <c r="O103" s="133">
        <f t="shared" si="12"/>
        <v>1.7929346528174368</v>
      </c>
      <c r="P103" s="133">
        <f t="shared" si="12"/>
        <v>1.7685647675376714</v>
      </c>
      <c r="Q103" s="133">
        <f t="shared" si="12"/>
        <v>1.7466909473160339</v>
      </c>
      <c r="R103" s="133">
        <f t="shared" si="11"/>
        <v>1.7269283086050031</v>
      </c>
      <c r="S103" s="133">
        <f t="shared" si="11"/>
        <v>1.7089693541188151</v>
      </c>
      <c r="T103" s="133">
        <f t="shared" si="11"/>
        <v>1.6925651552869287</v>
      </c>
      <c r="U103" s="133">
        <f t="shared" si="11"/>
        <v>1.6775118238050313</v>
      </c>
      <c r="V103" s="133">
        <f t="shared" si="11"/>
        <v>1.663640604308128</v>
      </c>
      <c r="W103" s="133">
        <f t="shared" si="11"/>
        <v>1.6508104981755345</v>
      </c>
      <c r="X103" s="133">
        <f t="shared" si="11"/>
        <v>1.6389026897437049</v>
      </c>
      <c r="Y103" s="133">
        <f t="shared" si="11"/>
        <v>1.6278162776573692</v>
      </c>
      <c r="Z103" s="138">
        <f t="shared" si="11"/>
        <v>1.6174649657057654</v>
      </c>
    </row>
    <row r="104" spans="1:26" ht="12.75">
      <c r="A104" s="128">
        <v>100</v>
      </c>
      <c r="B104" s="137">
        <f t="shared" si="12"/>
        <v>3.9361429863126585</v>
      </c>
      <c r="C104" s="133">
        <f t="shared" si="12"/>
        <v>3.0872958927489331</v>
      </c>
      <c r="D104" s="133">
        <f t="shared" si="12"/>
        <v>2.6955342548881398</v>
      </c>
      <c r="E104" s="133">
        <f t="shared" si="12"/>
        <v>2.4626149259116423</v>
      </c>
      <c r="F104" s="133">
        <f t="shared" si="12"/>
        <v>2.3053182416752289</v>
      </c>
      <c r="G104" s="133">
        <f t="shared" si="12"/>
        <v>2.1906009404290376</v>
      </c>
      <c r="H104" s="133">
        <f t="shared" si="12"/>
        <v>2.1025132945527765</v>
      </c>
      <c r="I104" s="133">
        <f t="shared" si="12"/>
        <v>2.0323275918484347</v>
      </c>
      <c r="J104" s="133">
        <f t="shared" si="12"/>
        <v>1.9748291982587596</v>
      </c>
      <c r="K104" s="133">
        <f t="shared" si="12"/>
        <v>1.9266924887545498</v>
      </c>
      <c r="L104" s="133">
        <f t="shared" si="12"/>
        <v>1.8856869145868529</v>
      </c>
      <c r="M104" s="133">
        <f t="shared" si="12"/>
        <v>1.8502551141899268</v>
      </c>
      <c r="N104" s="133">
        <f t="shared" si="12"/>
        <v>1.819273525810372</v>
      </c>
      <c r="O104" s="133">
        <f t="shared" si="12"/>
        <v>1.7919091579781889</v>
      </c>
      <c r="P104" s="133">
        <f t="shared" si="12"/>
        <v>1.7675300555665774</v>
      </c>
      <c r="Q104" s="133">
        <f t="shared" si="12"/>
        <v>1.7456472318811374</v>
      </c>
      <c r="R104" s="133">
        <f t="shared" si="11"/>
        <v>1.7258758065668012</v>
      </c>
      <c r="S104" s="133">
        <f t="shared" si="11"/>
        <v>1.7079082820726443</v>
      </c>
      <c r="T104" s="133">
        <f t="shared" si="11"/>
        <v>1.6914957272627957</v>
      </c>
      <c r="U104" s="133">
        <f t="shared" si="11"/>
        <v>1.6764342497531706</v>
      </c>
      <c r="V104" s="133">
        <f t="shared" si="11"/>
        <v>1.6625550891238952</v>
      </c>
      <c r="W104" s="133">
        <f t="shared" si="11"/>
        <v>1.649717241097574</v>
      </c>
      <c r="X104" s="133">
        <f t="shared" si="11"/>
        <v>1.6378018840118562</v>
      </c>
      <c r="Y104" s="133">
        <f t="shared" si="11"/>
        <v>1.6267081103516916</v>
      </c>
      <c r="Z104" s="138">
        <f t="shared" si="11"/>
        <v>1.6163496177117169</v>
      </c>
    </row>
    <row r="105" spans="1:26" ht="12.75">
      <c r="A105" s="128">
        <v>101</v>
      </c>
      <c r="B105" s="137">
        <f t="shared" si="12"/>
        <v>3.9351886920872534</v>
      </c>
      <c r="C105" s="133">
        <f t="shared" si="12"/>
        <v>3.0863712188899912</v>
      </c>
      <c r="D105" s="133">
        <f t="shared" si="12"/>
        <v>2.6946184039239331</v>
      </c>
      <c r="E105" s="133">
        <f t="shared" si="12"/>
        <v>2.461698353296438</v>
      </c>
      <c r="F105" s="133">
        <f t="shared" si="12"/>
        <v>2.3043964165424313</v>
      </c>
      <c r="G105" s="133">
        <f t="shared" si="12"/>
        <v>2.1896715589932274</v>
      </c>
      <c r="H105" s="133">
        <f t="shared" si="12"/>
        <v>2.101575152271951</v>
      </c>
      <c r="I105" s="133">
        <f t="shared" si="12"/>
        <v>2.0313800729799363</v>
      </c>
      <c r="J105" s="133">
        <f t="shared" si="12"/>
        <v>1.9738720215393297</v>
      </c>
      <c r="K105" s="133">
        <f t="shared" si="12"/>
        <v>1.9257255708846683</v>
      </c>
      <c r="L105" s="133">
        <f t="shared" si="12"/>
        <v>1.8847102925971955</v>
      </c>
      <c r="M105" s="133">
        <f t="shared" si="12"/>
        <v>1.8492688992570978</v>
      </c>
      <c r="N105" s="133">
        <f t="shared" si="12"/>
        <v>1.8182778747921957</v>
      </c>
      <c r="O105" s="133">
        <f t="shared" si="12"/>
        <v>1.7909042553780028</v>
      </c>
      <c r="P105" s="133">
        <f t="shared" si="12"/>
        <v>1.7665161018604632</v>
      </c>
      <c r="Q105" s="133">
        <f t="shared" si="12"/>
        <v>1.7446244358451843</v>
      </c>
      <c r="R105" s="133">
        <f t="shared" si="11"/>
        <v>1.7248443801824773</v>
      </c>
      <c r="S105" s="133">
        <f t="shared" si="11"/>
        <v>1.7068684371287541</v>
      </c>
      <c r="T105" s="133">
        <f t="shared" si="11"/>
        <v>1.6904476730933273</v>
      </c>
      <c r="U105" s="133">
        <f t="shared" si="11"/>
        <v>1.6753781917464021</v>
      </c>
      <c r="V105" s="133">
        <f t="shared" si="11"/>
        <v>1.6614912277610501</v>
      </c>
      <c r="W105" s="133">
        <f t="shared" si="11"/>
        <v>1.6486457713580849</v>
      </c>
      <c r="X105" s="133">
        <f t="shared" si="11"/>
        <v>1.6367229950338249</v>
      </c>
      <c r="Y105" s="133">
        <f t="shared" si="11"/>
        <v>1.6256219852704068</v>
      </c>
      <c r="Z105" s="138">
        <f t="shared" si="11"/>
        <v>1.6152564336222397</v>
      </c>
    </row>
    <row r="106" spans="1:26" ht="12.75">
      <c r="A106" s="128">
        <v>102</v>
      </c>
      <c r="B106" s="137">
        <f t="shared" si="12"/>
        <v>3.9342534407414291</v>
      </c>
      <c r="C106" s="133">
        <f t="shared" si="12"/>
        <v>3.0854650325704744</v>
      </c>
      <c r="D106" s="133">
        <f t="shared" si="12"/>
        <v>2.6937208768957142</v>
      </c>
      <c r="E106" s="133">
        <f t="shared" si="12"/>
        <v>2.4608001218386262</v>
      </c>
      <c r="F106" s="133">
        <f t="shared" si="12"/>
        <v>2.3034930346594411</v>
      </c>
      <c r="G106" s="133">
        <f t="shared" si="12"/>
        <v>2.188760765132483</v>
      </c>
      <c r="H106" s="133">
        <f t="shared" si="12"/>
        <v>2.100655763170276</v>
      </c>
      <c r="I106" s="133">
        <f t="shared" si="12"/>
        <v>2.0304514830342297</v>
      </c>
      <c r="J106" s="133">
        <f t="shared" si="12"/>
        <v>1.9729339533666539</v>
      </c>
      <c r="K106" s="133">
        <f t="shared" si="12"/>
        <v>1.9247779414167174</v>
      </c>
      <c r="L106" s="133">
        <f t="shared" si="12"/>
        <v>1.8837531369236973</v>
      </c>
      <c r="M106" s="133">
        <f t="shared" si="12"/>
        <v>1.8483023253144593</v>
      </c>
      <c r="N106" s="133">
        <f t="shared" si="12"/>
        <v>1.8173020354323641</v>
      </c>
      <c r="O106" s="133">
        <f t="shared" si="12"/>
        <v>1.7899193306673173</v>
      </c>
      <c r="P106" s="133">
        <f t="shared" si="12"/>
        <v>1.7655222876205736</v>
      </c>
      <c r="Q106" s="133">
        <f t="shared" si="12"/>
        <v>1.7436219361184113</v>
      </c>
      <c r="R106" s="133">
        <f t="shared" si="11"/>
        <v>1.7238334022268866</v>
      </c>
      <c r="S106" s="133">
        <f t="shared" si="11"/>
        <v>1.7058491880782138</v>
      </c>
      <c r="T106" s="133">
        <f t="shared" si="11"/>
        <v>1.6894203577324816</v>
      </c>
      <c r="U106" s="133">
        <f t="shared" si="11"/>
        <v>1.674343011042843</v>
      </c>
      <c r="V106" s="133">
        <f t="shared" si="11"/>
        <v>1.6604483779174923</v>
      </c>
      <c r="W106" s="133">
        <f t="shared" si="11"/>
        <v>1.6475954432246671</v>
      </c>
      <c r="X106" s="133">
        <f t="shared" si="11"/>
        <v>1.6356653737711844</v>
      </c>
      <c r="Y106" s="133">
        <f t="shared" si="11"/>
        <v>1.6245572501878032</v>
      </c>
      <c r="Z106" s="138">
        <f t="shared" si="11"/>
        <v>1.6141847581377315</v>
      </c>
    </row>
    <row r="107" spans="1:26" ht="12.75">
      <c r="A107" s="128">
        <v>103</v>
      </c>
      <c r="B107" s="137">
        <f t="shared" si="12"/>
        <v>3.9333366679439945</v>
      </c>
      <c r="C107" s="133">
        <f t="shared" si="12"/>
        <v>3.0845767848804768</v>
      </c>
      <c r="D107" s="133">
        <f t="shared" si="12"/>
        <v>2.6928411293803785</v>
      </c>
      <c r="E107" s="133">
        <f t="shared" si="12"/>
        <v>2.4599196865204132</v>
      </c>
      <c r="F107" s="133">
        <f t="shared" si="12"/>
        <v>2.3026075480560633</v>
      </c>
      <c r="G107" s="133">
        <f t="shared" si="12"/>
        <v>2.187868006777073</v>
      </c>
      <c r="H107" s="133">
        <f t="shared" si="12"/>
        <v>2.0997545705233955</v>
      </c>
      <c r="I107" s="133">
        <f t="shared" si="12"/>
        <v>2.0295412603893515</v>
      </c>
      <c r="J107" s="133">
        <f t="shared" si="12"/>
        <v>1.9720144271514068</v>
      </c>
      <c r="K107" s="133">
        <f t="shared" si="12"/>
        <v>1.9238490288235313</v>
      </c>
      <c r="L107" s="133">
        <f t="shared" si="12"/>
        <v>1.8828148711885155</v>
      </c>
      <c r="M107" s="133">
        <f t="shared" si="12"/>
        <v>1.8473548112538924</v>
      </c>
      <c r="N107" s="133">
        <f t="shared" si="12"/>
        <v>1.8163454220313513</v>
      </c>
      <c r="O107" s="133">
        <f t="shared" si="12"/>
        <v>1.788953793703375</v>
      </c>
      <c r="P107" s="133">
        <f t="shared" si="12"/>
        <v>1.7645480184126481</v>
      </c>
      <c r="Q107" s="133">
        <f t="shared" si="12"/>
        <v>1.7426391341267065</v>
      </c>
      <c r="R107" s="133">
        <f t="shared" si="11"/>
        <v>1.7228422701353361</v>
      </c>
      <c r="S107" s="133">
        <f t="shared" si="11"/>
        <v>1.7048499285112091</v>
      </c>
      <c r="T107" s="133">
        <f t="shared" si="11"/>
        <v>1.6884131710661245</v>
      </c>
      <c r="U107" s="133">
        <f t="shared" si="11"/>
        <v>1.6733280939596844</v>
      </c>
      <c r="V107" s="133">
        <f t="shared" si="11"/>
        <v>1.6594259224720078</v>
      </c>
      <c r="W107" s="133">
        <f t="shared" si="11"/>
        <v>1.6465656362625252</v>
      </c>
      <c r="X107" s="133">
        <f t="shared" si="11"/>
        <v>1.634628396594985</v>
      </c>
      <c r="Y107" s="133">
        <f t="shared" si="11"/>
        <v>1.6235132783949249</v>
      </c>
      <c r="Z107" s="138">
        <f t="shared" si="11"/>
        <v>1.6131339615782649</v>
      </c>
    </row>
    <row r="108" spans="1:26" ht="12.75">
      <c r="A108" s="128">
        <v>104</v>
      </c>
      <c r="B108" s="137">
        <f t="shared" si="12"/>
        <v>3.932437831442698</v>
      </c>
      <c r="C108" s="133">
        <f t="shared" si="12"/>
        <v>3.0837059484253406</v>
      </c>
      <c r="D108" s="133">
        <f t="shared" si="12"/>
        <v>2.6919786383083766</v>
      </c>
      <c r="E108" s="133">
        <f t="shared" si="12"/>
        <v>2.4590565237041662</v>
      </c>
      <c r="F108" s="133">
        <f t="shared" si="12"/>
        <v>2.3017394302551808</v>
      </c>
      <c r="G108" s="133">
        <f t="shared" si="12"/>
        <v>2.1869927535043012</v>
      </c>
      <c r="H108" s="133">
        <f t="shared" si="12"/>
        <v>2.0988710394269212</v>
      </c>
      <c r="I108" s="133">
        <f t="shared" si="12"/>
        <v>2.0286488654237171</v>
      </c>
      <c r="J108" s="133">
        <f t="shared" si="12"/>
        <v>1.9711128984862236</v>
      </c>
      <c r="K108" s="133">
        <f t="shared" si="12"/>
        <v>1.9229382839391072</v>
      </c>
      <c r="L108" s="133">
        <f t="shared" si="12"/>
        <v>1.8818949415498014</v>
      </c>
      <c r="M108" s="133">
        <f t="shared" si="12"/>
        <v>1.8464257986726464</v>
      </c>
      <c r="N108" s="133">
        <f t="shared" si="12"/>
        <v>1.8154074717583286</v>
      </c>
      <c r="O108" s="133">
        <f t="shared" si="12"/>
        <v>1.7880070773691767</v>
      </c>
      <c r="P108" s="133">
        <f t="shared" si="12"/>
        <v>1.7635927229789492</v>
      </c>
      <c r="Q108" s="133">
        <f t="shared" si="12"/>
        <v>1.7416754546170281</v>
      </c>
      <c r="R108" s="133">
        <f t="shared" si="11"/>
        <v>1.7218704048027134</v>
      </c>
      <c r="S108" s="133">
        <f t="shared" si="11"/>
        <v>1.7038700756101892</v>
      </c>
      <c r="T108" s="133">
        <f t="shared" si="11"/>
        <v>1.6874255266994644</v>
      </c>
      <c r="U108" s="133">
        <f t="shared" si="11"/>
        <v>1.6723328506551991</v>
      </c>
      <c r="V108" s="133">
        <f t="shared" si="11"/>
        <v>1.6584232682611011</v>
      </c>
      <c r="W108" s="133">
        <f t="shared" si="11"/>
        <v>1.6455557541063714</v>
      </c>
      <c r="X108" s="133">
        <f t="shared" si="11"/>
        <v>1.633611464052958</v>
      </c>
      <c r="Y108" s="133">
        <f t="shared" si="11"/>
        <v>1.6224894674622923</v>
      </c>
      <c r="Z108" s="138">
        <f t="shared" si="11"/>
        <v>1.6121034386420257</v>
      </c>
    </row>
    <row r="109" spans="1:26" ht="12.75">
      <c r="A109" s="128">
        <v>105</v>
      </c>
      <c r="B109" s="137">
        <f t="shared" si="12"/>
        <v>3.9315564099949247</v>
      </c>
      <c r="C109" s="133">
        <f t="shared" si="12"/>
        <v>3.0828520162818216</v>
      </c>
      <c r="D109" s="133">
        <f t="shared" si="12"/>
        <v>2.6911329009270792</v>
      </c>
      <c r="E109" s="133">
        <f t="shared" si="12"/>
        <v>2.4582101300942858</v>
      </c>
      <c r="F109" s="133">
        <f t="shared" si="12"/>
        <v>2.3008881752292853</v>
      </c>
      <c r="G109" s="133">
        <f t="shared" si="12"/>
        <v>2.1861344954878676</v>
      </c>
      <c r="H109" s="133">
        <f t="shared" si="12"/>
        <v>2.0980046557378422</v>
      </c>
      <c r="I109" s="133">
        <f t="shared" si="12"/>
        <v>2.0277737794492907</v>
      </c>
      <c r="J109" s="133">
        <f t="shared" si="12"/>
        <v>1.9702288440706432</v>
      </c>
      <c r="K109" s="133">
        <f t="shared" si="12"/>
        <v>1.9220451788754898</v>
      </c>
      <c r="L109" s="133">
        <f t="shared" si="12"/>
        <v>1.8809928156107898</v>
      </c>
      <c r="M109" s="133">
        <f t="shared" si="12"/>
        <v>1.8455147507748948</v>
      </c>
      <c r="N109" s="133">
        <f t="shared" si="12"/>
        <v>1.8144876435455235</v>
      </c>
      <c r="O109" s="133">
        <f t="shared" si="12"/>
        <v>1.7870786364609577</v>
      </c>
      <c r="P109" s="133">
        <f t="shared" si="12"/>
        <v>1.7626558521191653</v>
      </c>
      <c r="Q109" s="133">
        <f t="shared" si="12"/>
        <v>1.7407303445320601</v>
      </c>
      <c r="R109" s="133">
        <f t="shared" si="11"/>
        <v>1.7209172494521738</v>
      </c>
      <c r="S109" s="133">
        <f t="shared" si="11"/>
        <v>1.7029090690128679</v>
      </c>
      <c r="T109" s="133">
        <f t="shared" si="11"/>
        <v>1.6864568608146542</v>
      </c>
      <c r="U109" s="133">
        <f t="shared" si="11"/>
        <v>1.6713567139811818</v>
      </c>
      <c r="V109" s="133">
        <f t="shared" si="11"/>
        <v>1.6574398449265246</v>
      </c>
      <c r="W109" s="133">
        <f t="shared" si="11"/>
        <v>1.6445652233032642</v>
      </c>
      <c r="X109" s="133">
        <f t="shared" si="11"/>
        <v>1.6326139997078934</v>
      </c>
      <c r="Y109" s="133">
        <f t="shared" si="11"/>
        <v>1.6214852380740135</v>
      </c>
      <c r="Z109" s="138">
        <f t="shared" si="11"/>
        <v>1.6110926072353415</v>
      </c>
    </row>
    <row r="110" spans="1:26" ht="12.75">
      <c r="A110" s="128">
        <v>106</v>
      </c>
      <c r="B110" s="137">
        <f t="shared" si="12"/>
        <v>3.9306919023600546</v>
      </c>
      <c r="C110" s="133">
        <f t="shared" si="12"/>
        <v>3.0820145010144344</v>
      </c>
      <c r="D110" s="133">
        <f t="shared" si="12"/>
        <v>2.690303433823888</v>
      </c>
      <c r="E110" s="133">
        <f t="shared" si="12"/>
        <v>2.4573800217590183</v>
      </c>
      <c r="F110" s="133">
        <f t="shared" si="12"/>
        <v>2.3000532964172327</v>
      </c>
      <c r="G110" s="133">
        <f t="shared" si="12"/>
        <v>2.1852927425078361</v>
      </c>
      <c r="H110" s="133">
        <f t="shared" si="12"/>
        <v>2.0971549250769694</v>
      </c>
      <c r="I110" s="133">
        <f t="shared" si="12"/>
        <v>2.026915503706245</v>
      </c>
      <c r="J110" s="133">
        <f t="shared" si="12"/>
        <v>1.969361760697981</v>
      </c>
      <c r="K110" s="133">
        <f t="shared" si="12"/>
        <v>1.9211692060020229</v>
      </c>
      <c r="L110" s="133">
        <f t="shared" si="12"/>
        <v>1.8801079813916353</v>
      </c>
      <c r="M110" s="133">
        <f t="shared" si="12"/>
        <v>1.8446211513364581</v>
      </c>
      <c r="N110" s="133">
        <f t="shared" si="12"/>
        <v>1.8135854170461116</v>
      </c>
      <c r="O110" s="133">
        <f t="shared" si="12"/>
        <v>1.7861679466395577</v>
      </c>
      <c r="P110" s="133">
        <f t="shared" si="12"/>
        <v>1.7617368776355558</v>
      </c>
      <c r="Q110" s="133">
        <f t="shared" si="12"/>
        <v>1.7398032719494076</v>
      </c>
      <c r="R110" s="133">
        <f t="shared" si="11"/>
        <v>1.719982268568681</v>
      </c>
      <c r="S110" s="133">
        <f t="shared" si="11"/>
        <v>1.7019663697403757</v>
      </c>
      <c r="T110" s="133">
        <f t="shared" si="11"/>
        <v>1.6855066310937965</v>
      </c>
      <c r="U110" s="133">
        <f t="shared" si="11"/>
        <v>1.6703991384010677</v>
      </c>
      <c r="V110" s="133">
        <f t="shared" si="11"/>
        <v>1.6564751038287344</v>
      </c>
      <c r="W110" s="133">
        <f t="shared" si="11"/>
        <v>1.6435934922216231</v>
      </c>
      <c r="X110" s="133">
        <f t="shared" si="11"/>
        <v>1.6316354490423979</v>
      </c>
      <c r="Y110" s="133">
        <f t="shared" si="11"/>
        <v>1.620500032928494</v>
      </c>
      <c r="Z110" s="138">
        <f t="shared" si="11"/>
        <v>1.6101009073695451</v>
      </c>
    </row>
    <row r="111" spans="1:26" ht="12.75">
      <c r="A111" s="128">
        <v>107</v>
      </c>
      <c r="B111" s="137">
        <f t="shared" si="12"/>
        <v>3.9298438263491291</v>
      </c>
      <c r="C111" s="133">
        <f t="shared" si="12"/>
        <v>3.0811929337479902</v>
      </c>
      <c r="D111" s="133">
        <f t="shared" si="12"/>
        <v>2.6894897720052375</v>
      </c>
      <c r="E111" s="133">
        <f t="shared" si="12"/>
        <v>2.456565733208139</v>
      </c>
      <c r="F111" s="133">
        <f t="shared" si="12"/>
        <v>2.2992343257971575</v>
      </c>
      <c r="G111" s="133">
        <f t="shared" si="12"/>
        <v>2.1844670230171794</v>
      </c>
      <c r="H111" s="133">
        <f t="shared" si="12"/>
        <v>2.0963213718883398</v>
      </c>
      <c r="I111" s="133">
        <f t="shared" si="12"/>
        <v>2.0260735584149909</v>
      </c>
      <c r="J111" s="133">
        <f t="shared" si="12"/>
        <v>1.9685111642999906</v>
      </c>
      <c r="K111" s="133">
        <f t="shared" si="12"/>
        <v>1.9203098769827764</v>
      </c>
      <c r="L111" s="133">
        <f t="shared" si="12"/>
        <v>1.8792399463598422</v>
      </c>
      <c r="M111" s="133">
        <f t="shared" si="12"/>
        <v>1.8437445037284941</v>
      </c>
      <c r="N111" s="133">
        <f t="shared" si="12"/>
        <v>1.8127002916514401</v>
      </c>
      <c r="O111" s="133">
        <f t="shared" si="12"/>
        <v>1.7852745034414528</v>
      </c>
      <c r="P111" s="133">
        <f t="shared" si="12"/>
        <v>1.7608352913380743</v>
      </c>
      <c r="Q111" s="133">
        <f t="shared" ref="Q111:Z124" si="13">_xlfn.F.INV.RT($C$2,Q$4,$A111)</f>
        <v>1.7388937250810881</v>
      </c>
      <c r="R111" s="133">
        <f t="shared" si="13"/>
        <v>1.7190649468931363</v>
      </c>
      <c r="S111" s="133">
        <f t="shared" si="13"/>
        <v>1.7010414591862704</v>
      </c>
      <c r="T111" s="133">
        <f t="shared" si="13"/>
        <v>1.684574315703079</v>
      </c>
      <c r="U111" s="133">
        <f t="shared" si="13"/>
        <v>1.6694595989694148</v>
      </c>
      <c r="V111" s="133">
        <f t="shared" si="13"/>
        <v>1.6555285170219345</v>
      </c>
      <c r="W111" s="133">
        <f t="shared" si="13"/>
        <v>1.6426400300220403</v>
      </c>
      <c r="X111" s="133">
        <f t="shared" si="13"/>
        <v>1.6306752784256826</v>
      </c>
      <c r="Y111" s="133">
        <f t="shared" si="13"/>
        <v>1.61953331570137</v>
      </c>
      <c r="Z111" s="138">
        <f t="shared" si="13"/>
        <v>1.6091278001202036</v>
      </c>
    </row>
    <row r="112" spans="1:26" ht="12.75">
      <c r="A112" s="128">
        <v>108</v>
      </c>
      <c r="B112" s="137">
        <f t="shared" ref="B112:Q124" si="14">_xlfn.F.INV.RT($C$2,B$4,$A112)</f>
        <v>3.9290117179282849</v>
      </c>
      <c r="C112" s="133">
        <f t="shared" si="14"/>
        <v>3.0803868632925813</v>
      </c>
      <c r="D112" s="133">
        <f t="shared" si="14"/>
        <v>2.6886914680276828</v>
      </c>
      <c r="E112" s="133">
        <f t="shared" si="14"/>
        <v>2.4557668165228694</v>
      </c>
      <c r="F112" s="133">
        <f t="shared" si="14"/>
        <v>2.2984308130118758</v>
      </c>
      <c r="G112" s="133">
        <f t="shared" si="14"/>
        <v>2.1836568832611243</v>
      </c>
      <c r="H112" s="133">
        <f t="shared" si="14"/>
        <v>2.0955035385518346</v>
      </c>
      <c r="I112" s="133">
        <f t="shared" si="14"/>
        <v>2.0252474818818285</v>
      </c>
      <c r="J112" s="133">
        <f t="shared" si="14"/>
        <v>1.967676589045551</v>
      </c>
      <c r="K112" s="133">
        <f t="shared" si="14"/>
        <v>1.9194667218683865</v>
      </c>
      <c r="L112" s="133">
        <f t="shared" si="14"/>
        <v>1.8783882365154663</v>
      </c>
      <c r="M112" s="133">
        <f t="shared" si="14"/>
        <v>1.8428843299962903</v>
      </c>
      <c r="N112" s="133">
        <f t="shared" si="14"/>
        <v>1.8118317855636785</v>
      </c>
      <c r="O112" s="133">
        <f t="shared" si="14"/>
        <v>1.7843978213455374</v>
      </c>
      <c r="P112" s="133">
        <f t="shared" si="14"/>
        <v>1.7599506041055506</v>
      </c>
      <c r="Q112" s="133">
        <f t="shared" si="14"/>
        <v>1.7380012113293701</v>
      </c>
      <c r="R112" s="133">
        <f t="shared" si="13"/>
        <v>1.7181647884730999</v>
      </c>
      <c r="S112" s="133">
        <f t="shared" si="13"/>
        <v>1.7001338381623972</v>
      </c>
      <c r="T112" s="133">
        <f t="shared" si="13"/>
        <v>1.6836594123340063</v>
      </c>
      <c r="U112" s="133">
        <f t="shared" si="13"/>
        <v>1.6685375903687123</v>
      </c>
      <c r="V112" s="133">
        <f t="shared" si="13"/>
        <v>1.6545995762866696</v>
      </c>
      <c r="W112" s="133">
        <f t="shared" si="13"/>
        <v>1.6417043256858519</v>
      </c>
      <c r="X112" s="133">
        <f t="shared" si="13"/>
        <v>1.6297329741382929</v>
      </c>
      <c r="Y112" s="133">
        <f t="shared" si="13"/>
        <v>1.6185845700665724</v>
      </c>
      <c r="Z112" s="138">
        <f t="shared" si="13"/>
        <v>1.6081727666447025</v>
      </c>
    </row>
    <row r="113" spans="1:26" ht="12.75">
      <c r="A113" s="128">
        <v>109</v>
      </c>
      <c r="B113" s="137">
        <f t="shared" si="14"/>
        <v>3.9281951303723348</v>
      </c>
      <c r="C113" s="133">
        <f t="shared" si="14"/>
        <v>3.0795958553176037</v>
      </c>
      <c r="D113" s="133">
        <f t="shared" si="14"/>
        <v>2.6879080911777207</v>
      </c>
      <c r="E113" s="133">
        <f t="shared" si="14"/>
        <v>2.4549828405345804</v>
      </c>
      <c r="F113" s="133">
        <f t="shared" si="14"/>
        <v>2.2976423245433315</v>
      </c>
      <c r="G113" s="133">
        <f t="shared" si="14"/>
        <v>2.1828618864458691</v>
      </c>
      <c r="H113" s="133">
        <f t="shared" si="14"/>
        <v>2.09470098454553</v>
      </c>
      <c r="I113" s="133">
        <f t="shared" si="14"/>
        <v>2.0244368296546753</v>
      </c>
      <c r="J113" s="133">
        <f t="shared" si="14"/>
        <v>1.9668575864897642</v>
      </c>
      <c r="K113" s="133">
        <f t="shared" si="14"/>
        <v>1.9186392882386787</v>
      </c>
      <c r="L113" s="133">
        <f t="shared" si="14"/>
        <v>1.877552395527442</v>
      </c>
      <c r="M113" s="133">
        <f t="shared" si="14"/>
        <v>1.8420401699895248</v>
      </c>
      <c r="N113" s="133">
        <f t="shared" si="14"/>
        <v>1.8109794349202655</v>
      </c>
      <c r="O113" s="133">
        <f t="shared" si="14"/>
        <v>1.7835374328920024</v>
      </c>
      <c r="P113" s="133">
        <f t="shared" si="14"/>
        <v>1.7590823449992328</v>
      </c>
      <c r="Q113" s="133">
        <f t="shared" si="14"/>
        <v>1.737125256395228</v>
      </c>
      <c r="R113" s="133">
        <f t="shared" si="13"/>
        <v>1.7172813157664188</v>
      </c>
      <c r="S113" s="133">
        <f t="shared" si="13"/>
        <v>1.6992430259978923</v>
      </c>
      <c r="T113" s="133">
        <f t="shared" si="13"/>
        <v>1.6827614372979933</v>
      </c>
      <c r="U113" s="133">
        <f t="shared" si="13"/>
        <v>1.6676326259997858</v>
      </c>
      <c r="V113" s="133">
        <f t="shared" si="13"/>
        <v>1.6536877922162272</v>
      </c>
      <c r="W113" s="133">
        <f t="shared" si="13"/>
        <v>1.640785887097713</v>
      </c>
      <c r="X113" s="133">
        <f t="shared" si="13"/>
        <v>1.6288080414510295</v>
      </c>
      <c r="Y113" s="133">
        <f t="shared" si="13"/>
        <v>1.6176532987717631</v>
      </c>
      <c r="Z113" s="138">
        <f t="shared" si="13"/>
        <v>1.6072353072543313</v>
      </c>
    </row>
    <row r="114" spans="1:26" ht="12.75">
      <c r="A114" s="128">
        <v>110</v>
      </c>
      <c r="B114" s="137">
        <f t="shared" si="14"/>
        <v>3.9273936334651984</v>
      </c>
      <c r="C114" s="133">
        <f t="shared" si="14"/>
        <v>3.0788194915716502</v>
      </c>
      <c r="D114" s="133">
        <f t="shared" si="14"/>
        <v>2.6871392266971905</v>
      </c>
      <c r="E114" s="133">
        <f t="shared" si="14"/>
        <v>2.4542133900491461</v>
      </c>
      <c r="F114" s="133">
        <f t="shared" si="14"/>
        <v>2.296868442932932</v>
      </c>
      <c r="G114" s="133">
        <f t="shared" si="14"/>
        <v>2.1820816119534916</v>
      </c>
      <c r="H114" s="133">
        <f t="shared" si="14"/>
        <v>2.0939132856545539</v>
      </c>
      <c r="I114" s="133">
        <f t="shared" si="14"/>
        <v>2.0236411737256836</v>
      </c>
      <c r="J114" s="133">
        <f t="shared" si="14"/>
        <v>1.9660537247703134</v>
      </c>
      <c r="K114" s="133">
        <f t="shared" si="14"/>
        <v>1.9178271403928664</v>
      </c>
      <c r="L114" s="133">
        <f t="shared" si="14"/>
        <v>1.8767319839177952</v>
      </c>
      <c r="M114" s="133">
        <f t="shared" si="14"/>
        <v>1.8412115805407354</v>
      </c>
      <c r="N114" s="133">
        <f t="shared" si="14"/>
        <v>1.8101427929668397</v>
      </c>
      <c r="O114" s="133">
        <f t="shared" si="14"/>
        <v>1.7826928878499639</v>
      </c>
      <c r="P114" s="133">
        <f t="shared" si="14"/>
        <v>1.7582300604253784</v>
      </c>
      <c r="Q114" s="133">
        <f t="shared" si="14"/>
        <v>1.7362654034361213</v>
      </c>
      <c r="R114" s="133">
        <f t="shared" si="13"/>
        <v>1.7164140687943836</v>
      </c>
      <c r="S114" s="133">
        <f t="shared" si="13"/>
        <v>1.6983685596879563</v>
      </c>
      <c r="T114" s="133">
        <f t="shared" si="13"/>
        <v>1.6818799246709493</v>
      </c>
      <c r="U114" s="133">
        <f t="shared" si="13"/>
        <v>1.6667442371223649</v>
      </c>
      <c r="V114" s="133">
        <f t="shared" si="13"/>
        <v>1.6527926933533907</v>
      </c>
      <c r="W114" s="133">
        <f t="shared" si="13"/>
        <v>1.6398842401787179</v>
      </c>
      <c r="X114" s="133">
        <f t="shared" si="13"/>
        <v>1.6279000037545899</v>
      </c>
      <c r="Y114" s="133">
        <f t="shared" si="13"/>
        <v>1.6167390227646534</v>
      </c>
      <c r="Z114" s="138">
        <f t="shared" si="13"/>
        <v>1.6063149405374311</v>
      </c>
    </row>
    <row r="115" spans="1:26" ht="12.75">
      <c r="A115" s="128">
        <v>111</v>
      </c>
      <c r="B115" s="137">
        <f t="shared" si="14"/>
        <v>3.9266068127443403</v>
      </c>
      <c r="C115" s="133">
        <f t="shared" si="14"/>
        <v>3.0780573691453137</v>
      </c>
      <c r="D115" s="133">
        <f t="shared" si="14"/>
        <v>2.6863844750513062</v>
      </c>
      <c r="E115" s="133">
        <f t="shared" si="14"/>
        <v>2.4534580651139755</v>
      </c>
      <c r="F115" s="133">
        <f t="shared" si="14"/>
        <v>2.296108766044755</v>
      </c>
      <c r="G115" s="133">
        <f t="shared" si="14"/>
        <v>2.1813156546000423</v>
      </c>
      <c r="H115" s="133">
        <f t="shared" si="14"/>
        <v>2.0931400332234649</v>
      </c>
      <c r="I115" s="133">
        <f t="shared" si="14"/>
        <v>2.0228601017776606</v>
      </c>
      <c r="J115" s="133">
        <f t="shared" si="14"/>
        <v>1.9652645878479518</v>
      </c>
      <c r="K115" s="133">
        <f t="shared" si="14"/>
        <v>1.9170298585841878</v>
      </c>
      <c r="L115" s="133">
        <f t="shared" si="14"/>
        <v>1.8759265782906318</v>
      </c>
      <c r="M115" s="133">
        <f t="shared" si="14"/>
        <v>1.8403981346888172</v>
      </c>
      <c r="N115" s="133">
        <f t="shared" si="14"/>
        <v>1.8093214292755018</v>
      </c>
      <c r="O115" s="133">
        <f t="shared" si="14"/>
        <v>1.7818637524307188</v>
      </c>
      <c r="P115" s="133">
        <f t="shared" si="14"/>
        <v>1.7573933133436879</v>
      </c>
      <c r="Q115" s="133">
        <f t="shared" si="14"/>
        <v>1.7354212122698185</v>
      </c>
      <c r="R115" s="133">
        <f t="shared" si="13"/>
        <v>1.7155626043411929</v>
      </c>
      <c r="S115" s="133">
        <f t="shared" si="13"/>
        <v>1.6975099930891349</v>
      </c>
      <c r="T115" s="133">
        <f t="shared" si="13"/>
        <v>1.6810144254845694</v>
      </c>
      <c r="U115" s="133">
        <f t="shared" si="13"/>
        <v>1.6658719720425919</v>
      </c>
      <c r="V115" s="133">
        <f t="shared" si="13"/>
        <v>1.6519138253743171</v>
      </c>
      <c r="W115" s="133">
        <f t="shared" si="13"/>
        <v>1.6389989280668045</v>
      </c>
      <c r="X115" s="133">
        <f t="shared" si="13"/>
        <v>1.6270084017366673</v>
      </c>
      <c r="Y115" s="133">
        <f t="shared" si="13"/>
        <v>1.6158412803669326</v>
      </c>
      <c r="Z115" s="138">
        <f t="shared" si="13"/>
        <v>1.6054112025303109</v>
      </c>
    </row>
    <row r="116" spans="1:26" ht="12.75">
      <c r="A116" s="128">
        <v>112</v>
      </c>
      <c r="B116" s="137">
        <f t="shared" si="14"/>
        <v>3.9258342687862253</v>
      </c>
      <c r="C116" s="133">
        <f t="shared" si="14"/>
        <v>3.0773090997741592</v>
      </c>
      <c r="D116" s="133">
        <f t="shared" si="14"/>
        <v>2.6856434512365963</v>
      </c>
      <c r="E116" s="133">
        <f t="shared" si="14"/>
        <v>2.4527164803250541</v>
      </c>
      <c r="F116" s="133">
        <f t="shared" si="14"/>
        <v>2.2953629063689922</v>
      </c>
      <c r="G116" s="133">
        <f t="shared" si="14"/>
        <v>2.1805636239341246</v>
      </c>
      <c r="H116" s="133">
        <f t="shared" si="14"/>
        <v>2.0923808334493996</v>
      </c>
      <c r="I116" s="133">
        <f t="shared" si="14"/>
        <v>2.0220932164715943</v>
      </c>
      <c r="J116" s="133">
        <f t="shared" si="14"/>
        <v>1.9644897747883705</v>
      </c>
      <c r="K116" s="133">
        <f t="shared" si="14"/>
        <v>1.9162470382962593</v>
      </c>
      <c r="L116" s="133">
        <f t="shared" si="14"/>
        <v>1.875135770603092</v>
      </c>
      <c r="M116" s="133">
        <f t="shared" si="14"/>
        <v>1.8395994209448043</v>
      </c>
      <c r="N116" s="133">
        <f t="shared" si="14"/>
        <v>1.8085149290055953</v>
      </c>
      <c r="O116" s="133">
        <f t="shared" si="14"/>
        <v>1.7810496085437275</v>
      </c>
      <c r="P116" s="133">
        <f t="shared" si="14"/>
        <v>1.7565716825187274</v>
      </c>
      <c r="Q116" s="133">
        <f t="shared" si="14"/>
        <v>1.734592258621481</v>
      </c>
      <c r="R116" s="133">
        <f t="shared" si="13"/>
        <v>1.7147264951968548</v>
      </c>
      <c r="S116" s="133">
        <f t="shared" si="13"/>
        <v>1.6966668961582514</v>
      </c>
      <c r="T116" s="133">
        <f t="shared" si="13"/>
        <v>1.680164506961485</v>
      </c>
      <c r="U116" s="133">
        <f t="shared" si="13"/>
        <v>1.6650153953445377</v>
      </c>
      <c r="V116" s="133">
        <f t="shared" si="13"/>
        <v>1.6510507503165901</v>
      </c>
      <c r="W116" s="133">
        <f t="shared" si="13"/>
        <v>1.6381295103415108</v>
      </c>
      <c r="X116" s="133">
        <f t="shared" si="13"/>
        <v>1.6261327926035529</v>
      </c>
      <c r="Y116" s="133">
        <f t="shared" si="13"/>
        <v>1.6149596264928634</v>
      </c>
      <c r="Z116" s="138">
        <f t="shared" si="13"/>
        <v>1.6045236459329399</v>
      </c>
    </row>
    <row r="117" spans="1:26" ht="12.75">
      <c r="A117" s="128">
        <v>113</v>
      </c>
      <c r="B117" s="137">
        <f t="shared" si="14"/>
        <v>3.9250756165304033</v>
      </c>
      <c r="C117" s="133">
        <f t="shared" si="14"/>
        <v>3.0765743091794007</v>
      </c>
      <c r="D117" s="133">
        <f t="shared" si="14"/>
        <v>2.6849157841263005</v>
      </c>
      <c r="E117" s="133">
        <f t="shared" si="14"/>
        <v>2.4519882641714363</v>
      </c>
      <c r="F117" s="133">
        <f t="shared" si="14"/>
        <v>2.2946304903630264</v>
      </c>
      <c r="G117" s="133">
        <f t="shared" si="14"/>
        <v>2.1798251435733356</v>
      </c>
      <c r="H117" s="133">
        <f t="shared" si="14"/>
        <v>2.0916353067133784</v>
      </c>
      <c r="I117" s="133">
        <f t="shared" si="14"/>
        <v>2.0213401347726245</v>
      </c>
      <c r="J117" s="133">
        <f t="shared" si="14"/>
        <v>1.9637288990828303</v>
      </c>
      <c r="K117" s="133">
        <f t="shared" si="14"/>
        <v>1.915478289558421</v>
      </c>
      <c r="L117" s="133">
        <f t="shared" si="14"/>
        <v>1.8743591674755891</v>
      </c>
      <c r="M117" s="133">
        <f t="shared" si="14"/>
        <v>1.8388150425971652</v>
      </c>
      <c r="N117" s="133">
        <f t="shared" si="14"/>
        <v>1.8077228922042685</v>
      </c>
      <c r="O117" s="133">
        <f t="shared" si="14"/>
        <v>1.7802500530926473</v>
      </c>
      <c r="P117" s="133">
        <f t="shared" si="14"/>
        <v>1.7557647618116248</v>
      </c>
      <c r="Q117" s="133">
        <f t="shared" si="14"/>
        <v>1.7337781334111875</v>
      </c>
      <c r="R117" s="133">
        <f t="shared" si="13"/>
        <v>1.7139053294407685</v>
      </c>
      <c r="S117" s="133">
        <f t="shared" si="13"/>
        <v>1.6958388542321909</v>
      </c>
      <c r="T117" s="133">
        <f t="shared" si="13"/>
        <v>1.6793297517914234</v>
      </c>
      <c r="U117" s="133">
        <f t="shared" si="13"/>
        <v>1.6641740871629227</v>
      </c>
      <c r="V117" s="133">
        <f t="shared" si="13"/>
        <v>1.6502030458486618</v>
      </c>
      <c r="W117" s="133">
        <f t="shared" si="13"/>
        <v>1.6372755622902644</v>
      </c>
      <c r="X117" s="133">
        <f t="shared" si="13"/>
        <v>1.6252727493434138</v>
      </c>
      <c r="Y117" s="133">
        <f t="shared" si="13"/>
        <v>1.6140936319096888</v>
      </c>
      <c r="Z117" s="138">
        <f t="shared" si="13"/>
        <v>1.603651839366619</v>
      </c>
    </row>
    <row r="118" spans="1:26" ht="12.75">
      <c r="A118" s="128">
        <v>114</v>
      </c>
      <c r="B118" s="137">
        <f t="shared" si="14"/>
        <v>3.9243304846396727</v>
      </c>
      <c r="C118" s="133">
        <f t="shared" si="14"/>
        <v>3.0758526364438175</v>
      </c>
      <c r="D118" s="133">
        <f t="shared" si="14"/>
        <v>2.6842011158507599</v>
      </c>
      <c r="E118" s="133">
        <f t="shared" si="14"/>
        <v>2.4512730584148645</v>
      </c>
      <c r="F118" s="133">
        <f t="shared" si="14"/>
        <v>2.2939111578278015</v>
      </c>
      <c r="G118" s="133">
        <f t="shared" si="14"/>
        <v>2.1790998505763102</v>
      </c>
      <c r="H118" s="133">
        <f t="shared" si="14"/>
        <v>2.0909030869474425</v>
      </c>
      <c r="I118" s="133">
        <f t="shared" si="14"/>
        <v>2.0206004873121031</v>
      </c>
      <c r="J118" s="133">
        <f t="shared" si="14"/>
        <v>1.9629815880051193</v>
      </c>
      <c r="K118" s="133">
        <f t="shared" si="14"/>
        <v>1.9147232362977167</v>
      </c>
      <c r="L118" s="133">
        <f t="shared" si="14"/>
        <v>1.8735963895389272</v>
      </c>
      <c r="M118" s="133">
        <f t="shared" si="14"/>
        <v>1.8380446170542295</v>
      </c>
      <c r="N118" s="133">
        <f t="shared" si="14"/>
        <v>1.8069449331443905</v>
      </c>
      <c r="O118" s="133">
        <f t="shared" si="14"/>
        <v>1.7794646973089228</v>
      </c>
      <c r="P118" s="133">
        <f t="shared" si="14"/>
        <v>1.7549721595095147</v>
      </c>
      <c r="Q118" s="133">
        <f t="shared" si="14"/>
        <v>1.7329784420794423</v>
      </c>
      <c r="R118" s="133">
        <f t="shared" si="13"/>
        <v>1.7130987097634345</v>
      </c>
      <c r="S118" s="133">
        <f t="shared" si="13"/>
        <v>1.6950254673460323</v>
      </c>
      <c r="T118" s="133">
        <f t="shared" si="13"/>
        <v>1.6785097574459096</v>
      </c>
      <c r="U118" s="133">
        <f t="shared" si="13"/>
        <v>1.6633476424945282</v>
      </c>
      <c r="V118" s="133">
        <f t="shared" si="13"/>
        <v>1.6493703045781136</v>
      </c>
      <c r="W118" s="133">
        <f t="shared" si="13"/>
        <v>1.636436674213654</v>
      </c>
      <c r="X118" s="133">
        <f t="shared" si="13"/>
        <v>1.6244278600287063</v>
      </c>
      <c r="Y118" s="133">
        <f t="shared" si="13"/>
        <v>1.6132428825372875</v>
      </c>
      <c r="Z118" s="138">
        <f t="shared" si="13"/>
        <v>1.6027953666710129</v>
      </c>
    </row>
    <row r="119" spans="1:26" ht="12.75">
      <c r="A119" s="128">
        <v>115</v>
      </c>
      <c r="B119" s="137">
        <f t="shared" si="14"/>
        <v>3.9235985148941142</v>
      </c>
      <c r="C119" s="133">
        <f t="shared" si="14"/>
        <v>3.0751437334208438</v>
      </c>
      <c r="D119" s="133">
        <f t="shared" si="14"/>
        <v>2.6834991012107938</v>
      </c>
      <c r="E119" s="133">
        <f t="shared" si="14"/>
        <v>2.4505705175023267</v>
      </c>
      <c r="F119" s="133">
        <f t="shared" si="14"/>
        <v>2.293204561317332</v>
      </c>
      <c r="G119" s="133">
        <f t="shared" si="14"/>
        <v>2.1783873948480319</v>
      </c>
      <c r="H119" s="133">
        <f t="shared" si="14"/>
        <v>2.09018382103537</v>
      </c>
      <c r="I119" s="133">
        <f t="shared" si="14"/>
        <v>2.019873917783483</v>
      </c>
      <c r="J119" s="133">
        <f t="shared" si="14"/>
        <v>1.962247482002635</v>
      </c>
      <c r="K119" s="133">
        <f t="shared" si="14"/>
        <v>1.9139815157252011</v>
      </c>
      <c r="L119" s="133">
        <f t="shared" si="14"/>
        <v>1.8728470708159932</v>
      </c>
      <c r="M119" s="133">
        <f t="shared" si="14"/>
        <v>1.8372877752214221</v>
      </c>
      <c r="N119" s="133">
        <f t="shared" si="14"/>
        <v>1.8061806796974977</v>
      </c>
      <c r="O119" s="133">
        <f t="shared" si="14"/>
        <v>1.7786931661206222</v>
      </c>
      <c r="P119" s="133">
        <f t="shared" si="14"/>
        <v>1.7541934976904441</v>
      </c>
      <c r="Q119" s="133">
        <f t="shared" si="14"/>
        <v>1.7321928039483157</v>
      </c>
      <c r="R119" s="133">
        <f t="shared" si="13"/>
        <v>1.7123062528240236</v>
      </c>
      <c r="S119" s="133">
        <f t="shared" si="13"/>
        <v>1.6942263495871583</v>
      </c>
      <c r="T119" s="133">
        <f t="shared" si="13"/>
        <v>1.6777041355290985</v>
      </c>
      <c r="U119" s="133">
        <f t="shared" si="13"/>
        <v>1.662535670545892</v>
      </c>
      <c r="V119" s="133">
        <f t="shared" si="13"/>
        <v>1.6485521333963662</v>
      </c>
      <c r="W119" s="133">
        <f t="shared" si="13"/>
        <v>1.6356124507672785</v>
      </c>
      <c r="X119" s="133">
        <f t="shared" si="13"/>
        <v>1.6235977271552813</v>
      </c>
      <c r="Y119" s="133">
        <f t="shared" si="13"/>
        <v>1.6124069787846929</v>
      </c>
      <c r="Z119" s="138">
        <f t="shared" si="13"/>
        <v>1.6019538262381539</v>
      </c>
    </row>
    <row r="120" spans="1:26" ht="12.75">
      <c r="A120" s="128">
        <v>116</v>
      </c>
      <c r="B120" s="137">
        <f t="shared" si="14"/>
        <v>3.9228793616170767</v>
      </c>
      <c r="C120" s="133">
        <f t="shared" si="14"/>
        <v>3.0744472641746849</v>
      </c>
      <c r="D120" s="133">
        <f t="shared" si="14"/>
        <v>2.6828094071218986</v>
      </c>
      <c r="E120" s="133">
        <f t="shared" si="14"/>
        <v>2.4498803080095564</v>
      </c>
      <c r="F120" s="133">
        <f t="shared" si="14"/>
        <v>2.2925103655792691</v>
      </c>
      <c r="G120" s="133">
        <f t="shared" si="14"/>
        <v>2.1776874385765193</v>
      </c>
      <c r="H120" s="133">
        <f t="shared" si="14"/>
        <v>2.0894771682448985</v>
      </c>
      <c r="I120" s="133">
        <f t="shared" si="14"/>
        <v>2.0191600823699765</v>
      </c>
      <c r="J120" s="133">
        <f t="shared" si="14"/>
        <v>1.9615262341194339</v>
      </c>
      <c r="K120" s="133">
        <f t="shared" si="14"/>
        <v>1.9132527777544934</v>
      </c>
      <c r="L120" s="133">
        <f t="shared" si="14"/>
        <v>1.8721108581359096</v>
      </c>
      <c r="M120" s="133">
        <f t="shared" si="14"/>
        <v>1.836544160911165</v>
      </c>
      <c r="N120" s="133">
        <f t="shared" si="14"/>
        <v>1.8054297727396134</v>
      </c>
      <c r="O120" s="133">
        <f t="shared" si="14"/>
        <v>1.777935097554338</v>
      </c>
      <c r="P120" s="133">
        <f t="shared" si="14"/>
        <v>1.7534284116215297</v>
      </c>
      <c r="Q120" s="133">
        <f t="shared" si="14"/>
        <v>1.7314208516160186</v>
      </c>
      <c r="R120" s="133">
        <f t="shared" si="13"/>
        <v>1.7115275886415147</v>
      </c>
      <c r="S120" s="133">
        <f t="shared" si="13"/>
        <v>1.6934411284831437</v>
      </c>
      <c r="T120" s="133">
        <f t="shared" si="13"/>
        <v>1.6769125111625263</v>
      </c>
      <c r="U120" s="133">
        <f t="shared" si="13"/>
        <v>1.6617377941150893</v>
      </c>
      <c r="V120" s="133">
        <f t="shared" si="13"/>
        <v>1.6477481528576114</v>
      </c>
      <c r="W120" s="133">
        <f t="shared" si="13"/>
        <v>1.6348025103379402</v>
      </c>
      <c r="X120" s="133">
        <f t="shared" si="13"/>
        <v>1.6227819670159827</v>
      </c>
      <c r="Y120" s="133">
        <f t="shared" si="13"/>
        <v>1.611585534921163</v>
      </c>
      <c r="Z120" s="138">
        <f t="shared" si="13"/>
        <v>1.6011268303811443</v>
      </c>
    </row>
    <row r="121" spans="1:26" ht="12.75">
      <c r="A121" s="128">
        <v>117</v>
      </c>
      <c r="B121" s="137">
        <f t="shared" si="14"/>
        <v>3.922172691130863</v>
      </c>
      <c r="C121" s="133">
        <f t="shared" si="14"/>
        <v>3.0737629044497123</v>
      </c>
      <c r="D121" s="133">
        <f t="shared" si="14"/>
        <v>2.6821317120874415</v>
      </c>
      <c r="E121" s="133">
        <f t="shared" si="14"/>
        <v>2.4492021081135555</v>
      </c>
      <c r="F121" s="133">
        <f t="shared" si="14"/>
        <v>2.2918282470246831</v>
      </c>
      <c r="G121" s="133">
        <f t="shared" si="14"/>
        <v>2.1769996556988103</v>
      </c>
      <c r="H121" s="133">
        <f t="shared" si="14"/>
        <v>2.0887827996895787</v>
      </c>
      <c r="I121" s="133">
        <f t="shared" si="14"/>
        <v>2.0184586492020564</v>
      </c>
      <c r="J121" s="133">
        <f t="shared" si="14"/>
        <v>1.9608175094493672</v>
      </c>
      <c r="K121" s="133">
        <f t="shared" si="14"/>
        <v>1.9125366844505982</v>
      </c>
      <c r="L121" s="133">
        <f t="shared" si="14"/>
        <v>1.8713874105786754</v>
      </c>
      <c r="M121" s="133">
        <f t="shared" si="14"/>
        <v>1.8358134302834876</v>
      </c>
      <c r="N121" s="133">
        <f t="shared" si="14"/>
        <v>1.8046918655879691</v>
      </c>
      <c r="O121" s="133">
        <f t="shared" si="14"/>
        <v>1.7771901421681908</v>
      </c>
      <c r="P121" s="133">
        <f t="shared" si="14"/>
        <v>1.7526765491883856</v>
      </c>
      <c r="Q121" s="133">
        <f t="shared" si="14"/>
        <v>1.7306622303829124</v>
      </c>
      <c r="R121" s="133">
        <f t="shared" si="13"/>
        <v>1.7107623600174469</v>
      </c>
      <c r="S121" s="133">
        <f t="shared" si="13"/>
        <v>1.6926694444213741</v>
      </c>
      <c r="T121" s="133">
        <f t="shared" si="13"/>
        <v>1.6761345224017632</v>
      </c>
      <c r="U121" s="133">
        <f t="shared" si="13"/>
        <v>1.6609536490055266</v>
      </c>
      <c r="V121" s="133">
        <f t="shared" si="13"/>
        <v>1.6469579965898751</v>
      </c>
      <c r="W121" s="133">
        <f t="shared" si="13"/>
        <v>1.6340064844521212</v>
      </c>
      <c r="X121" s="133">
        <f t="shared" si="13"/>
        <v>1.6219802091066224</v>
      </c>
      <c r="Y121" s="133">
        <f t="shared" si="13"/>
        <v>1.6107781784797985</v>
      </c>
      <c r="Z121" s="138">
        <f t="shared" si="13"/>
        <v>1.6003140047354791</v>
      </c>
    </row>
    <row r="122" spans="1:26" ht="12.75">
      <c r="A122" s="128">
        <v>118</v>
      </c>
      <c r="B122" s="137">
        <f t="shared" si="14"/>
        <v>3.9214781812406447</v>
      </c>
      <c r="C122" s="133">
        <f t="shared" si="14"/>
        <v>3.0730903411671702</v>
      </c>
      <c r="D122" s="133">
        <f t="shared" si="14"/>
        <v>2.6814657056991535</v>
      </c>
      <c r="E122" s="133">
        <f t="shared" si="14"/>
        <v>2.4485356070923974</v>
      </c>
      <c r="F122" s="133">
        <f t="shared" si="14"/>
        <v>2.2911578932252348</v>
      </c>
      <c r="G122" s="133">
        <f t="shared" si="14"/>
        <v>2.1763237313946044</v>
      </c>
      <c r="H122" s="133">
        <f t="shared" si="14"/>
        <v>2.0881003978184256</v>
      </c>
      <c r="I122" s="133">
        <f t="shared" si="14"/>
        <v>2.0177692978429556</v>
      </c>
      <c r="J122" s="133">
        <f t="shared" si="14"/>
        <v>1.9601209846174377</v>
      </c>
      <c r="K122" s="133">
        <f t="shared" si="14"/>
        <v>1.9118329095071835</v>
      </c>
      <c r="L122" s="133">
        <f t="shared" si="14"/>
        <v>1.8706763989484658</v>
      </c>
      <c r="M122" s="133">
        <f t="shared" si="14"/>
        <v>1.8350952513154668</v>
      </c>
      <c r="N122" s="133">
        <f t="shared" si="14"/>
        <v>1.803966623466748</v>
      </c>
      <c r="O122" s="133">
        <f t="shared" si="14"/>
        <v>1.776457962514006</v>
      </c>
      <c r="P122" s="133">
        <f t="shared" si="14"/>
        <v>1.7519375703539077</v>
      </c>
      <c r="Q122" s="133">
        <f t="shared" si="14"/>
        <v>1.7299165977070434</v>
      </c>
      <c r="R122" s="133">
        <f t="shared" si="13"/>
        <v>1.710010221988342</v>
      </c>
      <c r="S122" s="133">
        <f t="shared" si="13"/>
        <v>1.6919109500985026</v>
      </c>
      <c r="T122" s="133">
        <f t="shared" si="13"/>
        <v>1.6753698196830207</v>
      </c>
      <c r="U122" s="133">
        <f t="shared" si="13"/>
        <v>1.6601828834698347</v>
      </c>
      <c r="V122" s="133">
        <f t="shared" si="13"/>
        <v>1.6461813107363141</v>
      </c>
      <c r="W122" s="133">
        <f t="shared" si="13"/>
        <v>1.6332240172147892</v>
      </c>
      <c r="X122" s="133">
        <f t="shared" si="13"/>
        <v>1.6211920955624139</v>
      </c>
      <c r="Y122" s="133">
        <f t="shared" si="13"/>
        <v>1.6099845496916898</v>
      </c>
      <c r="Z122" s="138">
        <f t="shared" si="13"/>
        <v>1.5995149876910171</v>
      </c>
    </row>
    <row r="123" spans="1:26" ht="12.75">
      <c r="A123" s="128">
        <v>119</v>
      </c>
      <c r="B123" s="137">
        <f t="shared" si="14"/>
        <v>3.9207955207447909</v>
      </c>
      <c r="C123" s="133">
        <f t="shared" si="14"/>
        <v>3.0724292719478119</v>
      </c>
      <c r="D123" s="133">
        <f t="shared" si="14"/>
        <v>2.6808110881631664</v>
      </c>
      <c r="E123" s="133">
        <f t="shared" si="14"/>
        <v>2.447880504850712</v>
      </c>
      <c r="F123" s="133">
        <f t="shared" si="14"/>
        <v>2.2904990024361793</v>
      </c>
      <c r="G123" s="133">
        <f t="shared" si="14"/>
        <v>2.1756593616059008</v>
      </c>
      <c r="H123" s="133">
        <f t="shared" si="14"/>
        <v>2.0874296559317531</v>
      </c>
      <c r="I123" s="133">
        <f t="shared" si="14"/>
        <v>2.0170917188005872</v>
      </c>
      <c r="J123" s="133">
        <f t="shared" si="14"/>
        <v>1.9594363472877407</v>
      </c>
      <c r="K123" s="133">
        <f t="shared" si="14"/>
        <v>1.9111411377506244</v>
      </c>
      <c r="L123" s="133">
        <f t="shared" si="14"/>
        <v>1.8699775052738816</v>
      </c>
      <c r="M123" s="133">
        <f t="shared" si="14"/>
        <v>1.8343893032978174</v>
      </c>
      <c r="N123" s="133">
        <f t="shared" si="14"/>
        <v>1.8032537230001402</v>
      </c>
      <c r="O123" s="133">
        <f t="shared" si="14"/>
        <v>1.7757382326269964</v>
      </c>
      <c r="P123" s="133">
        <f t="shared" si="14"/>
        <v>1.7512111466447025</v>
      </c>
      <c r="Q123" s="133">
        <f t="shared" si="14"/>
        <v>1.7291836226874671</v>
      </c>
      <c r="R123" s="133">
        <f t="shared" si="13"/>
        <v>1.7092708413060571</v>
      </c>
      <c r="S123" s="133">
        <f t="shared" si="13"/>
        <v>1.691165309997964</v>
      </c>
      <c r="T123" s="133">
        <f t="shared" si="13"/>
        <v>1.674618065297955</v>
      </c>
      <c r="U123" s="133">
        <f t="shared" si="13"/>
        <v>1.6594251576820749</v>
      </c>
      <c r="V123" s="133">
        <f t="shared" si="13"/>
        <v>1.6454177534249523</v>
      </c>
      <c r="W123" s="133">
        <f t="shared" si="13"/>
        <v>1.6324547647767513</v>
      </c>
      <c r="X123" s="133">
        <f t="shared" si="13"/>
        <v>1.6204172806230552</v>
      </c>
      <c r="Y123" s="133">
        <f t="shared" si="13"/>
        <v>1.6092043009488333</v>
      </c>
      <c r="Z123" s="138">
        <f t="shared" si="13"/>
        <v>1.5987294298528159</v>
      </c>
    </row>
    <row r="124" spans="1:26" ht="13.5" thickBot="1">
      <c r="A124" s="129">
        <v>120</v>
      </c>
      <c r="B124" s="139">
        <f t="shared" si="14"/>
        <v>3.9201244089699174</v>
      </c>
      <c r="C124" s="140">
        <f t="shared" si="14"/>
        <v>3.0717794046586815</v>
      </c>
      <c r="D124" s="140">
        <f t="shared" si="14"/>
        <v>2.6801675698502416</v>
      </c>
      <c r="E124" s="140">
        <f t="shared" si="14"/>
        <v>2.4472365114692973</v>
      </c>
      <c r="F124" s="140">
        <f t="shared" si="14"/>
        <v>2.2898512831435824</v>
      </c>
      <c r="G124" s="140">
        <f t="shared" si="14"/>
        <v>2.1750062525809954</v>
      </c>
      <c r="H124" s="140">
        <f t="shared" si="14"/>
        <v>2.0867702777215946</v>
      </c>
      <c r="I124" s="140">
        <f t="shared" si="14"/>
        <v>2.0164256130641847</v>
      </c>
      <c r="J124" s="140">
        <f t="shared" si="14"/>
        <v>1.9587632956963756</v>
      </c>
      <c r="K124" s="140">
        <f t="shared" si="14"/>
        <v>1.9104610646691997</v>
      </c>
      <c r="L124" s="140">
        <f t="shared" si="14"/>
        <v>1.8692904223335318</v>
      </c>
      <c r="M124" s="140">
        <f t="shared" si="14"/>
        <v>1.8336952763569871</v>
      </c>
      <c r="N124" s="140">
        <f t="shared" si="14"/>
        <v>1.8025528517310818</v>
      </c>
      <c r="O124" s="140">
        <f t="shared" si="14"/>
        <v>1.7750306375412666</v>
      </c>
      <c r="P124" s="140">
        <f t="shared" si="14"/>
        <v>1.7504969606635032</v>
      </c>
      <c r="Q124" s="140">
        <f t="shared" si="14"/>
        <v>1.7284629855737033</v>
      </c>
      <c r="R124" s="140">
        <f t="shared" si="13"/>
        <v>1.708543895944409</v>
      </c>
      <c r="S124" s="140">
        <f t="shared" si="13"/>
        <v>1.6904321998938845</v>
      </c>
      <c r="T124" s="140">
        <f t="shared" si="13"/>
        <v>1.6738789328949841</v>
      </c>
      <c r="U124" s="140">
        <f t="shared" si="13"/>
        <v>1.6586801432365885</v>
      </c>
      <c r="V124" s="140">
        <f t="shared" si="13"/>
        <v>1.6446669942651435</v>
      </c>
      <c r="W124" s="140">
        <f t="shared" si="13"/>
        <v>1.631698394828873</v>
      </c>
      <c r="X124" s="140">
        <f t="shared" si="13"/>
        <v>1.6196554301247752</v>
      </c>
      <c r="Y124" s="140">
        <f t="shared" si="13"/>
        <v>1.6084370962940859</v>
      </c>
      <c r="Z124" s="141">
        <f t="shared" si="13"/>
        <v>1.5979569935290989</v>
      </c>
    </row>
  </sheetData>
  <phoneticPr fontId="1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zoomScaleNormal="100" workbookViewId="0">
      <pane xSplit="3" ySplit="4" topLeftCell="D44" activePane="bottomRight" state="frozen"/>
      <selection activeCell="D1" sqref="D1"/>
      <selection pane="topRight" activeCell="D1" sqref="D1"/>
      <selection pane="bottomLeft" activeCell="D1" sqref="D1"/>
      <selection pane="bottomRight" activeCell="G6" sqref="G6"/>
    </sheetView>
  </sheetViews>
  <sheetFormatPr defaultRowHeight="12"/>
  <cols>
    <col min="1" max="1" width="13.28515625" style="3" customWidth="1"/>
    <col min="2" max="21" width="9.5703125" style="7" customWidth="1"/>
    <col min="22" max="16384" width="9.140625" style="3"/>
  </cols>
  <sheetData>
    <row r="1" spans="1:26" ht="13.5" thickBot="1">
      <c r="A1" s="2"/>
      <c r="B1" s="26"/>
    </row>
    <row r="2" spans="1:26" ht="16.5" thickBot="1">
      <c r="A2" s="29" t="s">
        <v>22</v>
      </c>
      <c r="B2" s="37" t="s">
        <v>23</v>
      </c>
      <c r="C2" s="148">
        <v>0.01</v>
      </c>
      <c r="D2" s="30"/>
      <c r="E2" s="30"/>
      <c r="F2" s="30"/>
      <c r="G2" s="30"/>
      <c r="H2" s="30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  <c r="W2" s="28"/>
      <c r="X2" s="28"/>
      <c r="Y2" s="28"/>
      <c r="Z2" s="28"/>
    </row>
    <row r="3" spans="1:26" ht="12.75">
      <c r="A3" s="31"/>
      <c r="B3" s="33" t="s">
        <v>25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5"/>
      <c r="W3" s="35"/>
      <c r="X3" s="35"/>
      <c r="Y3" s="35"/>
      <c r="Z3" s="36"/>
    </row>
    <row r="4" spans="1:26" ht="13.5" thickBot="1">
      <c r="A4" s="32" t="s">
        <v>24</v>
      </c>
      <c r="B4" s="130">
        <v>1</v>
      </c>
      <c r="C4" s="131">
        <v>2</v>
      </c>
      <c r="D4" s="131">
        <v>3</v>
      </c>
      <c r="E4" s="131">
        <v>4</v>
      </c>
      <c r="F4" s="131">
        <v>5</v>
      </c>
      <c r="G4" s="131">
        <v>6</v>
      </c>
      <c r="H4" s="131">
        <v>7</v>
      </c>
      <c r="I4" s="131">
        <v>8</v>
      </c>
      <c r="J4" s="131">
        <v>9</v>
      </c>
      <c r="K4" s="131">
        <v>10</v>
      </c>
      <c r="L4" s="131">
        <v>11</v>
      </c>
      <c r="M4" s="131">
        <v>12</v>
      </c>
      <c r="N4" s="131">
        <v>13</v>
      </c>
      <c r="O4" s="131">
        <v>14</v>
      </c>
      <c r="P4" s="131">
        <v>15</v>
      </c>
      <c r="Q4" s="131">
        <v>16</v>
      </c>
      <c r="R4" s="131">
        <v>17</v>
      </c>
      <c r="S4" s="131">
        <v>18</v>
      </c>
      <c r="T4" s="131">
        <v>19</v>
      </c>
      <c r="U4" s="131">
        <v>20</v>
      </c>
      <c r="V4" s="131">
        <v>21</v>
      </c>
      <c r="W4" s="131">
        <v>22</v>
      </c>
      <c r="X4" s="131">
        <v>23</v>
      </c>
      <c r="Y4" s="131">
        <v>24</v>
      </c>
      <c r="Z4" s="132">
        <v>25</v>
      </c>
    </row>
    <row r="5" spans="1:26" ht="12.75">
      <c r="A5" s="127">
        <v>1</v>
      </c>
      <c r="B5" s="134">
        <f>_xlfn.F.INV.RT($C$2,B$4,$A5)</f>
        <v>4052.1806954768263</v>
      </c>
      <c r="C5" s="135">
        <f t="shared" ref="C5:Z15" si="0">_xlfn.F.INV.RT($C$2,C$4,$A5)</f>
        <v>4999.4999999999955</v>
      </c>
      <c r="D5" s="135">
        <f t="shared" si="0"/>
        <v>5403.3520137385403</v>
      </c>
      <c r="E5" s="135">
        <f t="shared" si="0"/>
        <v>5624.5833296294431</v>
      </c>
      <c r="F5" s="135">
        <f t="shared" si="0"/>
        <v>5763.6495541557169</v>
      </c>
      <c r="G5" s="135">
        <f t="shared" si="0"/>
        <v>5858.9861066861959</v>
      </c>
      <c r="H5" s="135">
        <f t="shared" si="0"/>
        <v>5928.3557315865291</v>
      </c>
      <c r="I5" s="135">
        <f t="shared" si="0"/>
        <v>5981.0703077977314</v>
      </c>
      <c r="J5" s="135">
        <f t="shared" si="0"/>
        <v>6022.4732449682679</v>
      </c>
      <c r="K5" s="135">
        <f t="shared" si="0"/>
        <v>6055.8467073958309</v>
      </c>
      <c r="L5" s="135">
        <f t="shared" si="0"/>
        <v>6083.3167831110613</v>
      </c>
      <c r="M5" s="135">
        <f t="shared" si="0"/>
        <v>6106.320707691294</v>
      </c>
      <c r="N5" s="135">
        <f t="shared" si="0"/>
        <v>6125.8646647988671</v>
      </c>
      <c r="O5" s="135">
        <f t="shared" si="0"/>
        <v>6142.6739724596619</v>
      </c>
      <c r="P5" s="135">
        <f t="shared" si="0"/>
        <v>6157.2846150643645</v>
      </c>
      <c r="Q5" s="135">
        <f t="shared" si="0"/>
        <v>6170.1011946839017</v>
      </c>
      <c r="R5" s="135">
        <f t="shared" si="0"/>
        <v>6181.4348379419744</v>
      </c>
      <c r="S5" s="135">
        <f t="shared" si="0"/>
        <v>6191.5287017142218</v>
      </c>
      <c r="T5" s="135">
        <f t="shared" si="0"/>
        <v>6200.5755637707598</v>
      </c>
      <c r="U5" s="135">
        <f t="shared" si="0"/>
        <v>6208.7302217623228</v>
      </c>
      <c r="V5" s="135">
        <f t="shared" si="0"/>
        <v>6216.1184036325876</v>
      </c>
      <c r="W5" s="135">
        <f t="shared" si="0"/>
        <v>6222.8432828664345</v>
      </c>
      <c r="X5" s="135">
        <f t="shared" si="0"/>
        <v>6228.9903172436616</v>
      </c>
      <c r="Y5" s="135">
        <f t="shared" si="0"/>
        <v>6234.6308935331017</v>
      </c>
      <c r="Z5" s="136">
        <f t="shared" si="0"/>
        <v>6239.8251082136085</v>
      </c>
    </row>
    <row r="6" spans="1:26" ht="12.75">
      <c r="A6" s="128">
        <v>2</v>
      </c>
      <c r="B6" s="137">
        <f t="shared" ref="B6:Q31" si="1">_xlfn.F.INV.RT($C$2,B$4,$A6)</f>
        <v>98.50251256281409</v>
      </c>
      <c r="C6" s="133">
        <f t="shared" si="0"/>
        <v>98.999999999999957</v>
      </c>
      <c r="D6" s="133">
        <f t="shared" si="0"/>
        <v>99.166201374471555</v>
      </c>
      <c r="E6" s="133">
        <f t="shared" si="0"/>
        <v>99.24937185533102</v>
      </c>
      <c r="F6" s="133">
        <f t="shared" si="0"/>
        <v>99.299296477864175</v>
      </c>
      <c r="G6" s="133">
        <f t="shared" si="0"/>
        <v>99.332588865403423</v>
      </c>
      <c r="H6" s="133">
        <f t="shared" si="0"/>
        <v>99.356373700187277</v>
      </c>
      <c r="I6" s="133">
        <f t="shared" si="0"/>
        <v>99.374214818915945</v>
      </c>
      <c r="J6" s="133">
        <f t="shared" si="0"/>
        <v>99.388092721714372</v>
      </c>
      <c r="K6" s="133">
        <f t="shared" si="0"/>
        <v>99.399195974539353</v>
      </c>
      <c r="L6" s="133">
        <f t="shared" si="0"/>
        <v>99.408281069387172</v>
      </c>
      <c r="M6" s="133">
        <f t="shared" si="0"/>
        <v>99.415852404754105</v>
      </c>
      <c r="N6" s="133">
        <f t="shared" si="0"/>
        <v>99.422259219645895</v>
      </c>
      <c r="O6" s="133">
        <f t="shared" si="0"/>
        <v>99.427750994400895</v>
      </c>
      <c r="P6" s="133">
        <f t="shared" si="0"/>
        <v>99.432510696141478</v>
      </c>
      <c r="Q6" s="133">
        <f t="shared" si="0"/>
        <v>99.436675559796655</v>
      </c>
      <c r="R6" s="133">
        <f t="shared" si="0"/>
        <v>99.440350536093021</v>
      </c>
      <c r="S6" s="133">
        <f t="shared" si="0"/>
        <v>99.443617257718131</v>
      </c>
      <c r="T6" s="133">
        <f t="shared" si="0"/>
        <v>99.446540174563168</v>
      </c>
      <c r="U6" s="133">
        <f t="shared" si="0"/>
        <v>99.449170848701897</v>
      </c>
      <c r="V6" s="133">
        <f t="shared" si="0"/>
        <v>99.451551022428745</v>
      </c>
      <c r="W6" s="133">
        <f t="shared" si="0"/>
        <v>99.453714849686392</v>
      </c>
      <c r="X6" s="133">
        <f t="shared" si="0"/>
        <v>99.455690545467334</v>
      </c>
      <c r="Y6" s="133">
        <f t="shared" si="0"/>
        <v>99.457501622921995</v>
      </c>
      <c r="Z6" s="138">
        <f t="shared" si="0"/>
        <v>99.459167833601256</v>
      </c>
    </row>
    <row r="7" spans="1:26" ht="12.75">
      <c r="A7" s="128">
        <v>3</v>
      </c>
      <c r="B7" s="137">
        <f t="shared" si="1"/>
        <v>34.116221564529795</v>
      </c>
      <c r="C7" s="133">
        <f t="shared" si="0"/>
        <v>30.816520350478257</v>
      </c>
      <c r="D7" s="133">
        <f t="shared" si="0"/>
        <v>29.456695126754646</v>
      </c>
      <c r="E7" s="133">
        <f t="shared" si="0"/>
        <v>28.7098983872982</v>
      </c>
      <c r="F7" s="133">
        <f t="shared" si="0"/>
        <v>28.237080837755048</v>
      </c>
      <c r="G7" s="133">
        <f t="shared" si="0"/>
        <v>27.910657357696032</v>
      </c>
      <c r="H7" s="133">
        <f t="shared" si="0"/>
        <v>27.671696070326174</v>
      </c>
      <c r="I7" s="133">
        <f t="shared" si="0"/>
        <v>27.489177030536222</v>
      </c>
      <c r="J7" s="133">
        <f t="shared" si="0"/>
        <v>27.345206333571468</v>
      </c>
      <c r="K7" s="133">
        <f t="shared" si="0"/>
        <v>27.228734121474286</v>
      </c>
      <c r="L7" s="133">
        <f t="shared" si="0"/>
        <v>27.132566791409101</v>
      </c>
      <c r="M7" s="133">
        <f t="shared" si="0"/>
        <v>27.051819256142476</v>
      </c>
      <c r="N7" s="133">
        <f t="shared" si="0"/>
        <v>26.98305745846644</v>
      </c>
      <c r="O7" s="133">
        <f t="shared" si="0"/>
        <v>26.92379675225115</v>
      </c>
      <c r="P7" s="133">
        <f t="shared" si="0"/>
        <v>26.872194956574052</v>
      </c>
      <c r="Q7" s="133">
        <f t="shared" si="0"/>
        <v>26.826857279595959</v>
      </c>
      <c r="R7" s="133">
        <f t="shared" si="0"/>
        <v>26.786708261421722</v>
      </c>
      <c r="S7" s="133">
        <f t="shared" si="0"/>
        <v>26.750905325251107</v>
      </c>
      <c r="T7" s="133">
        <f t="shared" si="0"/>
        <v>26.718778972738637</v>
      </c>
      <c r="U7" s="133">
        <f t="shared" si="0"/>
        <v>26.689790510115021</v>
      </c>
      <c r="V7" s="133">
        <f t="shared" si="0"/>
        <v>26.663501588488895</v>
      </c>
      <c r="W7" s="133">
        <f t="shared" si="0"/>
        <v>26.639551877513245</v>
      </c>
      <c r="X7" s="133">
        <f t="shared" si="0"/>
        <v>26.617642446466544</v>
      </c>
      <c r="Y7" s="133">
        <f t="shared" si="0"/>
        <v>26.59752322001809</v>
      </c>
      <c r="Z7" s="138">
        <f t="shared" si="0"/>
        <v>26.578983388822927</v>
      </c>
    </row>
    <row r="8" spans="1:26" ht="12.75">
      <c r="A8" s="128">
        <v>4</v>
      </c>
      <c r="B8" s="137">
        <f t="shared" si="1"/>
        <v>21.197689584391309</v>
      </c>
      <c r="C8" s="133">
        <f t="shared" si="0"/>
        <v>17.999999999999993</v>
      </c>
      <c r="D8" s="133">
        <f t="shared" si="0"/>
        <v>16.694369237175085</v>
      </c>
      <c r="E8" s="133">
        <f t="shared" si="0"/>
        <v>15.977024852557676</v>
      </c>
      <c r="F8" s="133">
        <f t="shared" si="0"/>
        <v>15.521857544425243</v>
      </c>
      <c r="G8" s="133">
        <f t="shared" si="0"/>
        <v>15.206864861157531</v>
      </c>
      <c r="H8" s="133">
        <f t="shared" si="0"/>
        <v>14.975757704446696</v>
      </c>
      <c r="I8" s="133">
        <f t="shared" si="0"/>
        <v>14.798888790632594</v>
      </c>
      <c r="J8" s="133">
        <f t="shared" si="0"/>
        <v>14.659133574738862</v>
      </c>
      <c r="K8" s="133">
        <f t="shared" si="0"/>
        <v>14.545900803323377</v>
      </c>
      <c r="L8" s="133">
        <f t="shared" si="0"/>
        <v>14.452284350344872</v>
      </c>
      <c r="M8" s="133">
        <f t="shared" si="0"/>
        <v>14.373587012200312</v>
      </c>
      <c r="N8" s="133">
        <f t="shared" si="0"/>
        <v>14.306501910374855</v>
      </c>
      <c r="O8" s="133">
        <f t="shared" si="0"/>
        <v>14.248633097931616</v>
      </c>
      <c r="P8" s="133">
        <f t="shared" si="0"/>
        <v>14.198201869426416</v>
      </c>
      <c r="Q8" s="133">
        <f t="shared" si="0"/>
        <v>14.153859886678788</v>
      </c>
      <c r="R8" s="133">
        <f t="shared" si="0"/>
        <v>14.11456636120734</v>
      </c>
      <c r="S8" s="133">
        <f t="shared" si="0"/>
        <v>14.07950504766924</v>
      </c>
      <c r="T8" s="133">
        <f t="shared" si="0"/>
        <v>14.048026757450666</v>
      </c>
      <c r="U8" s="133">
        <f t="shared" si="0"/>
        <v>14.019608680826577</v>
      </c>
      <c r="V8" s="133">
        <f t="shared" si="0"/>
        <v>13.993825048016275</v>
      </c>
      <c r="W8" s="133">
        <f t="shared" si="0"/>
        <v>13.970325603986165</v>
      </c>
      <c r="X8" s="133">
        <f t="shared" si="0"/>
        <v>13.948819571504046</v>
      </c>
      <c r="Y8" s="133">
        <f t="shared" si="0"/>
        <v>13.929063535914112</v>
      </c>
      <c r="Z8" s="138">
        <f t="shared" si="0"/>
        <v>13.91085217624738</v>
      </c>
    </row>
    <row r="9" spans="1:26" ht="12.75">
      <c r="A9" s="128">
        <v>5</v>
      </c>
      <c r="B9" s="137">
        <f t="shared" si="1"/>
        <v>16.258177039833654</v>
      </c>
      <c r="C9" s="133">
        <f t="shared" si="0"/>
        <v>13.273933612004834</v>
      </c>
      <c r="D9" s="133">
        <f t="shared" si="0"/>
        <v>12.059953691651989</v>
      </c>
      <c r="E9" s="133">
        <f t="shared" si="0"/>
        <v>11.391928071349769</v>
      </c>
      <c r="F9" s="133">
        <f t="shared" si="0"/>
        <v>10.967020650907992</v>
      </c>
      <c r="G9" s="133">
        <f t="shared" si="0"/>
        <v>10.672254792434337</v>
      </c>
      <c r="H9" s="133">
        <f t="shared" si="0"/>
        <v>10.455510891760897</v>
      </c>
      <c r="I9" s="133">
        <f t="shared" si="0"/>
        <v>10.28931104613593</v>
      </c>
      <c r="J9" s="133">
        <f t="shared" si="0"/>
        <v>10.157761547933342</v>
      </c>
      <c r="K9" s="133">
        <f t="shared" si="0"/>
        <v>10.051017219571275</v>
      </c>
      <c r="L9" s="133">
        <f t="shared" si="0"/>
        <v>9.9626484322555289</v>
      </c>
      <c r="M9" s="133">
        <f t="shared" si="0"/>
        <v>9.8882754868175873</v>
      </c>
      <c r="N9" s="133">
        <f t="shared" si="0"/>
        <v>9.8248106278392058</v>
      </c>
      <c r="O9" s="133">
        <f t="shared" si="0"/>
        <v>9.770013673073711</v>
      </c>
      <c r="P9" s="133">
        <f t="shared" si="0"/>
        <v>9.722219474815601</v>
      </c>
      <c r="Q9" s="133">
        <f t="shared" si="0"/>
        <v>9.6801643084187319</v>
      </c>
      <c r="R9" s="133">
        <f t="shared" si="0"/>
        <v>9.6428716441270694</v>
      </c>
      <c r="S9" s="133">
        <f t="shared" si="0"/>
        <v>9.6095748619751777</v>
      </c>
      <c r="T9" s="133">
        <f t="shared" si="0"/>
        <v>9.5796636718313994</v>
      </c>
      <c r="U9" s="133">
        <f t="shared" si="0"/>
        <v>9.5526461617887861</v>
      </c>
      <c r="V9" s="133">
        <f t="shared" si="0"/>
        <v>9.5281213993069223</v>
      </c>
      <c r="W9" s="133">
        <f t="shared" si="0"/>
        <v>9.5057593110595135</v>
      </c>
      <c r="X9" s="133">
        <f t="shared" si="0"/>
        <v>9.4852856797720602</v>
      </c>
      <c r="Y9" s="133">
        <f t="shared" si="0"/>
        <v>9.4664708006153067</v>
      </c>
      <c r="Z9" s="138">
        <f t="shared" si="0"/>
        <v>9.4491207958369614</v>
      </c>
    </row>
    <row r="10" spans="1:26" ht="12.75">
      <c r="A10" s="128">
        <v>6</v>
      </c>
      <c r="B10" s="137">
        <f t="shared" si="1"/>
        <v>13.745022533304169</v>
      </c>
      <c r="C10" s="133">
        <f t="shared" si="0"/>
        <v>10.924766500838338</v>
      </c>
      <c r="D10" s="133">
        <f t="shared" si="0"/>
        <v>9.779538240923273</v>
      </c>
      <c r="E10" s="133">
        <f t="shared" si="0"/>
        <v>9.1483010302278522</v>
      </c>
      <c r="F10" s="133">
        <f t="shared" si="0"/>
        <v>8.7458952560199172</v>
      </c>
      <c r="G10" s="133">
        <f t="shared" si="0"/>
        <v>8.4661253404768946</v>
      </c>
      <c r="H10" s="133">
        <f t="shared" si="0"/>
        <v>8.2599952709689841</v>
      </c>
      <c r="I10" s="133">
        <f t="shared" si="0"/>
        <v>8.1016513667387038</v>
      </c>
      <c r="J10" s="133">
        <f t="shared" si="0"/>
        <v>7.9761213666233548</v>
      </c>
      <c r="K10" s="133">
        <f t="shared" si="0"/>
        <v>7.874118533565623</v>
      </c>
      <c r="L10" s="133">
        <f t="shared" si="0"/>
        <v>7.7895697400393544</v>
      </c>
      <c r="M10" s="133">
        <f t="shared" si="0"/>
        <v>7.7183326552776128</v>
      </c>
      <c r="N10" s="133">
        <f t="shared" si="0"/>
        <v>7.6574831707821867</v>
      </c>
      <c r="O10" s="133">
        <f t="shared" si="0"/>
        <v>7.6048972829806987</v>
      </c>
      <c r="P10" s="133">
        <f t="shared" si="0"/>
        <v>7.5589944152204591</v>
      </c>
      <c r="Q10" s="133">
        <f t="shared" si="0"/>
        <v>7.5185737529013954</v>
      </c>
      <c r="R10" s="133">
        <f t="shared" si="0"/>
        <v>7.4827064566322754</v>
      </c>
      <c r="S10" s="133">
        <f t="shared" si="0"/>
        <v>7.4506626666026321</v>
      </c>
      <c r="T10" s="133">
        <f t="shared" si="0"/>
        <v>7.4218608500390131</v>
      </c>
      <c r="U10" s="133">
        <f t="shared" si="0"/>
        <v>7.3958318913238088</v>
      </c>
      <c r="V10" s="133">
        <f t="shared" si="0"/>
        <v>7.3721931450066993</v>
      </c>
      <c r="W10" s="133">
        <f t="shared" si="0"/>
        <v>7.350629366195685</v>
      </c>
      <c r="X10" s="133">
        <f t="shared" si="0"/>
        <v>7.3308784795853663</v>
      </c>
      <c r="Y10" s="133">
        <f t="shared" si="0"/>
        <v>7.3127208115933886</v>
      </c>
      <c r="Z10" s="138">
        <f t="shared" si="0"/>
        <v>7.2959708398838776</v>
      </c>
    </row>
    <row r="11" spans="1:26" ht="12.75">
      <c r="A11" s="128">
        <v>7</v>
      </c>
      <c r="B11" s="137">
        <f t="shared" si="1"/>
        <v>12.246383348435085</v>
      </c>
      <c r="C11" s="133">
        <f t="shared" si="0"/>
        <v>9.5465780211022917</v>
      </c>
      <c r="D11" s="133">
        <f t="shared" si="0"/>
        <v>8.4512850530799906</v>
      </c>
      <c r="E11" s="133">
        <f t="shared" si="0"/>
        <v>7.8466450625466022</v>
      </c>
      <c r="F11" s="133">
        <f t="shared" si="0"/>
        <v>7.4604354929892667</v>
      </c>
      <c r="G11" s="133">
        <f t="shared" si="0"/>
        <v>7.1914047852039982</v>
      </c>
      <c r="H11" s="133">
        <f t="shared" si="0"/>
        <v>6.9928327787113798</v>
      </c>
      <c r="I11" s="133">
        <f t="shared" si="0"/>
        <v>6.8400490718293492</v>
      </c>
      <c r="J11" s="133">
        <f t="shared" si="0"/>
        <v>6.7187524818244668</v>
      </c>
      <c r="K11" s="133">
        <f t="shared" si="0"/>
        <v>6.6200626702914338</v>
      </c>
      <c r="L11" s="133">
        <f t="shared" si="0"/>
        <v>6.5381656315713581</v>
      </c>
      <c r="M11" s="133">
        <f t="shared" si="0"/>
        <v>6.4690912788414883</v>
      </c>
      <c r="N11" s="133">
        <f t="shared" si="0"/>
        <v>6.410034010081521</v>
      </c>
      <c r="O11" s="133">
        <f t="shared" si="0"/>
        <v>6.3589537552089848</v>
      </c>
      <c r="P11" s="133">
        <f t="shared" si="0"/>
        <v>6.3143308759994152</v>
      </c>
      <c r="Q11" s="133">
        <f t="shared" si="0"/>
        <v>6.2750097598926278</v>
      </c>
      <c r="R11" s="133">
        <f t="shared" si="0"/>
        <v>6.2400957311204994</v>
      </c>
      <c r="S11" s="133">
        <f t="shared" si="0"/>
        <v>6.2088851810388563</v>
      </c>
      <c r="T11" s="133">
        <f t="shared" si="0"/>
        <v>6.1808170467171859</v>
      </c>
      <c r="U11" s="133">
        <f t="shared" si="0"/>
        <v>6.1554383855728352</v>
      </c>
      <c r="V11" s="133">
        <f t="shared" si="0"/>
        <v>6.1323794825232003</v>
      </c>
      <c r="W11" s="133">
        <f t="shared" si="0"/>
        <v>6.1113355419341602</v>
      </c>
      <c r="X11" s="133">
        <f t="shared" si="0"/>
        <v>6.092053015469685</v>
      </c>
      <c r="Y11" s="133">
        <f t="shared" si="0"/>
        <v>6.074319250127088</v>
      </c>
      <c r="Z11" s="138">
        <f t="shared" si="0"/>
        <v>6.0579545513109485</v>
      </c>
    </row>
    <row r="12" spans="1:26" ht="12.75">
      <c r="A12" s="128">
        <v>8</v>
      </c>
      <c r="B12" s="137">
        <f t="shared" si="1"/>
        <v>11.258624143272641</v>
      </c>
      <c r="C12" s="133">
        <f t="shared" si="0"/>
        <v>8.6491106406735145</v>
      </c>
      <c r="D12" s="133">
        <f t="shared" si="0"/>
        <v>7.5909919475988543</v>
      </c>
      <c r="E12" s="133">
        <f t="shared" si="0"/>
        <v>7.006076622955586</v>
      </c>
      <c r="F12" s="133">
        <f t="shared" si="0"/>
        <v>6.6318251645095909</v>
      </c>
      <c r="G12" s="133">
        <f t="shared" si="0"/>
        <v>6.3706807302391981</v>
      </c>
      <c r="H12" s="133">
        <f t="shared" si="0"/>
        <v>6.177624260952248</v>
      </c>
      <c r="I12" s="133">
        <f t="shared" si="0"/>
        <v>6.0288701066125698</v>
      </c>
      <c r="J12" s="133">
        <f t="shared" si="0"/>
        <v>5.9106188491908576</v>
      </c>
      <c r="K12" s="133">
        <f t="shared" si="0"/>
        <v>5.8142938551226555</v>
      </c>
      <c r="L12" s="133">
        <f t="shared" si="0"/>
        <v>5.7342745599046978</v>
      </c>
      <c r="M12" s="133">
        <f t="shared" si="0"/>
        <v>5.6667192638773702</v>
      </c>
      <c r="N12" s="133">
        <f t="shared" si="0"/>
        <v>5.608910523158583</v>
      </c>
      <c r="O12" s="133">
        <f t="shared" si="0"/>
        <v>5.5588705596326369</v>
      </c>
      <c r="P12" s="133">
        <f t="shared" si="0"/>
        <v>5.5151248396996024</v>
      </c>
      <c r="Q12" s="133">
        <f t="shared" si="0"/>
        <v>5.4765511086713667</v>
      </c>
      <c r="R12" s="133">
        <f t="shared" si="0"/>
        <v>5.4422798218264692</v>
      </c>
      <c r="S12" s="133">
        <f t="shared" si="0"/>
        <v>5.4116266153314827</v>
      </c>
      <c r="T12" s="133">
        <f t="shared" si="0"/>
        <v>5.3840453791074179</v>
      </c>
      <c r="U12" s="133">
        <f t="shared" si="0"/>
        <v>5.3590949407693298</v>
      </c>
      <c r="V12" s="133">
        <f t="shared" si="0"/>
        <v>5.3364149594430303</v>
      </c>
      <c r="W12" s="133">
        <f t="shared" si="0"/>
        <v>5.3157081851770682</v>
      </c>
      <c r="X12" s="133">
        <f t="shared" si="0"/>
        <v>5.296727202493118</v>
      </c>
      <c r="Y12" s="133">
        <f t="shared" si="0"/>
        <v>5.2792643872394507</v>
      </c>
      <c r="Z12" s="138">
        <f t="shared" si="0"/>
        <v>5.263144202031266</v>
      </c>
    </row>
    <row r="13" spans="1:26" ht="12.75">
      <c r="A13" s="128">
        <v>9</v>
      </c>
      <c r="B13" s="137">
        <f t="shared" si="1"/>
        <v>10.56143104739539</v>
      </c>
      <c r="C13" s="133">
        <f t="shared" si="0"/>
        <v>8.0215173099320634</v>
      </c>
      <c r="D13" s="133">
        <f t="shared" si="0"/>
        <v>6.9919172222334662</v>
      </c>
      <c r="E13" s="133">
        <f t="shared" si="0"/>
        <v>6.422085458153199</v>
      </c>
      <c r="F13" s="133">
        <f t="shared" si="0"/>
        <v>6.05694071411867</v>
      </c>
      <c r="G13" s="133">
        <f t="shared" si="0"/>
        <v>5.8017703065351292</v>
      </c>
      <c r="H13" s="133">
        <f t="shared" si="0"/>
        <v>5.6128654773762401</v>
      </c>
      <c r="I13" s="133">
        <f t="shared" si="0"/>
        <v>5.4671225154147729</v>
      </c>
      <c r="J13" s="133">
        <f t="shared" si="0"/>
        <v>5.3511288611485881</v>
      </c>
      <c r="K13" s="133">
        <f t="shared" si="0"/>
        <v>5.2565419912884597</v>
      </c>
      <c r="L13" s="133">
        <f t="shared" si="0"/>
        <v>5.1778903501165336</v>
      </c>
      <c r="M13" s="133">
        <f t="shared" si="0"/>
        <v>5.1114310168730679</v>
      </c>
      <c r="N13" s="133">
        <f t="shared" si="0"/>
        <v>5.0545142627503861</v>
      </c>
      <c r="O13" s="133">
        <f t="shared" si="0"/>
        <v>5.0052100575073037</v>
      </c>
      <c r="P13" s="133">
        <f t="shared" si="0"/>
        <v>4.9620783563999558</v>
      </c>
      <c r="Q13" s="133">
        <f t="shared" si="0"/>
        <v>4.9240223405418559</v>
      </c>
      <c r="R13" s="133">
        <f t="shared" si="0"/>
        <v>4.8901915688578041</v>
      </c>
      <c r="S13" s="133">
        <f t="shared" si="0"/>
        <v>4.8599162576373223</v>
      </c>
      <c r="T13" s="133">
        <f t="shared" si="0"/>
        <v>4.8326615845984673</v>
      </c>
      <c r="U13" s="133">
        <f t="shared" si="0"/>
        <v>4.8079952287868721</v>
      </c>
      <c r="V13" s="133">
        <f t="shared" si="0"/>
        <v>4.7855638707592014</v>
      </c>
      <c r="W13" s="133">
        <f t="shared" si="0"/>
        <v>4.7650758888529277</v>
      </c>
      <c r="X13" s="133">
        <f t="shared" si="0"/>
        <v>4.7462884223006272</v>
      </c>
      <c r="Y13" s="133">
        <f t="shared" si="0"/>
        <v>4.728997565100693</v>
      </c>
      <c r="Z13" s="138">
        <f t="shared" si="0"/>
        <v>4.7130308394822604</v>
      </c>
    </row>
    <row r="14" spans="1:26" ht="12.75">
      <c r="A14" s="128">
        <v>10</v>
      </c>
      <c r="B14" s="137">
        <f t="shared" si="1"/>
        <v>10.044289273396597</v>
      </c>
      <c r="C14" s="133">
        <f t="shared" si="0"/>
        <v>7.5594321575479011</v>
      </c>
      <c r="D14" s="133">
        <f t="shared" si="0"/>
        <v>6.5523125575152115</v>
      </c>
      <c r="E14" s="133">
        <f t="shared" si="0"/>
        <v>5.9943386616293672</v>
      </c>
      <c r="F14" s="133">
        <f t="shared" si="0"/>
        <v>5.6363261876690833</v>
      </c>
      <c r="G14" s="133">
        <f t="shared" si="0"/>
        <v>5.3858110448457959</v>
      </c>
      <c r="H14" s="133">
        <f t="shared" si="0"/>
        <v>5.200121250549973</v>
      </c>
      <c r="I14" s="133">
        <f t="shared" si="0"/>
        <v>5.0566931317444173</v>
      </c>
      <c r="J14" s="133">
        <f t="shared" si="0"/>
        <v>4.9424206520886091</v>
      </c>
      <c r="K14" s="133">
        <f t="shared" si="0"/>
        <v>4.8491468020800275</v>
      </c>
      <c r="L14" s="133">
        <f t="shared" si="0"/>
        <v>4.7715180602668337</v>
      </c>
      <c r="M14" s="133">
        <f t="shared" si="0"/>
        <v>4.7058696861591525</v>
      </c>
      <c r="N14" s="133">
        <f t="shared" si="0"/>
        <v>4.6496054762748864</v>
      </c>
      <c r="O14" s="133">
        <f t="shared" si="0"/>
        <v>4.6008330780742739</v>
      </c>
      <c r="P14" s="133">
        <f t="shared" si="0"/>
        <v>4.5581396045232081</v>
      </c>
      <c r="Q14" s="133">
        <f t="shared" si="0"/>
        <v>4.5204482161800881</v>
      </c>
      <c r="R14" s="133">
        <f t="shared" si="0"/>
        <v>4.4869234353220904</v>
      </c>
      <c r="S14" s="133">
        <f t="shared" si="0"/>
        <v>4.4569068626336907</v>
      </c>
      <c r="T14" s="133">
        <f t="shared" si="0"/>
        <v>4.4298724592818122</v>
      </c>
      <c r="U14" s="133">
        <f t="shared" si="0"/>
        <v>4.4053947663954007</v>
      </c>
      <c r="V14" s="133">
        <f t="shared" si="0"/>
        <v>4.3831258863115892</v>
      </c>
      <c r="W14" s="133">
        <f t="shared" si="0"/>
        <v>4.3627785251003974</v>
      </c>
      <c r="X14" s="133">
        <f t="shared" si="0"/>
        <v>4.3441133086780397</v>
      </c>
      <c r="Y14" s="133">
        <f t="shared" si="0"/>
        <v>4.3269291640761081</v>
      </c>
      <c r="Z14" s="138">
        <f t="shared" si="0"/>
        <v>4.3110559334514127</v>
      </c>
    </row>
    <row r="15" spans="1:26" ht="12.75">
      <c r="A15" s="128">
        <v>11</v>
      </c>
      <c r="B15" s="137">
        <f t="shared" si="1"/>
        <v>9.6460341119662498</v>
      </c>
      <c r="C15" s="133">
        <f t="shared" si="0"/>
        <v>7.2057133504573807</v>
      </c>
      <c r="D15" s="133">
        <f t="shared" si="0"/>
        <v>6.2167298115386522</v>
      </c>
      <c r="E15" s="133">
        <f t="shared" si="0"/>
        <v>5.6683002128787736</v>
      </c>
      <c r="F15" s="133">
        <f t="shared" si="0"/>
        <v>5.3160089186084933</v>
      </c>
      <c r="G15" s="133">
        <f t="shared" si="0"/>
        <v>5.0692104311952635</v>
      </c>
      <c r="H15" s="133">
        <f t="shared" si="0"/>
        <v>4.8860720392128734</v>
      </c>
      <c r="I15" s="133">
        <f t="shared" si="0"/>
        <v>4.7444676439354669</v>
      </c>
      <c r="J15" s="133">
        <f t="shared" si="0"/>
        <v>4.6315397476474969</v>
      </c>
      <c r="K15" s="133">
        <f t="shared" si="0"/>
        <v>4.5392818112533204</v>
      </c>
      <c r="L15" s="133">
        <f t="shared" si="0"/>
        <v>4.4624360431528549</v>
      </c>
      <c r="M15" s="133">
        <f t="shared" si="0"/>
        <v>4.3974010774270367</v>
      </c>
      <c r="N15" s="133">
        <f t="shared" si="0"/>
        <v>4.3416240588423065</v>
      </c>
      <c r="O15" s="133">
        <f t="shared" si="0"/>
        <v>4.293243107628923</v>
      </c>
      <c r="P15" s="133">
        <f t="shared" si="0"/>
        <v>4.2508672629611794</v>
      </c>
      <c r="Q15" s="133">
        <f t="shared" si="0"/>
        <v>4.2134357818912074</v>
      </c>
      <c r="R15" s="133">
        <f t="shared" ref="R15:Z46" si="2">_xlfn.F.INV.RT($C$2,R$4,$A15)</f>
        <v>4.1801252119903411</v>
      </c>
      <c r="S15" s="133">
        <f t="shared" si="2"/>
        <v>4.1502862770660505</v>
      </c>
      <c r="T15" s="133">
        <f t="shared" si="2"/>
        <v>4.1233999547600622</v>
      </c>
      <c r="U15" s="133">
        <f t="shared" si="2"/>
        <v>4.0990462486676247</v>
      </c>
      <c r="V15" s="133">
        <f t="shared" si="2"/>
        <v>4.0768815606112954</v>
      </c>
      <c r="W15" s="133">
        <f t="shared" si="2"/>
        <v>4.0566220144342662</v>
      </c>
      <c r="X15" s="133">
        <f t="shared" si="2"/>
        <v>4.0380309774570264</v>
      </c>
      <c r="Y15" s="133">
        <f t="shared" si="2"/>
        <v>4.0209095936908499</v>
      </c>
      <c r="Z15" s="138">
        <f t="shared" si="2"/>
        <v>4.0050895116659726</v>
      </c>
    </row>
    <row r="16" spans="1:26" ht="12.75">
      <c r="A16" s="128">
        <v>12</v>
      </c>
      <c r="B16" s="137">
        <f t="shared" si="1"/>
        <v>9.3302121031685576</v>
      </c>
      <c r="C16" s="133">
        <f t="shared" si="1"/>
        <v>6.9266081401913002</v>
      </c>
      <c r="D16" s="133">
        <f t="shared" si="1"/>
        <v>5.9525446815458682</v>
      </c>
      <c r="E16" s="133">
        <f t="shared" si="1"/>
        <v>5.4119514344731394</v>
      </c>
      <c r="F16" s="133">
        <f t="shared" si="1"/>
        <v>5.0643431111429162</v>
      </c>
      <c r="G16" s="133">
        <f t="shared" si="1"/>
        <v>4.8205735018803084</v>
      </c>
      <c r="H16" s="133">
        <f t="shared" si="1"/>
        <v>4.6395024465643369</v>
      </c>
      <c r="I16" s="133">
        <f t="shared" si="1"/>
        <v>4.4993652808474325</v>
      </c>
      <c r="J16" s="133">
        <f t="shared" si="1"/>
        <v>4.3875099631801877</v>
      </c>
      <c r="K16" s="133">
        <f t="shared" si="1"/>
        <v>4.2960544040090491</v>
      </c>
      <c r="L16" s="133">
        <f t="shared" si="1"/>
        <v>4.2198199983989504</v>
      </c>
      <c r="M16" s="133">
        <f t="shared" si="1"/>
        <v>4.1552577908177879</v>
      </c>
      <c r="N16" s="133">
        <f t="shared" si="1"/>
        <v>4.0998507524517098</v>
      </c>
      <c r="O16" s="133">
        <f t="shared" si="1"/>
        <v>4.0517621632269005</v>
      </c>
      <c r="P16" s="133">
        <f t="shared" si="1"/>
        <v>4.0096191404110337</v>
      </c>
      <c r="Q16" s="133">
        <f t="shared" si="1"/>
        <v>3.9723741891274615</v>
      </c>
      <c r="R16" s="133">
        <f t="shared" si="2"/>
        <v>3.9392137331201145</v>
      </c>
      <c r="S16" s="133">
        <f t="shared" si="2"/>
        <v>3.9094959701389249</v>
      </c>
      <c r="T16" s="133">
        <f t="shared" si="2"/>
        <v>3.8827076095058519</v>
      </c>
      <c r="U16" s="133">
        <f t="shared" si="2"/>
        <v>3.8584331026977896</v>
      </c>
      <c r="V16" s="133">
        <f t="shared" si="2"/>
        <v>3.8363323399479841</v>
      </c>
      <c r="W16" s="133">
        <f t="shared" si="2"/>
        <v>3.81612420724159</v>
      </c>
      <c r="X16" s="133">
        <f t="shared" si="2"/>
        <v>3.7975742779291641</v>
      </c>
      <c r="Y16" s="133">
        <f t="shared" si="2"/>
        <v>3.7804854717554335</v>
      </c>
      <c r="Z16" s="138">
        <f t="shared" si="2"/>
        <v>3.7646908768473439</v>
      </c>
    </row>
    <row r="17" spans="1:26" ht="12.75">
      <c r="A17" s="128">
        <v>13</v>
      </c>
      <c r="B17" s="137">
        <f t="shared" si="1"/>
        <v>9.0738057285156639</v>
      </c>
      <c r="C17" s="133">
        <f t="shared" si="1"/>
        <v>6.7009645358807814</v>
      </c>
      <c r="D17" s="133">
        <f t="shared" si="1"/>
        <v>5.739380282773376</v>
      </c>
      <c r="E17" s="133">
        <f t="shared" si="1"/>
        <v>5.2053301894162436</v>
      </c>
      <c r="F17" s="133">
        <f t="shared" si="1"/>
        <v>4.8616212079068015</v>
      </c>
      <c r="G17" s="133">
        <f t="shared" si="1"/>
        <v>4.6203633955848549</v>
      </c>
      <c r="H17" s="133">
        <f t="shared" si="1"/>
        <v>4.4409974106651164</v>
      </c>
      <c r="I17" s="133">
        <f t="shared" si="1"/>
        <v>4.3020620108964467</v>
      </c>
      <c r="J17" s="133">
        <f t="shared" si="1"/>
        <v>4.1910777818110407</v>
      </c>
      <c r="K17" s="133">
        <f t="shared" si="1"/>
        <v>4.1002672623635155</v>
      </c>
      <c r="L17" s="133">
        <f t="shared" si="1"/>
        <v>4.0245184432479748</v>
      </c>
      <c r="M17" s="133">
        <f t="shared" si="1"/>
        <v>3.960326445188747</v>
      </c>
      <c r="N17" s="133">
        <f t="shared" si="1"/>
        <v>3.9052043579347218</v>
      </c>
      <c r="O17" s="133">
        <f t="shared" si="1"/>
        <v>3.8573365975729144</v>
      </c>
      <c r="P17" s="133">
        <f t="shared" si="1"/>
        <v>3.8153654521504303</v>
      </c>
      <c r="Q17" s="133">
        <f t="shared" si="1"/>
        <v>3.7782545284055895</v>
      </c>
      <c r="R17" s="133">
        <f t="shared" si="2"/>
        <v>3.7451985112841015</v>
      </c>
      <c r="S17" s="133">
        <f t="shared" si="2"/>
        <v>3.7155618368468297</v>
      </c>
      <c r="T17" s="133">
        <f t="shared" si="2"/>
        <v>3.6888359864316724</v>
      </c>
      <c r="U17" s="133">
        <f t="shared" si="2"/>
        <v>3.6646091039546111</v>
      </c>
      <c r="V17" s="133">
        <f t="shared" si="2"/>
        <v>3.6425439660863446</v>
      </c>
      <c r="W17" s="133">
        <f t="shared" si="2"/>
        <v>3.6223617359267553</v>
      </c>
      <c r="X17" s="133">
        <f t="shared" si="2"/>
        <v>3.6038297980802949</v>
      </c>
      <c r="Y17" s="133">
        <f t="shared" si="2"/>
        <v>3.5867525237104076</v>
      </c>
      <c r="Z17" s="138">
        <f t="shared" si="2"/>
        <v>3.5709641718258456</v>
      </c>
    </row>
    <row r="18" spans="1:26" ht="12.75">
      <c r="A18" s="128">
        <v>14</v>
      </c>
      <c r="B18" s="137">
        <f t="shared" si="1"/>
        <v>8.8615926651764276</v>
      </c>
      <c r="C18" s="133">
        <f t="shared" si="1"/>
        <v>6.5148841021827506</v>
      </c>
      <c r="D18" s="133">
        <f t="shared" si="1"/>
        <v>5.5638858396937421</v>
      </c>
      <c r="E18" s="133">
        <f t="shared" si="1"/>
        <v>5.0353779733294379</v>
      </c>
      <c r="F18" s="133">
        <f t="shared" si="1"/>
        <v>4.694963579397716</v>
      </c>
      <c r="G18" s="133">
        <f t="shared" si="1"/>
        <v>4.4558200259277569</v>
      </c>
      <c r="H18" s="133">
        <f t="shared" si="1"/>
        <v>4.2778818532656411</v>
      </c>
      <c r="I18" s="133">
        <f t="shared" si="1"/>
        <v>4.1399460751272388</v>
      </c>
      <c r="J18" s="133">
        <f t="shared" si="1"/>
        <v>4.0296803368958729</v>
      </c>
      <c r="K18" s="133">
        <f t="shared" si="1"/>
        <v>3.9393963713246292</v>
      </c>
      <c r="L18" s="133">
        <f t="shared" si="1"/>
        <v>3.8640389656609258</v>
      </c>
      <c r="M18" s="133">
        <f t="shared" si="1"/>
        <v>3.8001408373408978</v>
      </c>
      <c r="N18" s="133">
        <f t="shared" si="1"/>
        <v>3.745240763290878</v>
      </c>
      <c r="O18" s="133">
        <f t="shared" si="1"/>
        <v>3.6975411776258542</v>
      </c>
      <c r="P18" s="133">
        <f t="shared" si="1"/>
        <v>3.6556972908674288</v>
      </c>
      <c r="Q18" s="133">
        <f t="shared" si="1"/>
        <v>3.6186821554617081</v>
      </c>
      <c r="R18" s="133">
        <f t="shared" si="2"/>
        <v>3.5856974749855088</v>
      </c>
      <c r="S18" s="133">
        <f t="shared" si="2"/>
        <v>3.5561129758367391</v>
      </c>
      <c r="T18" s="133">
        <f t="shared" si="2"/>
        <v>3.5294241773595529</v>
      </c>
      <c r="U18" s="133">
        <f t="shared" si="2"/>
        <v>3.5052223399424305</v>
      </c>
      <c r="V18" s="133">
        <f t="shared" si="2"/>
        <v>3.4831726692494454</v>
      </c>
      <c r="W18" s="133">
        <f t="shared" si="2"/>
        <v>3.4629982381662807</v>
      </c>
      <c r="X18" s="133">
        <f t="shared" si="2"/>
        <v>3.4444679446020952</v>
      </c>
      <c r="Y18" s="133">
        <f t="shared" si="2"/>
        <v>3.4273873672211748</v>
      </c>
      <c r="Z18" s="138">
        <f t="shared" si="2"/>
        <v>3.4115917345200697</v>
      </c>
    </row>
    <row r="19" spans="1:26" ht="12.75">
      <c r="A19" s="128">
        <v>15</v>
      </c>
      <c r="B19" s="137">
        <f t="shared" si="1"/>
        <v>8.6831168176389504</v>
      </c>
      <c r="C19" s="133">
        <f t="shared" si="1"/>
        <v>6.3588734806671825</v>
      </c>
      <c r="D19" s="133">
        <f t="shared" si="1"/>
        <v>5.4169648578184191</v>
      </c>
      <c r="E19" s="133">
        <f t="shared" si="1"/>
        <v>4.8932095893215815</v>
      </c>
      <c r="F19" s="133">
        <f t="shared" si="1"/>
        <v>4.5556139846530046</v>
      </c>
      <c r="G19" s="133">
        <f t="shared" si="1"/>
        <v>4.3182730537670349</v>
      </c>
      <c r="H19" s="133">
        <f t="shared" si="1"/>
        <v>4.1415463070309544</v>
      </c>
      <c r="I19" s="133">
        <f t="shared" si="1"/>
        <v>4.004453186416943</v>
      </c>
      <c r="J19" s="133">
        <f t="shared" si="1"/>
        <v>3.8947881071250618</v>
      </c>
      <c r="K19" s="133">
        <f t="shared" si="1"/>
        <v>3.8049397459502741</v>
      </c>
      <c r="L19" s="133">
        <f t="shared" si="1"/>
        <v>3.7299019123326143</v>
      </c>
      <c r="M19" s="133">
        <f t="shared" si="1"/>
        <v>3.6662397836079661</v>
      </c>
      <c r="N19" s="133">
        <f t="shared" si="1"/>
        <v>3.6115143148777937</v>
      </c>
      <c r="O19" s="133">
        <f t="shared" si="1"/>
        <v>3.5639434929861711</v>
      </c>
      <c r="P19" s="133">
        <f t="shared" si="1"/>
        <v>3.5221936767003466</v>
      </c>
      <c r="Q19" s="133">
        <f t="shared" si="1"/>
        <v>3.4852460603105238</v>
      </c>
      <c r="R19" s="133">
        <f t="shared" si="2"/>
        <v>3.4523083900569267</v>
      </c>
      <c r="S19" s="133">
        <f t="shared" si="2"/>
        <v>3.4227549401360369</v>
      </c>
      <c r="T19" s="133">
        <f t="shared" si="2"/>
        <v>3.3960846946588097</v>
      </c>
      <c r="U19" s="133">
        <f t="shared" si="2"/>
        <v>3.371891582092541</v>
      </c>
      <c r="V19" s="133">
        <f t="shared" si="2"/>
        <v>3.3498428821535993</v>
      </c>
      <c r="W19" s="133">
        <f t="shared" si="2"/>
        <v>3.3296632934803601</v>
      </c>
      <c r="X19" s="133">
        <f t="shared" si="2"/>
        <v>3.3111229977238539</v>
      </c>
      <c r="Y19" s="133">
        <f t="shared" si="2"/>
        <v>3.29402859380507</v>
      </c>
      <c r="Z19" s="138">
        <f t="shared" si="2"/>
        <v>3.2782161256855518</v>
      </c>
    </row>
    <row r="20" spans="1:26" ht="12.75">
      <c r="A20" s="128">
        <v>16</v>
      </c>
      <c r="B20" s="137">
        <f t="shared" si="1"/>
        <v>8.5309652858962011</v>
      </c>
      <c r="C20" s="133">
        <f t="shared" si="1"/>
        <v>6.2262352803113821</v>
      </c>
      <c r="D20" s="133">
        <f t="shared" si="1"/>
        <v>5.2922140455209483</v>
      </c>
      <c r="E20" s="133">
        <f t="shared" si="1"/>
        <v>4.772577999723211</v>
      </c>
      <c r="F20" s="133">
        <f t="shared" si="1"/>
        <v>4.4374204955396026</v>
      </c>
      <c r="G20" s="133">
        <f t="shared" si="1"/>
        <v>4.2016337042750695</v>
      </c>
      <c r="H20" s="133">
        <f t="shared" si="1"/>
        <v>4.0259465906650673</v>
      </c>
      <c r="I20" s="133">
        <f t="shared" si="1"/>
        <v>3.8895721399261927</v>
      </c>
      <c r="J20" s="133">
        <f t="shared" si="1"/>
        <v>3.7804151699135691</v>
      </c>
      <c r="K20" s="133">
        <f t="shared" si="1"/>
        <v>3.690931417895162</v>
      </c>
      <c r="L20" s="133">
        <f t="shared" si="1"/>
        <v>3.6161574438015922</v>
      </c>
      <c r="M20" s="133">
        <f t="shared" si="1"/>
        <v>3.5526867431473979</v>
      </c>
      <c r="N20" s="133">
        <f t="shared" si="1"/>
        <v>3.4980996225705816</v>
      </c>
      <c r="O20" s="133">
        <f t="shared" si="1"/>
        <v>3.4506276383184118</v>
      </c>
      <c r="P20" s="133">
        <f t="shared" si="1"/>
        <v>3.4089468723924945</v>
      </c>
      <c r="Q20" s="133">
        <f t="shared" si="1"/>
        <v>3.3720456157719703</v>
      </c>
      <c r="R20" s="133">
        <f t="shared" si="2"/>
        <v>3.3391368768303686</v>
      </c>
      <c r="S20" s="133">
        <f t="shared" si="2"/>
        <v>3.3095988852445424</v>
      </c>
      <c r="T20" s="133">
        <f t="shared" si="2"/>
        <v>3.2829336339175961</v>
      </c>
      <c r="U20" s="133">
        <f t="shared" si="2"/>
        <v>3.2587373638219241</v>
      </c>
      <c r="V20" s="133">
        <f t="shared" si="2"/>
        <v>3.2366791481835691</v>
      </c>
      <c r="W20" s="133">
        <f t="shared" si="2"/>
        <v>3.2164850876756317</v>
      </c>
      <c r="X20" s="133">
        <f t="shared" si="2"/>
        <v>3.197926467535058</v>
      </c>
      <c r="Y20" s="133">
        <f t="shared" si="2"/>
        <v>3.180810760551477</v>
      </c>
      <c r="Z20" s="138">
        <f t="shared" si="2"/>
        <v>3.1649747062080853</v>
      </c>
    </row>
    <row r="21" spans="1:26" ht="12.75">
      <c r="A21" s="128">
        <v>17</v>
      </c>
      <c r="B21" s="137">
        <f t="shared" si="1"/>
        <v>8.3997401451896341</v>
      </c>
      <c r="C21" s="133">
        <f t="shared" si="1"/>
        <v>6.1121137157978822</v>
      </c>
      <c r="D21" s="133">
        <f t="shared" si="1"/>
        <v>5.1849999172952197</v>
      </c>
      <c r="E21" s="133">
        <f t="shared" si="1"/>
        <v>4.6689676019514152</v>
      </c>
      <c r="F21" s="133">
        <f t="shared" si="1"/>
        <v>4.3359390831830762</v>
      </c>
      <c r="G21" s="133">
        <f t="shared" si="1"/>
        <v>4.101505325976615</v>
      </c>
      <c r="H21" s="133">
        <f t="shared" si="1"/>
        <v>3.9267193882777263</v>
      </c>
      <c r="I21" s="133">
        <f t="shared" si="1"/>
        <v>3.7909641782241854</v>
      </c>
      <c r="J21" s="133">
        <f t="shared" si="1"/>
        <v>3.6822415240458652</v>
      </c>
      <c r="K21" s="133">
        <f t="shared" si="1"/>
        <v>3.5930661336058214</v>
      </c>
      <c r="L21" s="133">
        <f t="shared" si="1"/>
        <v>3.5185121837795958</v>
      </c>
      <c r="M21" s="133">
        <f t="shared" si="1"/>
        <v>3.455198099325409</v>
      </c>
      <c r="N21" s="133">
        <f t="shared" si="1"/>
        <v>3.4007212271707172</v>
      </c>
      <c r="O21" s="133">
        <f t="shared" si="1"/>
        <v>3.3533250729911979</v>
      </c>
      <c r="P21" s="133">
        <f t="shared" si="1"/>
        <v>3.3116942797215918</v>
      </c>
      <c r="Q21" s="133">
        <f t="shared" si="1"/>
        <v>3.27482338404727</v>
      </c>
      <c r="R21" s="133">
        <f t="shared" si="2"/>
        <v>3.2419300222709797</v>
      </c>
      <c r="S21" s="133">
        <f t="shared" si="2"/>
        <v>3.2123958994181798</v>
      </c>
      <c r="T21" s="133">
        <f t="shared" si="2"/>
        <v>3.18572564855809</v>
      </c>
      <c r="U21" s="133">
        <f t="shared" si="2"/>
        <v>3.1615175365551011</v>
      </c>
      <c r="V21" s="133">
        <f t="shared" si="2"/>
        <v>3.1394422047338737</v>
      </c>
      <c r="W21" s="133">
        <f t="shared" si="2"/>
        <v>3.1192269766662091</v>
      </c>
      <c r="X21" s="133">
        <f t="shared" si="2"/>
        <v>3.1006440974473772</v>
      </c>
      <c r="Y21" s="133">
        <f t="shared" si="2"/>
        <v>3.0835017973989407</v>
      </c>
      <c r="Z21" s="138">
        <f t="shared" si="2"/>
        <v>3.0676374165911082</v>
      </c>
    </row>
    <row r="22" spans="1:26" ht="12.75">
      <c r="A22" s="128">
        <v>18</v>
      </c>
      <c r="B22" s="137">
        <f t="shared" si="1"/>
        <v>8.2854195550996597</v>
      </c>
      <c r="C22" s="133">
        <f t="shared" si="1"/>
        <v>6.0129048348005281</v>
      </c>
      <c r="D22" s="133">
        <f t="shared" si="1"/>
        <v>5.0918895204140124</v>
      </c>
      <c r="E22" s="133">
        <f t="shared" si="1"/>
        <v>4.5790359665984486</v>
      </c>
      <c r="F22" s="133">
        <f t="shared" si="1"/>
        <v>4.2478821502317352</v>
      </c>
      <c r="G22" s="133">
        <f t="shared" si="1"/>
        <v>4.0146365073547567</v>
      </c>
      <c r="H22" s="133">
        <f t="shared" si="1"/>
        <v>3.8406386598979738</v>
      </c>
      <c r="I22" s="133">
        <f t="shared" si="1"/>
        <v>3.7054218811720387</v>
      </c>
      <c r="J22" s="133">
        <f t="shared" si="1"/>
        <v>3.5970739135457501</v>
      </c>
      <c r="K22" s="133">
        <f t="shared" si="1"/>
        <v>3.5081617296992724</v>
      </c>
      <c r="L22" s="133">
        <f t="shared" si="1"/>
        <v>3.4337928676157192</v>
      </c>
      <c r="M22" s="133">
        <f t="shared" si="1"/>
        <v>3.3706078722906927</v>
      </c>
      <c r="N22" s="133">
        <f t="shared" si="1"/>
        <v>3.3162192161877075</v>
      </c>
      <c r="O22" s="133">
        <f t="shared" si="1"/>
        <v>3.2688810134859496</v>
      </c>
      <c r="P22" s="133">
        <f t="shared" si="1"/>
        <v>3.2272855071105737</v>
      </c>
      <c r="Q22" s="133">
        <f t="shared" si="1"/>
        <v>3.1904327769684575</v>
      </c>
      <c r="R22" s="133">
        <f t="shared" si="2"/>
        <v>3.1575445647269293</v>
      </c>
      <c r="S22" s="133">
        <f t="shared" si="2"/>
        <v>3.1280056560052745</v>
      </c>
      <c r="T22" s="133">
        <f t="shared" si="2"/>
        <v>3.1013230217139194</v>
      </c>
      <c r="U22" s="133">
        <f t="shared" si="2"/>
        <v>3.0770967202002626</v>
      </c>
      <c r="V22" s="133">
        <f t="shared" si="2"/>
        <v>3.0549987770995379</v>
      </c>
      <c r="W22" s="133">
        <f t="shared" si="2"/>
        <v>3.0347575933138087</v>
      </c>
      <c r="X22" s="133">
        <f t="shared" si="2"/>
        <v>3.0161462574245235</v>
      </c>
      <c r="Y22" s="133">
        <f t="shared" si="2"/>
        <v>2.9989736634560038</v>
      </c>
      <c r="Z22" s="138">
        <f t="shared" si="2"/>
        <v>2.9830776758137443</v>
      </c>
    </row>
    <row r="23" spans="1:26" ht="12.75">
      <c r="A23" s="128">
        <v>19</v>
      </c>
      <c r="B23" s="137">
        <f t="shared" si="1"/>
        <v>8.184946822468925</v>
      </c>
      <c r="C23" s="133">
        <f t="shared" si="1"/>
        <v>5.9258790222928566</v>
      </c>
      <c r="D23" s="133">
        <f t="shared" si="1"/>
        <v>5.0102868436196015</v>
      </c>
      <c r="E23" s="133">
        <f t="shared" si="1"/>
        <v>4.5002576989066974</v>
      </c>
      <c r="F23" s="133">
        <f t="shared" si="1"/>
        <v>4.1707669806148076</v>
      </c>
      <c r="G23" s="133">
        <f t="shared" si="1"/>
        <v>3.9385726154799414</v>
      </c>
      <c r="H23" s="133">
        <f t="shared" si="1"/>
        <v>3.7652693946393363</v>
      </c>
      <c r="I23" s="133">
        <f t="shared" si="1"/>
        <v>3.630524582702261</v>
      </c>
      <c r="J23" s="133">
        <f t="shared" si="1"/>
        <v>3.5225025399101528</v>
      </c>
      <c r="K23" s="133">
        <f t="shared" si="1"/>
        <v>3.4338168829739004</v>
      </c>
      <c r="L23" s="133">
        <f t="shared" si="1"/>
        <v>3.3596049428705039</v>
      </c>
      <c r="M23" s="133">
        <f t="shared" si="1"/>
        <v>3.296527029846799</v>
      </c>
      <c r="N23" s="133">
        <f t="shared" si="1"/>
        <v>3.2422091371870283</v>
      </c>
      <c r="O23" s="133">
        <f t="shared" si="1"/>
        <v>3.1949148645173349</v>
      </c>
      <c r="P23" s="133">
        <f t="shared" si="1"/>
        <v>3.1533432507339318</v>
      </c>
      <c r="Q23" s="133">
        <f t="shared" si="1"/>
        <v>3.1164993319675025</v>
      </c>
      <c r="R23" s="133">
        <f t="shared" si="2"/>
        <v>3.0836085193081328</v>
      </c>
      <c r="S23" s="133">
        <f t="shared" si="2"/>
        <v>3.0540583502960517</v>
      </c>
      <c r="T23" s="133">
        <f t="shared" si="2"/>
        <v>3.0273578825415757</v>
      </c>
      <c r="U23" s="133">
        <f t="shared" si="2"/>
        <v>3.0031087716581344</v>
      </c>
      <c r="V23" s="133">
        <f t="shared" si="2"/>
        <v>2.9809842757603393</v>
      </c>
      <c r="W23" s="133">
        <f t="shared" si="2"/>
        <v>2.9607137532119814</v>
      </c>
      <c r="X23" s="133">
        <f t="shared" si="2"/>
        <v>2.9420710405932984</v>
      </c>
      <c r="Y23" s="133">
        <f t="shared" si="2"/>
        <v>2.9248656189376123</v>
      </c>
      <c r="Z23" s="138">
        <f t="shared" si="2"/>
        <v>2.9089358149181979</v>
      </c>
    </row>
    <row r="24" spans="1:26" ht="12.75">
      <c r="A24" s="128">
        <v>20</v>
      </c>
      <c r="B24" s="137">
        <f t="shared" si="1"/>
        <v>8.0959580640856981</v>
      </c>
      <c r="C24" s="133">
        <f t="shared" si="1"/>
        <v>5.8489319246111338</v>
      </c>
      <c r="D24" s="133">
        <f t="shared" si="1"/>
        <v>4.9381933823105379</v>
      </c>
      <c r="E24" s="133">
        <f t="shared" si="1"/>
        <v>4.4306901614377745</v>
      </c>
      <c r="F24" s="133">
        <f t="shared" si="1"/>
        <v>4.1026846305847338</v>
      </c>
      <c r="G24" s="133">
        <f t="shared" si="1"/>
        <v>3.8714268151294093</v>
      </c>
      <c r="H24" s="133">
        <f t="shared" si="1"/>
        <v>3.6987401520550511</v>
      </c>
      <c r="I24" s="133">
        <f t="shared" si="1"/>
        <v>3.5644120532989327</v>
      </c>
      <c r="J24" s="133">
        <f t="shared" si="1"/>
        <v>3.4566756315171574</v>
      </c>
      <c r="K24" s="133">
        <f t="shared" si="1"/>
        <v>3.3681863891887427</v>
      </c>
      <c r="L24" s="133">
        <f t="shared" si="1"/>
        <v>3.2941084287218501</v>
      </c>
      <c r="M24" s="133">
        <f t="shared" si="1"/>
        <v>3.2311198312104144</v>
      </c>
      <c r="N24" s="133">
        <f t="shared" si="1"/>
        <v>3.1768587520245717</v>
      </c>
      <c r="O24" s="133">
        <f t="shared" si="1"/>
        <v>3.1295973258005958</v>
      </c>
      <c r="P24" s="133">
        <f t="shared" si="1"/>
        <v>3.0880407075117691</v>
      </c>
      <c r="Q24" s="133">
        <f t="shared" si="1"/>
        <v>3.0511983936872107</v>
      </c>
      <c r="R24" s="133">
        <f t="shared" si="2"/>
        <v>3.0182990971339803</v>
      </c>
      <c r="S24" s="133">
        <f t="shared" si="2"/>
        <v>2.9887328305712759</v>
      </c>
      <c r="T24" s="133">
        <f t="shared" si="2"/>
        <v>2.962010527287966</v>
      </c>
      <c r="U24" s="133">
        <f t="shared" si="2"/>
        <v>2.9377352773658152</v>
      </c>
      <c r="V24" s="133">
        <f t="shared" si="2"/>
        <v>2.9155814444791019</v>
      </c>
      <c r="W24" s="133">
        <f t="shared" si="2"/>
        <v>2.895279244561014</v>
      </c>
      <c r="X24" s="133">
        <f t="shared" si="2"/>
        <v>2.8766031828889465</v>
      </c>
      <c r="Y24" s="133">
        <f t="shared" si="2"/>
        <v>2.8593632640522086</v>
      </c>
      <c r="Z24" s="138">
        <f t="shared" si="2"/>
        <v>2.8433982258521411</v>
      </c>
    </row>
    <row r="25" spans="1:26" ht="12.75">
      <c r="A25" s="128">
        <v>21</v>
      </c>
      <c r="B25" s="137">
        <f t="shared" si="1"/>
        <v>8.0165969468084768</v>
      </c>
      <c r="C25" s="133">
        <f t="shared" si="1"/>
        <v>5.7804156882425568</v>
      </c>
      <c r="D25" s="133">
        <f t="shared" si="1"/>
        <v>4.8740461970006939</v>
      </c>
      <c r="E25" s="133">
        <f t="shared" si="1"/>
        <v>4.3688151740781915</v>
      </c>
      <c r="F25" s="133">
        <f t="shared" si="1"/>
        <v>4.0421438611741243</v>
      </c>
      <c r="G25" s="133">
        <f t="shared" si="1"/>
        <v>3.8117254972548089</v>
      </c>
      <c r="H25" s="133">
        <f t="shared" si="1"/>
        <v>3.639589558217867</v>
      </c>
      <c r="I25" s="133">
        <f t="shared" si="1"/>
        <v>3.5056317946181963</v>
      </c>
      <c r="J25" s="133">
        <f t="shared" si="1"/>
        <v>3.3981473576496946</v>
      </c>
      <c r="K25" s="133">
        <f t="shared" si="1"/>
        <v>3.3098295716133923</v>
      </c>
      <c r="L25" s="133">
        <f t="shared" si="1"/>
        <v>3.235866728679325</v>
      </c>
      <c r="M25" s="133">
        <f t="shared" si="1"/>
        <v>3.1729529764531397</v>
      </c>
      <c r="N25" s="133">
        <f t="shared" si="1"/>
        <v>3.1187374713656895</v>
      </c>
      <c r="O25" s="133">
        <f t="shared" si="1"/>
        <v>3.0715000712073786</v>
      </c>
      <c r="P25" s="133">
        <f t="shared" si="1"/>
        <v>3.0299514666344121</v>
      </c>
      <c r="Q25" s="133">
        <f t="shared" si="1"/>
        <v>2.9931051917027456</v>
      </c>
      <c r="R25" s="133">
        <f t="shared" si="2"/>
        <v>2.9601929477194133</v>
      </c>
      <c r="S25" s="133">
        <f t="shared" si="2"/>
        <v>2.9306069872144183</v>
      </c>
      <c r="T25" s="133">
        <f t="shared" si="2"/>
        <v>2.9038599400182288</v>
      </c>
      <c r="U25" s="133">
        <f t="shared" si="2"/>
        <v>2.8795561927863593</v>
      </c>
      <c r="V25" s="133">
        <f t="shared" si="2"/>
        <v>2.8573711075225572</v>
      </c>
      <c r="W25" s="133">
        <f t="shared" si="2"/>
        <v>2.8370356735795368</v>
      </c>
      <c r="X25" s="133">
        <f t="shared" si="2"/>
        <v>2.8183249983471259</v>
      </c>
      <c r="Y25" s="133">
        <f t="shared" si="2"/>
        <v>2.8010495568884362</v>
      </c>
      <c r="Z25" s="138">
        <f t="shared" si="2"/>
        <v>2.7850484555256538</v>
      </c>
    </row>
    <row r="26" spans="1:26" ht="12.75">
      <c r="A26" s="128">
        <v>22</v>
      </c>
      <c r="B26" s="137">
        <f t="shared" si="1"/>
        <v>7.9453857291700425</v>
      </c>
      <c r="C26" s="133">
        <f t="shared" si="1"/>
        <v>5.7190219124822725</v>
      </c>
      <c r="D26" s="133">
        <f t="shared" si="1"/>
        <v>4.8166057778160596</v>
      </c>
      <c r="E26" s="133">
        <f t="shared" si="1"/>
        <v>4.3134294969595839</v>
      </c>
      <c r="F26" s="133">
        <f t="shared" si="1"/>
        <v>3.9879632231269468</v>
      </c>
      <c r="G26" s="133">
        <f t="shared" si="1"/>
        <v>3.7583014350037565</v>
      </c>
      <c r="H26" s="133">
        <f t="shared" si="1"/>
        <v>3.58666022429485</v>
      </c>
      <c r="I26" s="133">
        <f t="shared" si="1"/>
        <v>3.4530335271058066</v>
      </c>
      <c r="J26" s="133">
        <f t="shared" si="1"/>
        <v>3.3457727565515318</v>
      </c>
      <c r="K26" s="133">
        <f t="shared" si="1"/>
        <v>3.2576055600492366</v>
      </c>
      <c r="L26" s="133">
        <f t="shared" si="1"/>
        <v>3.1837421959607717</v>
      </c>
      <c r="M26" s="133">
        <f t="shared" si="1"/>
        <v>3.120891410114691</v>
      </c>
      <c r="N26" s="133">
        <f t="shared" si="1"/>
        <v>3.0667123597538879</v>
      </c>
      <c r="O26" s="133">
        <f t="shared" si="1"/>
        <v>3.0194919265452138</v>
      </c>
      <c r="P26" s="133">
        <f t="shared" si="1"/>
        <v>2.9779458371560836</v>
      </c>
      <c r="Q26" s="133">
        <f t="shared" si="1"/>
        <v>2.9410912993872245</v>
      </c>
      <c r="R26" s="133">
        <f t="shared" si="2"/>
        <v>2.9081627338780422</v>
      </c>
      <c r="S26" s="133">
        <f t="shared" si="2"/>
        <v>2.8785544309758366</v>
      </c>
      <c r="T26" s="133">
        <f t="shared" si="2"/>
        <v>2.8517805635739255</v>
      </c>
      <c r="U26" s="133">
        <f t="shared" si="2"/>
        <v>2.8274466969950249</v>
      </c>
      <c r="V26" s="133">
        <f t="shared" si="2"/>
        <v>2.8052291001014895</v>
      </c>
      <c r="W26" s="133">
        <f t="shared" si="2"/>
        <v>2.7848594640787705</v>
      </c>
      <c r="X26" s="133">
        <f t="shared" si="2"/>
        <v>2.766113441961684</v>
      </c>
      <c r="Y26" s="133">
        <f t="shared" si="2"/>
        <v>2.7488019344295553</v>
      </c>
      <c r="Z26" s="138">
        <f t="shared" si="2"/>
        <v>2.7327643804627124</v>
      </c>
    </row>
    <row r="27" spans="1:26" ht="12.75">
      <c r="A27" s="128">
        <v>23</v>
      </c>
      <c r="B27" s="137">
        <f t="shared" si="1"/>
        <v>7.8811336413683684</v>
      </c>
      <c r="C27" s="133">
        <f t="shared" si="1"/>
        <v>5.6636987680960402</v>
      </c>
      <c r="D27" s="133">
        <f t="shared" si="1"/>
        <v>4.7648767593744088</v>
      </c>
      <c r="E27" s="133">
        <f t="shared" si="1"/>
        <v>4.2635674594574988</v>
      </c>
      <c r="F27" s="133">
        <f t="shared" si="1"/>
        <v>3.9391948547411948</v>
      </c>
      <c r="G27" s="133">
        <f t="shared" si="1"/>
        <v>3.7102183612777666</v>
      </c>
      <c r="H27" s="133">
        <f t="shared" si="1"/>
        <v>3.5390238778798131</v>
      </c>
      <c r="I27" s="133">
        <f t="shared" si="1"/>
        <v>3.4056947335838363</v>
      </c>
      <c r="J27" s="133">
        <f t="shared" si="1"/>
        <v>3.2986335973739407</v>
      </c>
      <c r="K27" s="133">
        <f t="shared" si="1"/>
        <v>3.2105994059372773</v>
      </c>
      <c r="L27" s="133">
        <f t="shared" si="1"/>
        <v>3.1368224547776271</v>
      </c>
      <c r="M27" s="133">
        <f t="shared" si="1"/>
        <v>3.0740248137477555</v>
      </c>
      <c r="N27" s="133">
        <f t="shared" si="1"/>
        <v>3.0198747727798012</v>
      </c>
      <c r="O27" s="133">
        <f t="shared" si="1"/>
        <v>2.9726656305758974</v>
      </c>
      <c r="P27" s="133">
        <f t="shared" si="1"/>
        <v>2.9311177163451925</v>
      </c>
      <c r="Q27" s="133">
        <f t="shared" si="1"/>
        <v>2.8942515962402315</v>
      </c>
      <c r="R27" s="133">
        <f t="shared" si="2"/>
        <v>2.8613041770741567</v>
      </c>
      <c r="S27" s="133">
        <f t="shared" si="2"/>
        <v>2.8316716122452879</v>
      </c>
      <c r="T27" s="133">
        <f t="shared" si="2"/>
        <v>2.8048694851152631</v>
      </c>
      <c r="U27" s="133">
        <f t="shared" si="2"/>
        <v>2.7805044379954045</v>
      </c>
      <c r="V27" s="133">
        <f t="shared" si="2"/>
        <v>2.7582535678955677</v>
      </c>
      <c r="W27" s="133">
        <f t="shared" si="2"/>
        <v>2.7378492063891655</v>
      </c>
      <c r="X27" s="133">
        <f t="shared" si="2"/>
        <v>2.7190675038308121</v>
      </c>
      <c r="Y27" s="133">
        <f t="shared" si="2"/>
        <v>2.701719748255953</v>
      </c>
      <c r="Z27" s="138">
        <f t="shared" si="2"/>
        <v>2.6856456808323319</v>
      </c>
    </row>
    <row r="28" spans="1:26" ht="12.75">
      <c r="A28" s="128">
        <v>24</v>
      </c>
      <c r="B28" s="137">
        <f t="shared" si="1"/>
        <v>7.8228705933679761</v>
      </c>
      <c r="C28" s="133">
        <f t="shared" si="1"/>
        <v>5.6135912114648372</v>
      </c>
      <c r="D28" s="133">
        <f t="shared" si="1"/>
        <v>4.7180508074958016</v>
      </c>
      <c r="E28" s="133">
        <f t="shared" si="1"/>
        <v>4.2184452673562687</v>
      </c>
      <c r="F28" s="133">
        <f t="shared" si="1"/>
        <v>3.8950696548170858</v>
      </c>
      <c r="G28" s="133">
        <f t="shared" si="1"/>
        <v>3.6667167179453148</v>
      </c>
      <c r="H28" s="133">
        <f t="shared" si="1"/>
        <v>3.4959275204932752</v>
      </c>
      <c r="I28" s="133">
        <f t="shared" si="1"/>
        <v>3.3628671199494815</v>
      </c>
      <c r="J28" s="133">
        <f t="shared" si="1"/>
        <v>3.2559850744613912</v>
      </c>
      <c r="K28" s="133">
        <f t="shared" si="1"/>
        <v>3.1680689619836455</v>
      </c>
      <c r="L28" s="133">
        <f t="shared" si="1"/>
        <v>3.0943674306033633</v>
      </c>
      <c r="M28" s="133">
        <f t="shared" si="1"/>
        <v>3.0316147610976976</v>
      </c>
      <c r="N28" s="133">
        <f t="shared" si="1"/>
        <v>2.9774876175858118</v>
      </c>
      <c r="O28" s="133">
        <f t="shared" si="1"/>
        <v>2.9302851856000292</v>
      </c>
      <c r="P28" s="133">
        <f t="shared" si="1"/>
        <v>2.8887320182515905</v>
      </c>
      <c r="Q28" s="133">
        <f t="shared" si="1"/>
        <v>2.8518517646756258</v>
      </c>
      <c r="R28" s="133">
        <f t="shared" si="2"/>
        <v>2.8188836144361611</v>
      </c>
      <c r="S28" s="133">
        <f t="shared" si="2"/>
        <v>2.789225431657548</v>
      </c>
      <c r="T28" s="133">
        <f t="shared" si="2"/>
        <v>2.7623940947511563</v>
      </c>
      <c r="U28" s="133">
        <f t="shared" si="2"/>
        <v>2.7379972346524548</v>
      </c>
      <c r="V28" s="133">
        <f t="shared" si="2"/>
        <v>2.7157127082484247</v>
      </c>
      <c r="W28" s="133">
        <f t="shared" si="2"/>
        <v>2.695273434330471</v>
      </c>
      <c r="X28" s="133">
        <f t="shared" si="2"/>
        <v>2.6764560188703945</v>
      </c>
      <c r="Y28" s="133">
        <f t="shared" si="2"/>
        <v>2.6590721043481582</v>
      </c>
      <c r="Z28" s="138">
        <f t="shared" si="2"/>
        <v>2.6429617080042167</v>
      </c>
    </row>
    <row r="29" spans="1:26" ht="12.75">
      <c r="A29" s="128">
        <v>25</v>
      </c>
      <c r="B29" s="137">
        <f t="shared" si="1"/>
        <v>7.769798415368995</v>
      </c>
      <c r="C29" s="133">
        <f t="shared" si="1"/>
        <v>5.5679971343240915</v>
      </c>
      <c r="D29" s="133">
        <f t="shared" si="1"/>
        <v>4.6754647823259132</v>
      </c>
      <c r="E29" s="133">
        <f t="shared" si="1"/>
        <v>4.1774202346456386</v>
      </c>
      <c r="F29" s="133">
        <f t="shared" si="1"/>
        <v>3.8549571646630025</v>
      </c>
      <c r="G29" s="133">
        <f t="shared" si="1"/>
        <v>3.6271739696815497</v>
      </c>
      <c r="H29" s="133">
        <f t="shared" si="1"/>
        <v>3.4567540466360827</v>
      </c>
      <c r="I29" s="133">
        <f t="shared" si="1"/>
        <v>3.3239374603151659</v>
      </c>
      <c r="J29" s="133">
        <f t="shared" si="1"/>
        <v>3.2172168262410796</v>
      </c>
      <c r="K29" s="133">
        <f t="shared" si="1"/>
        <v>3.1294060385896803</v>
      </c>
      <c r="L29" s="133">
        <f t="shared" si="1"/>
        <v>3.0557706181569282</v>
      </c>
      <c r="M29" s="133">
        <f t="shared" si="1"/>
        <v>2.9930560784080233</v>
      </c>
      <c r="N29" s="133">
        <f t="shared" si="1"/>
        <v>2.9389467908868561</v>
      </c>
      <c r="O29" s="133">
        <f t="shared" si="1"/>
        <v>2.8917473618484197</v>
      </c>
      <c r="P29" s="133">
        <f t="shared" si="1"/>
        <v>2.8501862354850052</v>
      </c>
      <c r="Q29" s="133">
        <f t="shared" si="1"/>
        <v>2.8132899019516726</v>
      </c>
      <c r="R29" s="133">
        <f t="shared" si="2"/>
        <v>2.7802996549236263</v>
      </c>
      <c r="S29" s="133">
        <f t="shared" si="2"/>
        <v>2.7506149355970599</v>
      </c>
      <c r="T29" s="133">
        <f t="shared" si="2"/>
        <v>2.7237538162755164</v>
      </c>
      <c r="U29" s="133">
        <f t="shared" si="2"/>
        <v>2.6993248391832063</v>
      </c>
      <c r="V29" s="133">
        <f t="shared" si="2"/>
        <v>2.677006561440423</v>
      </c>
      <c r="W29" s="133">
        <f t="shared" si="2"/>
        <v>2.6565324427041896</v>
      </c>
      <c r="X29" s="133">
        <f t="shared" si="2"/>
        <v>2.6376795083004647</v>
      </c>
      <c r="Y29" s="133">
        <f t="shared" si="2"/>
        <v>2.6202597266206942</v>
      </c>
      <c r="Z29" s="138">
        <f t="shared" si="2"/>
        <v>2.6041133684169226</v>
      </c>
    </row>
    <row r="30" spans="1:26" ht="12.75">
      <c r="A30" s="128">
        <v>26</v>
      </c>
      <c r="B30" s="137">
        <f t="shared" si="1"/>
        <v>7.7212544577376017</v>
      </c>
      <c r="C30" s="133">
        <f t="shared" si="1"/>
        <v>5.5263347139389776</v>
      </c>
      <c r="D30" s="133">
        <f t="shared" si="1"/>
        <v>4.6365696243343484</v>
      </c>
      <c r="E30" s="133">
        <f t="shared" si="1"/>
        <v>4.1399604836950115</v>
      </c>
      <c r="F30" s="133">
        <f t="shared" si="1"/>
        <v>3.8183357627898964</v>
      </c>
      <c r="G30" s="133">
        <f t="shared" si="1"/>
        <v>3.5910751263933767</v>
      </c>
      <c r="H30" s="133">
        <f t="shared" si="1"/>
        <v>3.4209929972886104</v>
      </c>
      <c r="I30" s="133">
        <f t="shared" si="1"/>
        <v>3.2883985212388325</v>
      </c>
      <c r="J30" s="133">
        <f t="shared" si="1"/>
        <v>3.1818239903274277</v>
      </c>
      <c r="K30" s="133">
        <f t="shared" si="1"/>
        <v>3.0941075623036727</v>
      </c>
      <c r="L30" s="133">
        <f t="shared" si="1"/>
        <v>3.0205303234843557</v>
      </c>
      <c r="M30" s="133">
        <f t="shared" si="1"/>
        <v>2.9578481555713019</v>
      </c>
      <c r="N30" s="133">
        <f t="shared" si="1"/>
        <v>2.903752548155881</v>
      </c>
      <c r="O30" s="133">
        <f t="shared" si="1"/>
        <v>2.8565531161505175</v>
      </c>
      <c r="P30" s="133">
        <f t="shared" si="1"/>
        <v>2.8149819006093226</v>
      </c>
      <c r="Q30" s="133">
        <f t="shared" si="1"/>
        <v>2.7780680188602824</v>
      </c>
      <c r="R30" s="133">
        <f t="shared" si="2"/>
        <v>2.7450547108805372</v>
      </c>
      <c r="S30" s="133">
        <f t="shared" si="2"/>
        <v>2.7153428769516297</v>
      </c>
      <c r="T30" s="133">
        <f t="shared" si="2"/>
        <v>2.6884516940561749</v>
      </c>
      <c r="U30" s="133">
        <f t="shared" si="2"/>
        <v>2.6639905475890413</v>
      </c>
      <c r="V30" s="133">
        <f t="shared" si="2"/>
        <v>2.6416386424516674</v>
      </c>
      <c r="W30" s="133">
        <f t="shared" si="2"/>
        <v>2.6211299384822699</v>
      </c>
      <c r="X30" s="133">
        <f t="shared" si="2"/>
        <v>2.6022418486066101</v>
      </c>
      <c r="Y30" s="133">
        <f t="shared" si="2"/>
        <v>2.5847866422118586</v>
      </c>
      <c r="Z30" s="138">
        <f t="shared" si="2"/>
        <v>2.5686048239258183</v>
      </c>
    </row>
    <row r="31" spans="1:26" ht="12.75">
      <c r="A31" s="128">
        <v>27</v>
      </c>
      <c r="B31" s="137">
        <f t="shared" si="1"/>
        <v>7.6766840488874859</v>
      </c>
      <c r="C31" s="133">
        <f t="shared" si="1"/>
        <v>5.488117768420703</v>
      </c>
      <c r="D31" s="133">
        <f t="shared" si="1"/>
        <v>4.6009068946622849</v>
      </c>
      <c r="E31" s="133">
        <f t="shared" si="1"/>
        <v>4.1056221130833501</v>
      </c>
      <c r="F31" s="133">
        <f t="shared" si="1"/>
        <v>3.7847702132414436</v>
      </c>
      <c r="G31" s="133">
        <f t="shared" ref="G31:V46" si="3">_xlfn.F.INV.RT($C$2,G$4,$A31)</f>
        <v>3.5579905431887022</v>
      </c>
      <c r="H31" s="133">
        <f t="shared" si="3"/>
        <v>3.3882185368762139</v>
      </c>
      <c r="I31" s="133">
        <f t="shared" si="3"/>
        <v>3.2558271691272624</v>
      </c>
      <c r="J31" s="133">
        <f t="shared" si="3"/>
        <v>3.1493854106511754</v>
      </c>
      <c r="K31" s="133">
        <f t="shared" si="3"/>
        <v>3.0617538614993811</v>
      </c>
      <c r="L31" s="133">
        <f t="shared" si="3"/>
        <v>2.9882280130472605</v>
      </c>
      <c r="M31" s="133">
        <f t="shared" si="3"/>
        <v>2.9255733474711967</v>
      </c>
      <c r="N31" s="133">
        <f t="shared" si="3"/>
        <v>2.8714879487831015</v>
      </c>
      <c r="O31" s="133">
        <f t="shared" si="3"/>
        <v>2.82428607438781</v>
      </c>
      <c r="P31" s="133">
        <f t="shared" si="3"/>
        <v>2.7827031007473519</v>
      </c>
      <c r="Q31" s="133">
        <f t="shared" si="3"/>
        <v>2.7457705823587855</v>
      </c>
      <c r="R31" s="133">
        <f t="shared" si="3"/>
        <v>2.7127335653360891</v>
      </c>
      <c r="S31" s="133">
        <f t="shared" si="3"/>
        <v>2.6829943043112268</v>
      </c>
      <c r="T31" s="133">
        <f t="shared" si="3"/>
        <v>2.6560730018175471</v>
      </c>
      <c r="U31" s="133">
        <f t="shared" si="3"/>
        <v>2.6315798260686596</v>
      </c>
      <c r="V31" s="133">
        <f t="shared" si="3"/>
        <v>2.6091945833401335</v>
      </c>
      <c r="W31" s="133">
        <f t="shared" si="2"/>
        <v>2.5886516977187166</v>
      </c>
      <c r="X31" s="133">
        <f t="shared" si="2"/>
        <v>2.5697289417442661</v>
      </c>
      <c r="Y31" s="133">
        <f t="shared" si="2"/>
        <v>2.5522388638976929</v>
      </c>
      <c r="Z31" s="138">
        <f t="shared" si="2"/>
        <v>2.536022185475316</v>
      </c>
    </row>
    <row r="32" spans="1:26" ht="12.75">
      <c r="A32" s="128">
        <v>28</v>
      </c>
      <c r="B32" s="137">
        <f t="shared" ref="B32:Q47" si="4">_xlfn.F.INV.RT($C$2,B$4,$A32)</f>
        <v>7.6356193977628095</v>
      </c>
      <c r="C32" s="133">
        <f t="shared" si="4"/>
        <v>5.4529369212239249</v>
      </c>
      <c r="D32" s="133">
        <f t="shared" si="4"/>
        <v>4.568090863679573</v>
      </c>
      <c r="E32" s="133">
        <f t="shared" si="4"/>
        <v>4.07403177491961</v>
      </c>
      <c r="F32" s="133">
        <f t="shared" si="4"/>
        <v>3.753894538830854</v>
      </c>
      <c r="G32" s="133">
        <f t="shared" si="4"/>
        <v>3.5275589889138619</v>
      </c>
      <c r="H32" s="133">
        <f t="shared" si="4"/>
        <v>3.3580726588472127</v>
      </c>
      <c r="I32" s="133">
        <f t="shared" si="4"/>
        <v>3.2258676765439178</v>
      </c>
      <c r="J32" s="133">
        <f t="shared" si="4"/>
        <v>3.1195470205736457</v>
      </c>
      <c r="K32" s="133">
        <f t="shared" si="4"/>
        <v>3.0319921098269678</v>
      </c>
      <c r="L32" s="133">
        <f t="shared" si="4"/>
        <v>2.9585118057576629</v>
      </c>
      <c r="M32" s="133">
        <f t="shared" si="4"/>
        <v>2.8958805059582322</v>
      </c>
      <c r="N32" s="133">
        <f t="shared" si="4"/>
        <v>2.8418024214715936</v>
      </c>
      <c r="O32" s="133">
        <f t="shared" si="4"/>
        <v>2.7945961252784226</v>
      </c>
      <c r="P32" s="133">
        <f t="shared" si="4"/>
        <v>2.7530000957973653</v>
      </c>
      <c r="Q32" s="133">
        <f t="shared" si="4"/>
        <v>2.7160481550521554</v>
      </c>
      <c r="R32" s="133">
        <f t="shared" si="3"/>
        <v>2.6829870301803176</v>
      </c>
      <c r="S32" s="133">
        <f t="shared" si="3"/>
        <v>2.6532202367189286</v>
      </c>
      <c r="T32" s="133">
        <f t="shared" si="3"/>
        <v>2.6262689322013824</v>
      </c>
      <c r="U32" s="133">
        <f t="shared" si="3"/>
        <v>2.6017440139010155</v>
      </c>
      <c r="V32" s="133">
        <f t="shared" si="3"/>
        <v>2.5793258481809711</v>
      </c>
      <c r="W32" s="133">
        <f t="shared" si="2"/>
        <v>2.5587492914584886</v>
      </c>
      <c r="X32" s="133">
        <f t="shared" si="2"/>
        <v>2.5397924510767576</v>
      </c>
      <c r="Y32" s="133">
        <f t="shared" si="2"/>
        <v>2.5222681352392962</v>
      </c>
      <c r="Z32" s="138">
        <f t="shared" si="2"/>
        <v>2.5060172667359417</v>
      </c>
    </row>
    <row r="33" spans="1:26" ht="12.75">
      <c r="A33" s="128">
        <v>29</v>
      </c>
      <c r="B33" s="137">
        <f t="shared" si="4"/>
        <v>7.59766324995402</v>
      </c>
      <c r="C33" s="133">
        <f t="shared" si="4"/>
        <v>5.420445040307313</v>
      </c>
      <c r="D33" s="133">
        <f t="shared" si="4"/>
        <v>4.5377946777611333</v>
      </c>
      <c r="E33" s="133">
        <f t="shared" si="4"/>
        <v>4.0448732260845732</v>
      </c>
      <c r="F33" s="133">
        <f t="shared" si="4"/>
        <v>3.7253988048022095</v>
      </c>
      <c r="G33" s="133">
        <f t="shared" si="4"/>
        <v>3.4994745829027694</v>
      </c>
      <c r="H33" s="133">
        <f t="shared" si="4"/>
        <v>3.3302522295877437</v>
      </c>
      <c r="I33" s="133">
        <f t="shared" si="4"/>
        <v>3.1982188446886846</v>
      </c>
      <c r="J33" s="133">
        <f t="shared" si="4"/>
        <v>3.0920090251085832</v>
      </c>
      <c r="K33" s="133">
        <f t="shared" si="4"/>
        <v>3.0045235552378218</v>
      </c>
      <c r="L33" s="133">
        <f t="shared" si="4"/>
        <v>2.9310837395888196</v>
      </c>
      <c r="M33" s="133">
        <f t="shared" si="4"/>
        <v>2.8684722772823728</v>
      </c>
      <c r="N33" s="133">
        <f t="shared" si="4"/>
        <v>2.8143990873990123</v>
      </c>
      <c r="O33" s="133">
        <f t="shared" si="4"/>
        <v>2.7671867653484457</v>
      </c>
      <c r="P33" s="133">
        <f t="shared" si="4"/>
        <v>2.7255766821382132</v>
      </c>
      <c r="Q33" s="133">
        <f t="shared" si="4"/>
        <v>2.6886047751765529</v>
      </c>
      <c r="R33" s="133">
        <f t="shared" si="3"/>
        <v>2.6555193404360344</v>
      </c>
      <c r="S33" s="133">
        <f t="shared" si="3"/>
        <v>2.6257250705960984</v>
      </c>
      <c r="T33" s="133">
        <f t="shared" si="3"/>
        <v>2.5987440149852539</v>
      </c>
      <c r="U33" s="133">
        <f t="shared" si="3"/>
        <v>2.5741877518134899</v>
      </c>
      <c r="V33" s="133">
        <f t="shared" si="3"/>
        <v>2.5517371706129963</v>
      </c>
      <c r="W33" s="133">
        <f t="shared" si="2"/>
        <v>2.5311275316298611</v>
      </c>
      <c r="X33" s="133">
        <f t="shared" si="2"/>
        <v>2.5121372548941938</v>
      </c>
      <c r="Y33" s="133">
        <f t="shared" si="2"/>
        <v>2.4945793911020573</v>
      </c>
      <c r="Z33" s="138">
        <f t="shared" si="2"/>
        <v>2.478295051075091</v>
      </c>
    </row>
    <row r="34" spans="1:26" ht="12.75">
      <c r="A34" s="128">
        <v>30</v>
      </c>
      <c r="B34" s="137">
        <f t="shared" si="4"/>
        <v>7.5624760946386322</v>
      </c>
      <c r="C34" s="133">
        <f t="shared" si="4"/>
        <v>5.3903458631778829</v>
      </c>
      <c r="D34" s="133">
        <f t="shared" si="4"/>
        <v>4.5097395624590648</v>
      </c>
      <c r="E34" s="133">
        <f t="shared" si="4"/>
        <v>4.0178768365875239</v>
      </c>
      <c r="F34" s="133">
        <f t="shared" si="4"/>
        <v>3.6990188114125706</v>
      </c>
      <c r="G34" s="133">
        <f t="shared" si="4"/>
        <v>3.4734766086671285</v>
      </c>
      <c r="H34" s="133">
        <f t="shared" si="4"/>
        <v>3.3044988866923952</v>
      </c>
      <c r="I34" s="133">
        <f t="shared" si="4"/>
        <v>3.1726239635133386</v>
      </c>
      <c r="J34" s="133">
        <f t="shared" si="4"/>
        <v>3.0665159079349871</v>
      </c>
      <c r="K34" s="133">
        <f t="shared" si="4"/>
        <v>2.9790935636338816</v>
      </c>
      <c r="L34" s="133">
        <f t="shared" si="4"/>
        <v>2.9056898445644901</v>
      </c>
      <c r="M34" s="133">
        <f t="shared" si="4"/>
        <v>2.8430951990777369</v>
      </c>
      <c r="N34" s="133">
        <f t="shared" si="4"/>
        <v>2.7890248771829853</v>
      </c>
      <c r="O34" s="133">
        <f t="shared" si="4"/>
        <v>2.7418052327950027</v>
      </c>
      <c r="P34" s="133">
        <f t="shared" si="4"/>
        <v>2.7001803409765954</v>
      </c>
      <c r="Q34" s="133">
        <f t="shared" si="4"/>
        <v>2.6631881175089065</v>
      </c>
      <c r="R34" s="133">
        <f t="shared" si="3"/>
        <v>2.63007832617666</v>
      </c>
      <c r="S34" s="133">
        <f t="shared" si="3"/>
        <v>2.600256761394685</v>
      </c>
      <c r="T34" s="133">
        <f t="shared" si="3"/>
        <v>2.573246307412234</v>
      </c>
      <c r="U34" s="133">
        <f t="shared" si="3"/>
        <v>2.5486591801019278</v>
      </c>
      <c r="V34" s="133">
        <f t="shared" si="3"/>
        <v>2.5261767589972246</v>
      </c>
      <c r="W34" s="133">
        <f t="shared" si="2"/>
        <v>2.505534682598288</v>
      </c>
      <c r="X34" s="133">
        <f t="shared" si="2"/>
        <v>2.486511663807911</v>
      </c>
      <c r="Y34" s="133">
        <f t="shared" si="2"/>
        <v>2.4689209804085266</v>
      </c>
      <c r="Z34" s="138">
        <f t="shared" si="2"/>
        <v>2.4526039192463087</v>
      </c>
    </row>
    <row r="35" spans="1:26" ht="12.75">
      <c r="A35" s="128">
        <v>31</v>
      </c>
      <c r="B35" s="137">
        <f t="shared" si="4"/>
        <v>7.5297660548441794</v>
      </c>
      <c r="C35" s="133">
        <f t="shared" si="4"/>
        <v>5.3623850244081543</v>
      </c>
      <c r="D35" s="133">
        <f t="shared" si="4"/>
        <v>4.4836863132374152</v>
      </c>
      <c r="E35" s="133">
        <f t="shared" si="4"/>
        <v>3.9928113246059627</v>
      </c>
      <c r="F35" s="133">
        <f t="shared" si="4"/>
        <v>3.6745279762424499</v>
      </c>
      <c r="G35" s="133">
        <f t="shared" si="4"/>
        <v>3.4493414928382742</v>
      </c>
      <c r="H35" s="133">
        <f t="shared" si="4"/>
        <v>3.280591085236165</v>
      </c>
      <c r="I35" s="133">
        <f t="shared" si="4"/>
        <v>3.1488629070959622</v>
      </c>
      <c r="J35" s="133">
        <f t="shared" si="4"/>
        <v>3.0428485639015523</v>
      </c>
      <c r="K35" s="133">
        <f t="shared" si="4"/>
        <v>2.9554837802941765</v>
      </c>
      <c r="L35" s="133">
        <f t="shared" si="4"/>
        <v>2.8821123272803986</v>
      </c>
      <c r="M35" s="133">
        <f t="shared" si="4"/>
        <v>2.8195319037190871</v>
      </c>
      <c r="N35" s="133">
        <f t="shared" si="4"/>
        <v>2.7654627498793301</v>
      </c>
      <c r="O35" s="133">
        <f t="shared" si="4"/>
        <v>2.7182347396797715</v>
      </c>
      <c r="P35" s="133">
        <f t="shared" si="4"/>
        <v>2.6765944818253598</v>
      </c>
      <c r="Q35" s="133">
        <f t="shared" si="4"/>
        <v>2.6395817466122944</v>
      </c>
      <c r="R35" s="133">
        <f t="shared" si="3"/>
        <v>2.6064476743146736</v>
      </c>
      <c r="S35" s="133">
        <f t="shared" si="3"/>
        <v>2.5765990929278222</v>
      </c>
      <c r="T35" s="133">
        <f t="shared" si="3"/>
        <v>2.5495596702350798</v>
      </c>
      <c r="U35" s="133">
        <f t="shared" si="3"/>
        <v>2.524942220694705</v>
      </c>
      <c r="V35" s="133">
        <f t="shared" si="3"/>
        <v>2.5024285839141425</v>
      </c>
      <c r="W35" s="133">
        <f t="shared" si="2"/>
        <v>2.4817547535960642</v>
      </c>
      <c r="X35" s="133">
        <f t="shared" si="2"/>
        <v>2.462699717681331</v>
      </c>
      <c r="Y35" s="133">
        <f t="shared" si="2"/>
        <v>2.4450769671963637</v>
      </c>
      <c r="Z35" s="138">
        <f t="shared" si="2"/>
        <v>2.4287279542474991</v>
      </c>
    </row>
    <row r="36" spans="1:26" ht="12.75">
      <c r="A36" s="128">
        <v>32</v>
      </c>
      <c r="B36" s="137">
        <f t="shared" si="4"/>
        <v>7.4992808273236697</v>
      </c>
      <c r="C36" s="133">
        <f t="shared" si="4"/>
        <v>5.3363429146131818</v>
      </c>
      <c r="D36" s="133">
        <f t="shared" si="4"/>
        <v>4.4594285285032553</v>
      </c>
      <c r="E36" s="133">
        <f t="shared" si="4"/>
        <v>3.9694771866284357</v>
      </c>
      <c r="F36" s="133">
        <f t="shared" si="4"/>
        <v>3.6517308830025148</v>
      </c>
      <c r="G36" s="133">
        <f t="shared" si="4"/>
        <v>3.4268764316916318</v>
      </c>
      <c r="H36" s="133">
        <f t="shared" si="4"/>
        <v>3.258337778327149</v>
      </c>
      <c r="I36" s="133">
        <f t="shared" si="4"/>
        <v>3.1267458534922006</v>
      </c>
      <c r="J36" s="133">
        <f t="shared" si="4"/>
        <v>3.0208180485098723</v>
      </c>
      <c r="K36" s="133">
        <f t="shared" si="4"/>
        <v>2.9335059023711003</v>
      </c>
      <c r="L36" s="133">
        <f t="shared" si="4"/>
        <v>2.8601633617218702</v>
      </c>
      <c r="M36" s="133">
        <f t="shared" si="4"/>
        <v>2.7975949240372797</v>
      </c>
      <c r="N36" s="133">
        <f t="shared" si="4"/>
        <v>2.743525511034441</v>
      </c>
      <c r="O36" s="133">
        <f t="shared" si="4"/>
        <v>2.6962883003608971</v>
      </c>
      <c r="P36" s="133">
        <f t="shared" si="4"/>
        <v>2.6546322797899999</v>
      </c>
      <c r="Q36" s="133">
        <f t="shared" si="4"/>
        <v>2.6175989617687825</v>
      </c>
      <c r="R36" s="133">
        <f t="shared" si="3"/>
        <v>2.5844407802087113</v>
      </c>
      <c r="S36" s="133">
        <f t="shared" si="3"/>
        <v>2.5545655348584875</v>
      </c>
      <c r="T36" s="133">
        <f t="shared" si="3"/>
        <v>2.5274976304317982</v>
      </c>
      <c r="U36" s="133">
        <f t="shared" si="3"/>
        <v>2.5028504445485265</v>
      </c>
      <c r="V36" s="133">
        <f t="shared" si="3"/>
        <v>2.4803062497784523</v>
      </c>
      <c r="W36" s="133">
        <f t="shared" si="2"/>
        <v>2.4596013741631113</v>
      </c>
      <c r="X36" s="133">
        <f t="shared" si="2"/>
        <v>2.4405150645592983</v>
      </c>
      <c r="Y36" s="133">
        <f t="shared" si="2"/>
        <v>2.4228610127439754</v>
      </c>
      <c r="Z36" s="138">
        <f t="shared" si="2"/>
        <v>2.4064808263879458</v>
      </c>
    </row>
    <row r="37" spans="1:26" ht="12.75">
      <c r="A37" s="128">
        <v>33</v>
      </c>
      <c r="B37" s="137">
        <f t="shared" si="4"/>
        <v>7.4708012036206606</v>
      </c>
      <c r="C37" s="133">
        <f t="shared" si="4"/>
        <v>5.3120289496894797</v>
      </c>
      <c r="D37" s="133">
        <f t="shared" si="4"/>
        <v>4.4367871831052037</v>
      </c>
      <c r="E37" s="133">
        <f t="shared" si="4"/>
        <v>3.9477014311575704</v>
      </c>
      <c r="F37" s="133">
        <f t="shared" si="4"/>
        <v>3.6304581115586707</v>
      </c>
      <c r="G37" s="133">
        <f t="shared" si="4"/>
        <v>3.4059142841440724</v>
      </c>
      <c r="H37" s="133">
        <f t="shared" si="4"/>
        <v>3.237573353782992</v>
      </c>
      <c r="I37" s="133">
        <f t="shared" si="4"/>
        <v>3.1061082530997584</v>
      </c>
      <c r="J37" s="133">
        <f t="shared" si="4"/>
        <v>3.0002605701038574</v>
      </c>
      <c r="K37" s="133">
        <f t="shared" si="4"/>
        <v>2.9129966895268073</v>
      </c>
      <c r="L37" s="133">
        <f t="shared" si="4"/>
        <v>2.8396801145407955</v>
      </c>
      <c r="M37" s="133">
        <f t="shared" si="4"/>
        <v>2.7771217304643452</v>
      </c>
      <c r="N37" s="133">
        <f t="shared" si="4"/>
        <v>2.7230508596288385</v>
      </c>
      <c r="O37" s="133">
        <f t="shared" si="4"/>
        <v>2.6758037866566546</v>
      </c>
      <c r="P37" s="133">
        <f t="shared" si="4"/>
        <v>2.6341317377258626</v>
      </c>
      <c r="Q37" s="133">
        <f t="shared" si="4"/>
        <v>2.5970778651607702</v>
      </c>
      <c r="R37" s="133">
        <f t="shared" si="3"/>
        <v>2.5638958210913199</v>
      </c>
      <c r="S37" s="133">
        <f t="shared" si="3"/>
        <v>2.5339943207409603</v>
      </c>
      <c r="T37" s="133">
        <f t="shared" si="3"/>
        <v>2.506898463339831</v>
      </c>
      <c r="U37" s="133">
        <f t="shared" si="3"/>
        <v>2.4822221574413459</v>
      </c>
      <c r="V37" s="133">
        <f t="shared" si="3"/>
        <v>2.4596480839254693</v>
      </c>
      <c r="W37" s="133">
        <f t="shared" si="2"/>
        <v>2.4389128862165372</v>
      </c>
      <c r="X37" s="133">
        <f t="shared" si="2"/>
        <v>2.4197960554547775</v>
      </c>
      <c r="Y37" s="133">
        <f t="shared" si="2"/>
        <v>2.4021114728445632</v>
      </c>
      <c r="Z37" s="138">
        <f t="shared" si="2"/>
        <v>2.3857008928496706</v>
      </c>
    </row>
    <row r="38" spans="1:26" ht="12.75">
      <c r="A38" s="128">
        <v>34</v>
      </c>
      <c r="B38" s="137">
        <f t="shared" si="4"/>
        <v>7.4441358222632363</v>
      </c>
      <c r="C38" s="133">
        <f t="shared" si="4"/>
        <v>5.2892769361665941</v>
      </c>
      <c r="D38" s="133">
        <f t="shared" si="4"/>
        <v>4.4156062428632872</v>
      </c>
      <c r="E38" s="133">
        <f t="shared" si="4"/>
        <v>3.9273333243426087</v>
      </c>
      <c r="F38" s="133">
        <f t="shared" si="4"/>
        <v>3.6105620622926469</v>
      </c>
      <c r="G38" s="133">
        <f t="shared" si="4"/>
        <v>3.3863094474948485</v>
      </c>
      <c r="H38" s="133">
        <f t="shared" si="4"/>
        <v>3.2181535454318335</v>
      </c>
      <c r="I38" s="133">
        <f t="shared" si="4"/>
        <v>3.0868067656901919</v>
      </c>
      <c r="J38" s="133">
        <f t="shared" si="4"/>
        <v>2.9810334461915011</v>
      </c>
      <c r="K38" s="133">
        <f t="shared" si="4"/>
        <v>2.8938139351444807</v>
      </c>
      <c r="L38" s="133">
        <f t="shared" si="4"/>
        <v>2.8205207280462816</v>
      </c>
      <c r="M38" s="133">
        <f t="shared" si="4"/>
        <v>2.7579707235420283</v>
      </c>
      <c r="N38" s="133">
        <f t="shared" si="4"/>
        <v>2.7038973884188486</v>
      </c>
      <c r="O38" s="133">
        <f t="shared" si="4"/>
        <v>2.6566399347383451</v>
      </c>
      <c r="P38" s="133">
        <f t="shared" si="4"/>
        <v>2.6149516986884538</v>
      </c>
      <c r="Q38" s="133">
        <f t="shared" si="4"/>
        <v>2.5778773790953684</v>
      </c>
      <c r="R38" s="133">
        <f t="shared" si="3"/>
        <v>2.5446717774405259</v>
      </c>
      <c r="S38" s="133">
        <f t="shared" si="3"/>
        <v>2.5147444730311763</v>
      </c>
      <c r="T38" s="133">
        <f t="shared" si="3"/>
        <v>2.4876212208875663</v>
      </c>
      <c r="U38" s="133">
        <f t="shared" si="3"/>
        <v>2.4629164310781841</v>
      </c>
      <c r="V38" s="133">
        <f t="shared" si="3"/>
        <v>2.4403131703001399</v>
      </c>
      <c r="W38" s="133">
        <f t="shared" si="2"/>
        <v>2.4195483800761175</v>
      </c>
      <c r="X38" s="133">
        <f t="shared" si="2"/>
        <v>2.400401782499912</v>
      </c>
      <c r="Y38" s="133">
        <f t="shared" si="2"/>
        <v>2.3826874379009135</v>
      </c>
      <c r="Z38" s="138">
        <f t="shared" si="2"/>
        <v>2.36624723956812</v>
      </c>
    </row>
    <row r="39" spans="1:26" ht="12.75">
      <c r="A39" s="128">
        <v>35</v>
      </c>
      <c r="B39" s="137">
        <f t="shared" si="4"/>
        <v>7.4191168878012368</v>
      </c>
      <c r="C39" s="133">
        <f t="shared" si="4"/>
        <v>5.267941295939548</v>
      </c>
      <c r="D39" s="133">
        <f t="shared" si="4"/>
        <v>4.3957490946751001</v>
      </c>
      <c r="E39" s="133">
        <f t="shared" si="4"/>
        <v>3.9082409280636723</v>
      </c>
      <c r="F39" s="133">
        <f t="shared" si="4"/>
        <v>3.5919135589514761</v>
      </c>
      <c r="G39" s="133">
        <f t="shared" si="4"/>
        <v>3.367934502471317</v>
      </c>
      <c r="H39" s="133">
        <f t="shared" si="4"/>
        <v>3.1999521072983783</v>
      </c>
      <c r="I39" s="133">
        <f t="shared" si="4"/>
        <v>3.0687159556262107</v>
      </c>
      <c r="J39" s="133">
        <f t="shared" si="4"/>
        <v>2.9630118143830528</v>
      </c>
      <c r="K39" s="133">
        <f t="shared" si="4"/>
        <v>2.8758331893629543</v>
      </c>
      <c r="L39" s="133">
        <f t="shared" si="4"/>
        <v>2.8025610527774325</v>
      </c>
      <c r="M39" s="133">
        <f t="shared" si="4"/>
        <v>2.7400179741756445</v>
      </c>
      <c r="N39" s="133">
        <f t="shared" si="4"/>
        <v>2.6859413304907651</v>
      </c>
      <c r="O39" s="133">
        <f t="shared" si="4"/>
        <v>2.6386730969364378</v>
      </c>
      <c r="P39" s="133">
        <f t="shared" si="4"/>
        <v>2.5969686021808696</v>
      </c>
      <c r="Q39" s="133">
        <f t="shared" si="4"/>
        <v>2.5598740060557157</v>
      </c>
      <c r="R39" s="133">
        <f t="shared" si="3"/>
        <v>2.5266451963264593</v>
      </c>
      <c r="S39" s="133">
        <f t="shared" si="3"/>
        <v>2.496692569317239</v>
      </c>
      <c r="T39" s="133">
        <f t="shared" si="3"/>
        <v>2.4695425003719058</v>
      </c>
      <c r="U39" s="133">
        <f t="shared" si="3"/>
        <v>2.444809874136733</v>
      </c>
      <c r="V39" s="133">
        <f t="shared" si="3"/>
        <v>2.4221781225371437</v>
      </c>
      <c r="W39" s="133">
        <f t="shared" si="2"/>
        <v>2.4013844693815889</v>
      </c>
      <c r="X39" s="133">
        <f t="shared" si="2"/>
        <v>2.3822088555322476</v>
      </c>
      <c r="Y39" s="133">
        <f t="shared" si="2"/>
        <v>2.364465511035974</v>
      </c>
      <c r="Z39" s="138">
        <f t="shared" si="2"/>
        <v>2.34799646074176</v>
      </c>
    </row>
    <row r="40" spans="1:26" ht="12.75">
      <c r="A40" s="128">
        <v>36</v>
      </c>
      <c r="B40" s="137">
        <f t="shared" si="4"/>
        <v>7.3955966552538195</v>
      </c>
      <c r="C40" s="133">
        <f t="shared" si="4"/>
        <v>5.2478939702679046</v>
      </c>
      <c r="D40" s="133">
        <f t="shared" si="4"/>
        <v>4.3770956208011764</v>
      </c>
      <c r="E40" s="133">
        <f t="shared" si="4"/>
        <v>3.8903082636867778</v>
      </c>
      <c r="F40" s="133">
        <f t="shared" si="4"/>
        <v>3.5743990660056024</v>
      </c>
      <c r="G40" s="133">
        <f t="shared" si="4"/>
        <v>3.3506774654535043</v>
      </c>
      <c r="H40" s="133">
        <f t="shared" si="4"/>
        <v>3.1828580898555687</v>
      </c>
      <c r="I40" s="133">
        <f t="shared" si="4"/>
        <v>3.051725585409808</v>
      </c>
      <c r="J40" s="133">
        <f t="shared" si="4"/>
        <v>2.9460859388305063</v>
      </c>
      <c r="K40" s="133">
        <f t="shared" si="4"/>
        <v>2.8589450754037284</v>
      </c>
      <c r="L40" s="133">
        <f t="shared" si="4"/>
        <v>2.785691971600385</v>
      </c>
      <c r="M40" s="133">
        <f t="shared" si="4"/>
        <v>2.7231545539664856</v>
      </c>
      <c r="N40" s="133">
        <f t="shared" si="4"/>
        <v>2.6690738946896642</v>
      </c>
      <c r="O40" s="133">
        <f t="shared" si="4"/>
        <v>2.6217945814030257</v>
      </c>
      <c r="P40" s="133">
        <f t="shared" si="4"/>
        <v>2.5800738273842705</v>
      </c>
      <c r="Q40" s="133">
        <f t="shared" si="4"/>
        <v>2.5429591749775566</v>
      </c>
      <c r="R40" s="133">
        <f t="shared" si="3"/>
        <v>2.5097075403187006</v>
      </c>
      <c r="S40" s="133">
        <f t="shared" si="3"/>
        <v>2.4797300935226101</v>
      </c>
      <c r="T40" s="133">
        <f t="shared" si="3"/>
        <v>2.4525537976838123</v>
      </c>
      <c r="U40" s="133">
        <f t="shared" si="3"/>
        <v>2.4277939872894603</v>
      </c>
      <c r="V40" s="133">
        <f t="shared" si="3"/>
        <v>2.4051344405911661</v>
      </c>
      <c r="W40" s="133">
        <f t="shared" si="2"/>
        <v>2.3843126491723834</v>
      </c>
      <c r="X40" s="133">
        <f t="shared" si="2"/>
        <v>2.3651087614889965</v>
      </c>
      <c r="Y40" s="133">
        <f t="shared" si="2"/>
        <v>2.3473371686859621</v>
      </c>
      <c r="Z40" s="138">
        <f t="shared" si="2"/>
        <v>2.3308400205241639</v>
      </c>
    </row>
    <row r="41" spans="1:26" ht="12.75">
      <c r="A41" s="128">
        <v>37</v>
      </c>
      <c r="B41" s="137">
        <f t="shared" si="4"/>
        <v>7.3734445250697451</v>
      </c>
      <c r="C41" s="133">
        <f t="shared" si="4"/>
        <v>5.2290218647691162</v>
      </c>
      <c r="D41" s="133">
        <f t="shared" si="4"/>
        <v>4.3595397858489049</v>
      </c>
      <c r="E41" s="133">
        <f t="shared" si="4"/>
        <v>3.8734329736027044</v>
      </c>
      <c r="F41" s="133">
        <f t="shared" si="4"/>
        <v>3.5579183948065287</v>
      </c>
      <c r="G41" s="133">
        <f t="shared" si="4"/>
        <v>3.3344395236079132</v>
      </c>
      <c r="H41" s="133">
        <f t="shared" si="4"/>
        <v>3.1667735950846323</v>
      </c>
      <c r="I41" s="133">
        <f t="shared" si="4"/>
        <v>3.0357383850501365</v>
      </c>
      <c r="J41" s="133">
        <f t="shared" si="4"/>
        <v>2.930158990228124</v>
      </c>
      <c r="K41" s="133">
        <f t="shared" si="4"/>
        <v>2.8430530777001857</v>
      </c>
      <c r="L41" s="133">
        <f t="shared" si="4"/>
        <v>2.7698171942031862</v>
      </c>
      <c r="M41" s="133">
        <f t="shared" si="4"/>
        <v>2.7072843347965043</v>
      </c>
      <c r="N41" s="133">
        <f t="shared" si="4"/>
        <v>2.6531990693488883</v>
      </c>
      <c r="O41" s="133">
        <f t="shared" si="4"/>
        <v>2.6059084592716801</v>
      </c>
      <c r="P41" s="133">
        <f t="shared" si="4"/>
        <v>2.5641715031982786</v>
      </c>
      <c r="Q41" s="133">
        <f t="shared" si="4"/>
        <v>2.5270370537401847</v>
      </c>
      <c r="R41" s="133">
        <f t="shared" si="3"/>
        <v>2.4937630020865642</v>
      </c>
      <c r="S41" s="133">
        <f t="shared" si="3"/>
        <v>2.4637612523413819</v>
      </c>
      <c r="T41" s="133">
        <f t="shared" si="3"/>
        <v>2.436559325355284</v>
      </c>
      <c r="U41" s="133">
        <f t="shared" si="3"/>
        <v>2.4117729826785177</v>
      </c>
      <c r="V41" s="133">
        <f t="shared" si="3"/>
        <v>2.3890863314868924</v>
      </c>
      <c r="W41" s="133">
        <f t="shared" si="2"/>
        <v>2.3682371177843007</v>
      </c>
      <c r="X41" s="133">
        <f t="shared" si="2"/>
        <v>2.3490056873416667</v>
      </c>
      <c r="Y41" s="133">
        <f t="shared" si="2"/>
        <v>2.3312065844800323</v>
      </c>
      <c r="Z41" s="138">
        <f t="shared" si="2"/>
        <v>2.3146820777686488</v>
      </c>
    </row>
    <row r="42" spans="1:26" ht="12.75">
      <c r="A42" s="128">
        <v>38</v>
      </c>
      <c r="B42" s="137">
        <f t="shared" si="4"/>
        <v>7.3525446284926241</v>
      </c>
      <c r="C42" s="133">
        <f t="shared" si="4"/>
        <v>5.2112247283595377</v>
      </c>
      <c r="D42" s="133">
        <f t="shared" si="4"/>
        <v>4.3429876347399627</v>
      </c>
      <c r="E42" s="133">
        <f t="shared" si="4"/>
        <v>3.8575243816534277</v>
      </c>
      <c r="F42" s="133">
        <f t="shared" si="4"/>
        <v>3.5423828013538312</v>
      </c>
      <c r="G42" s="133">
        <f t="shared" si="4"/>
        <v>3.319133156866509</v>
      </c>
      <c r="H42" s="133">
        <f t="shared" si="4"/>
        <v>3.1516119150698207</v>
      </c>
      <c r="I42" s="133">
        <f t="shared" si="4"/>
        <v>3.0206682025589728</v>
      </c>
      <c r="J42" s="133">
        <f t="shared" si="4"/>
        <v>2.9151452051257705</v>
      </c>
      <c r="K42" s="133">
        <f t="shared" si="4"/>
        <v>2.828071707930095</v>
      </c>
      <c r="L42" s="133">
        <f t="shared" si="4"/>
        <v>2.7548514283714178</v>
      </c>
      <c r="M42" s="133">
        <f t="shared" si="4"/>
        <v>2.6923221642804975</v>
      </c>
      <c r="N42" s="133">
        <f t="shared" si="4"/>
        <v>2.6382318011300852</v>
      </c>
      <c r="O42" s="133">
        <f t="shared" si="4"/>
        <v>2.5909297462904068</v>
      </c>
      <c r="P42" s="133">
        <f t="shared" si="4"/>
        <v>2.549176692210068</v>
      </c>
      <c r="Q42" s="133">
        <f t="shared" si="4"/>
        <v>2.5120227351153641</v>
      </c>
      <c r="R42" s="133">
        <f t="shared" si="3"/>
        <v>2.4787266920459476</v>
      </c>
      <c r="S42" s="133">
        <f t="shared" si="3"/>
        <v>2.4487011643570624</v>
      </c>
      <c r="T42" s="133">
        <f t="shared" si="3"/>
        <v>2.421474202966742</v>
      </c>
      <c r="U42" s="133">
        <f t="shared" si="3"/>
        <v>2.396661975461297</v>
      </c>
      <c r="V42" s="133">
        <f t="shared" si="3"/>
        <v>2.3739489018780682</v>
      </c>
      <c r="W42" s="133">
        <f t="shared" si="2"/>
        <v>2.3530729703178102</v>
      </c>
      <c r="X42" s="133">
        <f t="shared" si="2"/>
        <v>2.333814714385448</v>
      </c>
      <c r="Y42" s="133">
        <f t="shared" si="2"/>
        <v>2.3159888242757067</v>
      </c>
      <c r="Z42" s="138">
        <f t="shared" si="2"/>
        <v>2.299437681745375</v>
      </c>
    </row>
    <row r="43" spans="1:26" ht="12.75">
      <c r="A43" s="128">
        <v>39</v>
      </c>
      <c r="B43" s="137">
        <f t="shared" si="4"/>
        <v>7.3327938094687557</v>
      </c>
      <c r="C43" s="133">
        <f t="shared" si="4"/>
        <v>5.1944133826143606</v>
      </c>
      <c r="D43" s="133">
        <f t="shared" si="4"/>
        <v>4.3273556223472029</v>
      </c>
      <c r="E43" s="133">
        <f t="shared" si="4"/>
        <v>3.842501875358721</v>
      </c>
      <c r="F43" s="133">
        <f t="shared" si="4"/>
        <v>3.527713399930418</v>
      </c>
      <c r="G43" s="133">
        <f t="shared" si="4"/>
        <v>3.3046805718968848</v>
      </c>
      <c r="H43" s="133">
        <f t="shared" si="4"/>
        <v>3.1372959798955948</v>
      </c>
      <c r="I43" s="133">
        <f t="shared" si="4"/>
        <v>3.0064384617979218</v>
      </c>
      <c r="J43" s="133">
        <f t="shared" si="4"/>
        <v>2.9009683511269602</v>
      </c>
      <c r="K43" s="133">
        <f t="shared" si="4"/>
        <v>2.8139249757963247</v>
      </c>
      <c r="L43" s="133">
        <f t="shared" si="4"/>
        <v>2.7407188551093511</v>
      </c>
      <c r="M43" s="133">
        <f t="shared" si="4"/>
        <v>2.6781923443312969</v>
      </c>
      <c r="N43" s="133">
        <f t="shared" si="4"/>
        <v>2.6240964763707533</v>
      </c>
      <c r="O43" s="133">
        <f t="shared" si="4"/>
        <v>2.5767828864534317</v>
      </c>
      <c r="P43" s="133">
        <f t="shared" si="4"/>
        <v>2.5350138762288141</v>
      </c>
      <c r="Q43" s="133">
        <f t="shared" si="4"/>
        <v>2.4978407239075953</v>
      </c>
      <c r="R43" s="133">
        <f t="shared" si="3"/>
        <v>2.4645231268711996</v>
      </c>
      <c r="S43" s="133">
        <f t="shared" si="3"/>
        <v>2.4344743497388963</v>
      </c>
      <c r="T43" s="133">
        <f t="shared" si="3"/>
        <v>2.4072229478764586</v>
      </c>
      <c r="U43" s="133">
        <f t="shared" si="3"/>
        <v>2.3823854754492704</v>
      </c>
      <c r="V43" s="133">
        <f t="shared" si="3"/>
        <v>2.3596466504935689</v>
      </c>
      <c r="W43" s="133">
        <f t="shared" si="2"/>
        <v>2.3387446918060917</v>
      </c>
      <c r="X43" s="133">
        <f t="shared" si="2"/>
        <v>2.3194603120575987</v>
      </c>
      <c r="Y43" s="133">
        <f t="shared" si="2"/>
        <v>2.3016083405667929</v>
      </c>
      <c r="Z43" s="138">
        <f t="shared" si="2"/>
        <v>2.2850312670867563</v>
      </c>
    </row>
    <row r="44" spans="1:26" ht="12.75">
      <c r="A44" s="128">
        <v>40</v>
      </c>
      <c r="B44" s="137">
        <f t="shared" si="4"/>
        <v>7.3140999292051188</v>
      </c>
      <c r="C44" s="133">
        <f t="shared" si="4"/>
        <v>5.1785082358833447</v>
      </c>
      <c r="D44" s="133">
        <f t="shared" si="4"/>
        <v>4.3125692124921411</v>
      </c>
      <c r="E44" s="133">
        <f t="shared" si="4"/>
        <v>3.8282935494048735</v>
      </c>
      <c r="F44" s="133">
        <f t="shared" si="4"/>
        <v>3.5138398331373706</v>
      </c>
      <c r="G44" s="133">
        <f t="shared" si="4"/>
        <v>3.291012389298686</v>
      </c>
      <c r="H44" s="133">
        <f t="shared" si="4"/>
        <v>3.123757056573421</v>
      </c>
      <c r="I44" s="133">
        <f t="shared" si="4"/>
        <v>2.9929808697651721</v>
      </c>
      <c r="J44" s="133">
        <f t="shared" si="4"/>
        <v>2.887560440333619</v>
      </c>
      <c r="K44" s="133">
        <f t="shared" si="4"/>
        <v>2.8005451071326926</v>
      </c>
      <c r="L44" s="133">
        <f t="shared" si="4"/>
        <v>2.7273518503562242</v>
      </c>
      <c r="M44" s="133">
        <f t="shared" si="4"/>
        <v>2.6648273557293414</v>
      </c>
      <c r="N44" s="133">
        <f t="shared" si="4"/>
        <v>2.6107256479491681</v>
      </c>
      <c r="O44" s="133">
        <f t="shared" si="4"/>
        <v>2.5634004807422275</v>
      </c>
      <c r="P44" s="133">
        <f t="shared" si="4"/>
        <v>2.5216156865824506</v>
      </c>
      <c r="Q44" s="133">
        <f t="shared" si="4"/>
        <v>2.4844236685579975</v>
      </c>
      <c r="R44" s="133">
        <f t="shared" si="3"/>
        <v>2.4510849622105808</v>
      </c>
      <c r="S44" s="133">
        <f t="shared" si="3"/>
        <v>2.4210134639131047</v>
      </c>
      <c r="T44" s="133">
        <f t="shared" si="3"/>
        <v>2.3937382097220214</v>
      </c>
      <c r="U44" s="133">
        <f t="shared" si="3"/>
        <v>2.3688761223373955</v>
      </c>
      <c r="V44" s="133">
        <f t="shared" si="3"/>
        <v>2.3461122040105913</v>
      </c>
      <c r="W44" s="133">
        <f t="shared" si="2"/>
        <v>2.3251848936621422</v>
      </c>
      <c r="X44" s="133">
        <f t="shared" si="2"/>
        <v>2.3058750748998471</v>
      </c>
      <c r="Y44" s="133">
        <f t="shared" si="2"/>
        <v>2.2879977099115827</v>
      </c>
      <c r="Z44" s="138">
        <f t="shared" si="2"/>
        <v>2.2713953916393081</v>
      </c>
    </row>
    <row r="45" spans="1:26" ht="12.75">
      <c r="A45" s="128">
        <v>41</v>
      </c>
      <c r="B45" s="137">
        <f t="shared" si="4"/>
        <v>7.2963804348021686</v>
      </c>
      <c r="C45" s="133">
        <f t="shared" si="4"/>
        <v>5.1634380301818448</v>
      </c>
      <c r="D45" s="133">
        <f t="shared" si="4"/>
        <v>4.2985616970087124</v>
      </c>
      <c r="E45" s="133">
        <f t="shared" si="4"/>
        <v>3.8148350625182417</v>
      </c>
      <c r="F45" s="133">
        <f t="shared" si="4"/>
        <v>3.5006991513060046</v>
      </c>
      <c r="G45" s="133">
        <f t="shared" si="4"/>
        <v>3.2780665375656417</v>
      </c>
      <c r="H45" s="133">
        <f t="shared" si="4"/>
        <v>3.1109336529298517</v>
      </c>
      <c r="I45" s="133">
        <f t="shared" si="4"/>
        <v>2.9802343275402969</v>
      </c>
      <c r="J45" s="133">
        <f t="shared" si="4"/>
        <v>2.8748606454736478</v>
      </c>
      <c r="K45" s="133">
        <f t="shared" si="4"/>
        <v>2.7878714639411579</v>
      </c>
      <c r="L45" s="133">
        <f t="shared" si="4"/>
        <v>2.7146899080403148</v>
      </c>
      <c r="M45" s="133">
        <f t="shared" si="4"/>
        <v>2.6521667835510865</v>
      </c>
      <c r="N45" s="133">
        <f t="shared" si="4"/>
        <v>2.5980589626143566</v>
      </c>
      <c r="O45" s="133">
        <f t="shared" si="4"/>
        <v>2.55072221600255</v>
      </c>
      <c r="P45" s="133">
        <f t="shared" si="4"/>
        <v>2.5089218342714257</v>
      </c>
      <c r="Q45" s="133">
        <f t="shared" si="4"/>
        <v>2.4717112923655815</v>
      </c>
      <c r="R45" s="133">
        <f t="shared" si="3"/>
        <v>2.4383519248109287</v>
      </c>
      <c r="S45" s="133">
        <f t="shared" si="3"/>
        <v>2.4082582304606177</v>
      </c>
      <c r="T45" s="133">
        <f t="shared" si="3"/>
        <v>2.380959703986488</v>
      </c>
      <c r="U45" s="133">
        <f t="shared" si="3"/>
        <v>2.3560736198537446</v>
      </c>
      <c r="V45" s="133">
        <f t="shared" si="3"/>
        <v>2.3332852517181322</v>
      </c>
      <c r="W45" s="133">
        <f t="shared" si="2"/>
        <v>2.312333248798514</v>
      </c>
      <c r="X45" s="133">
        <f t="shared" si="2"/>
        <v>2.2929986580863404</v>
      </c>
      <c r="Y45" s="133">
        <f t="shared" si="2"/>
        <v>2.275096568828566</v>
      </c>
      <c r="Z45" s="138">
        <f t="shared" si="2"/>
        <v>2.2584696726928137</v>
      </c>
    </row>
    <row r="46" spans="1:26" ht="12.75">
      <c r="A46" s="128">
        <v>42</v>
      </c>
      <c r="B46" s="137">
        <f t="shared" si="4"/>
        <v>7.2795611452236546</v>
      </c>
      <c r="C46" s="133">
        <f t="shared" si="4"/>
        <v>5.1491387794356873</v>
      </c>
      <c r="D46" s="133">
        <f t="shared" si="4"/>
        <v>4.2852731956158445</v>
      </c>
      <c r="E46" s="133">
        <f t="shared" si="4"/>
        <v>3.8020686696071606</v>
      </c>
      <c r="F46" s="133">
        <f t="shared" si="4"/>
        <v>3.4882348638582661</v>
      </c>
      <c r="G46" s="133">
        <f t="shared" si="4"/>
        <v>3.265787316835457</v>
      </c>
      <c r="H46" s="133">
        <f t="shared" si="4"/>
        <v>3.098770589792506</v>
      </c>
      <c r="I46" s="133">
        <f t="shared" si="4"/>
        <v>2.968144008453236</v>
      </c>
      <c r="J46" s="133">
        <f t="shared" si="4"/>
        <v>2.8628143824512393</v>
      </c>
      <c r="K46" s="133">
        <f t="shared" si="4"/>
        <v>2.7758496302358746</v>
      </c>
      <c r="L46" s="133">
        <f t="shared" si="4"/>
        <v>2.702678728454794</v>
      </c>
      <c r="M46" s="133">
        <f t="shared" si="4"/>
        <v>2.6401564075289268</v>
      </c>
      <c r="N46" s="133">
        <f t="shared" si="4"/>
        <v>2.5860422529276637</v>
      </c>
      <c r="O46" s="133">
        <f t="shared" si="4"/>
        <v>2.5386939581664731</v>
      </c>
      <c r="P46" s="133">
        <f t="shared" si="4"/>
        <v>2.4968782042420603</v>
      </c>
      <c r="Q46" s="133">
        <f t="shared" si="4"/>
        <v>2.4596494886350184</v>
      </c>
      <c r="R46" s="133">
        <f t="shared" si="3"/>
        <v>2.4262699084014709</v>
      </c>
      <c r="S46" s="133">
        <f t="shared" si="3"/>
        <v>2.3961545376274453</v>
      </c>
      <c r="T46" s="133">
        <f t="shared" si="3"/>
        <v>2.3688333090476403</v>
      </c>
      <c r="U46" s="133">
        <f t="shared" si="3"/>
        <v>2.3439238332767873</v>
      </c>
      <c r="V46" s="133">
        <f t="shared" si="3"/>
        <v>2.3211116434444565</v>
      </c>
      <c r="W46" s="133">
        <f t="shared" si="2"/>
        <v>2.3001355899173017</v>
      </c>
      <c r="X46" s="133">
        <f t="shared" si="2"/>
        <v>2.2807768760365876</v>
      </c>
      <c r="Y46" s="133">
        <f t="shared" si="2"/>
        <v>2.2628507126991675</v>
      </c>
      <c r="Z46" s="138">
        <f t="shared" si="2"/>
        <v>2.2461998861448889</v>
      </c>
    </row>
    <row r="47" spans="1:26" ht="12.75">
      <c r="A47" s="128">
        <v>43</v>
      </c>
      <c r="B47" s="137">
        <f t="shared" si="4"/>
        <v>7.2635752170800254</v>
      </c>
      <c r="C47" s="133">
        <f t="shared" si="4"/>
        <v>5.135552865866206</v>
      </c>
      <c r="D47" s="133">
        <f t="shared" si="4"/>
        <v>4.2726498051385153</v>
      </c>
      <c r="E47" s="133">
        <f t="shared" si="4"/>
        <v>3.7899423986355809</v>
      </c>
      <c r="F47" s="133">
        <f t="shared" si="4"/>
        <v>3.4763961326349895</v>
      </c>
      <c r="G47" s="133">
        <f t="shared" si="4"/>
        <v>3.2541246028115309</v>
      </c>
      <c r="H47" s="133">
        <f t="shared" si="4"/>
        <v>3.0872182121115435</v>
      </c>
      <c r="I47" s="133">
        <f t="shared" si="4"/>
        <v>2.9566605742996792</v>
      </c>
      <c r="J47" s="133">
        <f t="shared" si="4"/>
        <v>2.8513725302815942</v>
      </c>
      <c r="K47" s="133">
        <f t="shared" si="4"/>
        <v>2.7644306347644108</v>
      </c>
      <c r="L47" s="133">
        <f t="shared" si="4"/>
        <v>2.69126944311241</v>
      </c>
      <c r="M47" s="133">
        <f t="shared" si="4"/>
        <v>2.6287474285703984</v>
      </c>
      <c r="N47" s="133">
        <f t="shared" si="4"/>
        <v>2.5746267651025239</v>
      </c>
      <c r="O47" s="133">
        <f t="shared" si="4"/>
        <v>2.5272669811556976</v>
      </c>
      <c r="P47" s="133">
        <f t="shared" si="4"/>
        <v>2.4854360851582791</v>
      </c>
      <c r="Q47" s="133">
        <f t="shared" ref="Q47:Z62" si="5">_xlfn.F.INV.RT($C$2,Q$4,$A47)</f>
        <v>2.4481895511665575</v>
      </c>
      <c r="R47" s="133">
        <f t="shared" si="5"/>
        <v>2.4147902047847691</v>
      </c>
      <c r="S47" s="133">
        <f t="shared" si="5"/>
        <v>2.3846536699241532</v>
      </c>
      <c r="T47" s="133">
        <f t="shared" si="5"/>
        <v>2.3573102982123149</v>
      </c>
      <c r="U47" s="133">
        <f t="shared" si="5"/>
        <v>2.3323780218451811</v>
      </c>
      <c r="V47" s="133">
        <f t="shared" si="5"/>
        <v>2.3095426222941042</v>
      </c>
      <c r="W47" s="133">
        <f t="shared" si="5"/>
        <v>2.2885431425348108</v>
      </c>
      <c r="X47" s="133">
        <f t="shared" si="5"/>
        <v>2.2691609356950395</v>
      </c>
      <c r="Y47" s="133">
        <f t="shared" si="5"/>
        <v>2.2512113292749873</v>
      </c>
      <c r="Z47" s="138">
        <f t="shared" si="5"/>
        <v>2.2345372002129791</v>
      </c>
    </row>
    <row r="48" spans="1:26" ht="12.75">
      <c r="A48" s="128">
        <v>44</v>
      </c>
      <c r="B48" s="137">
        <f t="shared" ref="B48:Q63" si="6">_xlfn.F.INV.RT($C$2,B$4,$A48)</f>
        <v>7.2483622599230291</v>
      </c>
      <c r="C48" s="133">
        <f t="shared" si="6"/>
        <v>5.1226282677254531</v>
      </c>
      <c r="D48" s="133">
        <f t="shared" si="6"/>
        <v>4.2606428727154206</v>
      </c>
      <c r="E48" s="133">
        <f t="shared" si="6"/>
        <v>3.7784093476185938</v>
      </c>
      <c r="F48" s="133">
        <f t="shared" si="6"/>
        <v>3.4651370830344725</v>
      </c>
      <c r="G48" s="133">
        <f t="shared" si="6"/>
        <v>3.2430331669948922</v>
      </c>
      <c r="H48" s="133">
        <f t="shared" si="6"/>
        <v>3.0762317153605223</v>
      </c>
      <c r="I48" s="133">
        <f t="shared" si="6"/>
        <v>2.9457395060962557</v>
      </c>
      <c r="J48" s="133">
        <f t="shared" si="6"/>
        <v>2.8404907650161895</v>
      </c>
      <c r="K48" s="133">
        <f t="shared" si="6"/>
        <v>2.7535702872997541</v>
      </c>
      <c r="L48" s="133">
        <f t="shared" si="6"/>
        <v>2.6804179528422925</v>
      </c>
      <c r="M48" s="133">
        <f t="shared" si="6"/>
        <v>2.6178958082567472</v>
      </c>
      <c r="N48" s="133">
        <f t="shared" si="6"/>
        <v>2.5637684996095014</v>
      </c>
      <c r="O48" s="133">
        <f t="shared" si="6"/>
        <v>2.5163973083728624</v>
      </c>
      <c r="P48" s="133">
        <f t="shared" si="6"/>
        <v>2.4745515116123524</v>
      </c>
      <c r="Q48" s="133">
        <f t="shared" si="6"/>
        <v>2.4372875170580559</v>
      </c>
      <c r="R48" s="133">
        <f t="shared" si="5"/>
        <v>2.4038688471303753</v>
      </c>
      <c r="S48" s="133">
        <f t="shared" si="5"/>
        <v>2.3737116518328167</v>
      </c>
      <c r="T48" s="133">
        <f t="shared" si="5"/>
        <v>2.3463466837743336</v>
      </c>
      <c r="U48" s="133">
        <f t="shared" si="5"/>
        <v>2.3213921831167812</v>
      </c>
      <c r="V48" s="133">
        <f t="shared" si="5"/>
        <v>2.2985341692675192</v>
      </c>
      <c r="W48" s="133">
        <f t="shared" si="5"/>
        <v>2.2775118698288113</v>
      </c>
      <c r="X48" s="133">
        <f t="shared" si="5"/>
        <v>2.2581067815788525</v>
      </c>
      <c r="Y48" s="133">
        <f t="shared" si="5"/>
        <v>2.2401343439035903</v>
      </c>
      <c r="Z48" s="138">
        <f t="shared" si="5"/>
        <v>2.2234375208193868</v>
      </c>
    </row>
    <row r="49" spans="1:26" ht="12.75">
      <c r="A49" s="128">
        <v>45</v>
      </c>
      <c r="B49" s="137">
        <f t="shared" si="6"/>
        <v>7.2338675764444966</v>
      </c>
      <c r="C49" s="133">
        <f t="shared" si="6"/>
        <v>5.1103178966517744</v>
      </c>
      <c r="D49" s="133">
        <f t="shared" si="6"/>
        <v>4.2492083724325962</v>
      </c>
      <c r="E49" s="133">
        <f t="shared" si="6"/>
        <v>3.7674270817945028</v>
      </c>
      <c r="F49" s="133">
        <f t="shared" si="6"/>
        <v>3.4544162133857781</v>
      </c>
      <c r="G49" s="133">
        <f t="shared" si="6"/>
        <v>3.2324720938923655</v>
      </c>
      <c r="H49" s="133">
        <f t="shared" si="6"/>
        <v>3.0657705680502496</v>
      </c>
      <c r="I49" s="133">
        <f t="shared" si="6"/>
        <v>2.9353405303306284</v>
      </c>
      <c r="J49" s="133">
        <f t="shared" si="6"/>
        <v>2.8301289887050647</v>
      </c>
      <c r="K49" s="133">
        <f t="shared" si="6"/>
        <v>2.7432286096204481</v>
      </c>
      <c r="L49" s="133">
        <f t="shared" si="6"/>
        <v>2.6700843603025954</v>
      </c>
      <c r="M49" s="133">
        <f t="shared" si="6"/>
        <v>2.6075617025402558</v>
      </c>
      <c r="N49" s="133">
        <f t="shared" si="6"/>
        <v>2.5534276458038914</v>
      </c>
      <c r="O49" s="133">
        <f t="shared" si="6"/>
        <v>2.5060451480699646</v>
      </c>
      <c r="P49" s="133">
        <f t="shared" si="6"/>
        <v>2.4641847000909234</v>
      </c>
      <c r="Q49" s="133">
        <f t="shared" si="6"/>
        <v>2.4269036031588653</v>
      </c>
      <c r="R49" s="133">
        <f t="shared" si="5"/>
        <v>2.3934660468314797</v>
      </c>
      <c r="S49" s="133">
        <f t="shared" si="5"/>
        <v>2.3632886849996986</v>
      </c>
      <c r="T49" s="133">
        <f t="shared" si="5"/>
        <v>2.3359026544904475</v>
      </c>
      <c r="U49" s="133">
        <f t="shared" si="5"/>
        <v>2.3109264906856022</v>
      </c>
      <c r="V49" s="133">
        <f t="shared" si="5"/>
        <v>2.2880464411851018</v>
      </c>
      <c r="W49" s="133">
        <f t="shared" si="5"/>
        <v>2.2670019107420862</v>
      </c>
      <c r="X49" s="133">
        <f t="shared" si="5"/>
        <v>2.2475745340383484</v>
      </c>
      <c r="Y49" s="133">
        <f t="shared" si="5"/>
        <v>2.229579857927253</v>
      </c>
      <c r="Z49" s="138">
        <f t="shared" si="5"/>
        <v>2.2128609301128797</v>
      </c>
    </row>
    <row r="50" spans="1:26" ht="12.75">
      <c r="A50" s="128">
        <v>46</v>
      </c>
      <c r="B50" s="137">
        <f t="shared" si="6"/>
        <v>7.220041507491711</v>
      </c>
      <c r="C50" s="133">
        <f t="shared" si="6"/>
        <v>5.0985790269262132</v>
      </c>
      <c r="D50" s="133">
        <f t="shared" si="6"/>
        <v>4.2383063686254525</v>
      </c>
      <c r="E50" s="133">
        <f t="shared" si="6"/>
        <v>3.7569571147217991</v>
      </c>
      <c r="F50" s="133">
        <f t="shared" si="6"/>
        <v>3.4441958866088789</v>
      </c>
      <c r="G50" s="133">
        <f t="shared" si="6"/>
        <v>3.2224042794513021</v>
      </c>
      <c r="H50" s="133">
        <f t="shared" si="6"/>
        <v>3.0557980147431589</v>
      </c>
      <c r="I50" s="133">
        <f t="shared" si="6"/>
        <v>2.9254271251934232</v>
      </c>
      <c r="J50" s="133">
        <f t="shared" si="6"/>
        <v>2.8202508379576856</v>
      </c>
      <c r="K50" s="133">
        <f t="shared" si="6"/>
        <v>2.733369345798069</v>
      </c>
      <c r="L50" s="133">
        <f t="shared" si="6"/>
        <v>2.6602324815738472</v>
      </c>
      <c r="M50" s="133">
        <f t="shared" si="6"/>
        <v>2.5977089743422876</v>
      </c>
      <c r="N50" s="133">
        <f t="shared" si="6"/>
        <v>2.5435680953083804</v>
      </c>
      <c r="O50" s="133">
        <f t="shared" si="6"/>
        <v>2.4961744073520649</v>
      </c>
      <c r="P50" s="133">
        <f t="shared" si="6"/>
        <v>2.4542995634763245</v>
      </c>
      <c r="Q50" s="133">
        <f t="shared" si="6"/>
        <v>2.417001720974401</v>
      </c>
      <c r="R50" s="133">
        <f t="shared" si="5"/>
        <v>2.3835457087397827</v>
      </c>
      <c r="S50" s="133">
        <f t="shared" si="5"/>
        <v>2.3533486637434309</v>
      </c>
      <c r="T50" s="133">
        <f t="shared" si="5"/>
        <v>2.3259420913168487</v>
      </c>
      <c r="U50" s="133">
        <f t="shared" si="5"/>
        <v>2.3009448101109671</v>
      </c>
      <c r="V50" s="133">
        <f t="shared" si="5"/>
        <v>2.2780432867802505</v>
      </c>
      <c r="W50" s="133">
        <f t="shared" si="5"/>
        <v>2.2569770962162137</v>
      </c>
      <c r="X50" s="133">
        <f t="shared" si="5"/>
        <v>2.2375280056126963</v>
      </c>
      <c r="Y50" s="133">
        <f t="shared" si="5"/>
        <v>2.2195116651451139</v>
      </c>
      <c r="Z50" s="138">
        <f t="shared" si="5"/>
        <v>2.2027712030246027</v>
      </c>
    </row>
    <row r="51" spans="1:26" ht="12.75">
      <c r="A51" s="128">
        <v>47</v>
      </c>
      <c r="B51" s="137">
        <f t="shared" si="6"/>
        <v>7.2068388654187183</v>
      </c>
      <c r="C51" s="133">
        <f t="shared" si="6"/>
        <v>5.0873728021074989</v>
      </c>
      <c r="D51" s="133">
        <f t="shared" si="6"/>
        <v>4.2279005521219029</v>
      </c>
      <c r="E51" s="133">
        <f t="shared" si="6"/>
        <v>3.746964459991692</v>
      </c>
      <c r="F51" s="133">
        <f t="shared" si="6"/>
        <v>3.4344418911029355</v>
      </c>
      <c r="G51" s="133">
        <f t="shared" si="6"/>
        <v>3.2127959978255718</v>
      </c>
      <c r="H51" s="133">
        <f t="shared" si="6"/>
        <v>3.0462806467858545</v>
      </c>
      <c r="I51" s="133">
        <f t="shared" si="6"/>
        <v>2.9159660940912264</v>
      </c>
      <c r="J51" s="133">
        <f t="shared" si="6"/>
        <v>2.810823259462683</v>
      </c>
      <c r="K51" s="133">
        <f t="shared" si="6"/>
        <v>2.7239595391995004</v>
      </c>
      <c r="L51" s="133">
        <f t="shared" si="6"/>
        <v>2.650829424277799</v>
      </c>
      <c r="M51" s="133">
        <f t="shared" si="6"/>
        <v>2.5883047725269477</v>
      </c>
      <c r="N51" s="133">
        <f t="shared" si="6"/>
        <v>2.5341570216505094</v>
      </c>
      <c r="O51" s="133">
        <f t="shared" si="6"/>
        <v>2.4867522723367697</v>
      </c>
      <c r="P51" s="133">
        <f t="shared" si="6"/>
        <v>2.4448632916213189</v>
      </c>
      <c r="Q51" s="133">
        <f t="shared" si="6"/>
        <v>2.4075490575747565</v>
      </c>
      <c r="R51" s="133">
        <f t="shared" si="5"/>
        <v>2.3740750123451826</v>
      </c>
      <c r="S51" s="133">
        <f t="shared" si="5"/>
        <v>2.3438587564568873</v>
      </c>
      <c r="T51" s="133">
        <f t="shared" si="5"/>
        <v>2.3164321489948372</v>
      </c>
      <c r="U51" s="133">
        <f t="shared" si="5"/>
        <v>2.2914142806564728</v>
      </c>
      <c r="V51" s="133">
        <f t="shared" si="5"/>
        <v>2.2684918285674267</v>
      </c>
      <c r="W51" s="133">
        <f t="shared" si="5"/>
        <v>2.2474045311691913</v>
      </c>
      <c r="X51" s="133">
        <f t="shared" si="5"/>
        <v>2.2279342831013338</v>
      </c>
      <c r="Y51" s="133">
        <f t="shared" si="5"/>
        <v>2.209896833965578</v>
      </c>
      <c r="Z51" s="138">
        <f t="shared" si="5"/>
        <v>2.1931353894909309</v>
      </c>
    </row>
    <row r="52" spans="1:26" ht="12.75">
      <c r="A52" s="128">
        <v>48</v>
      </c>
      <c r="B52" s="137">
        <f t="shared" si="6"/>
        <v>7.1942184421879558</v>
      </c>
      <c r="C52" s="133">
        <f t="shared" si="6"/>
        <v>5.076663807086125</v>
      </c>
      <c r="D52" s="133">
        <f t="shared" si="6"/>
        <v>4.2179578381272282</v>
      </c>
      <c r="E52" s="133">
        <f t="shared" si="6"/>
        <v>3.7374172426035344</v>
      </c>
      <c r="F52" s="133">
        <f t="shared" si="6"/>
        <v>3.4251230601179112</v>
      </c>
      <c r="G52" s="133">
        <f t="shared" si="6"/>
        <v>3.2036165258632963</v>
      </c>
      <c r="H52" s="133">
        <f t="shared" si="6"/>
        <v>3.0371880302435952</v>
      </c>
      <c r="I52" s="133">
        <f t="shared" si="6"/>
        <v>2.9069271959917709</v>
      </c>
      <c r="J52" s="133">
        <f t="shared" si="6"/>
        <v>2.8018161420679477</v>
      </c>
      <c r="K52" s="133">
        <f t="shared" si="6"/>
        <v>2.714969165844205</v>
      </c>
      <c r="L52" s="133">
        <f t="shared" si="6"/>
        <v>2.6418452218924795</v>
      </c>
      <c r="M52" s="133">
        <f t="shared" si="6"/>
        <v>2.5793191669456936</v>
      </c>
      <c r="N52" s="133">
        <f t="shared" si="6"/>
        <v>2.5251645158704825</v>
      </c>
      <c r="O52" s="133">
        <f t="shared" si="6"/>
        <v>2.4777488442019657</v>
      </c>
      <c r="P52" s="133">
        <f t="shared" si="6"/>
        <v>2.4358459877441003</v>
      </c>
      <c r="Q52" s="133">
        <f t="shared" si="6"/>
        <v>2.3985157122664345</v>
      </c>
      <c r="R52" s="133">
        <f t="shared" si="5"/>
        <v>2.3650240486700542</v>
      </c>
      <c r="S52" s="133">
        <f t="shared" si="5"/>
        <v>2.3347890426819191</v>
      </c>
      <c r="T52" s="133">
        <f t="shared" si="5"/>
        <v>2.3073428932730415</v>
      </c>
      <c r="U52" s="133">
        <f t="shared" si="5"/>
        <v>2.2823049526337811</v>
      </c>
      <c r="V52" s="133">
        <f t="shared" si="5"/>
        <v>2.2593621002868258</v>
      </c>
      <c r="W52" s="133">
        <f t="shared" si="5"/>
        <v>2.2382542320245506</v>
      </c>
      <c r="X52" s="133">
        <f t="shared" si="5"/>
        <v>2.2187633651642651</v>
      </c>
      <c r="Y52" s="133">
        <f t="shared" si="5"/>
        <v>2.2007053450670928</v>
      </c>
      <c r="Z52" s="138">
        <f t="shared" si="5"/>
        <v>2.1839234521660886</v>
      </c>
    </row>
    <row r="53" spans="1:26" ht="12.75">
      <c r="A53" s="128">
        <v>49</v>
      </c>
      <c r="B53" s="137">
        <f t="shared" si="6"/>
        <v>7.1821425809716493</v>
      </c>
      <c r="C53" s="133">
        <f t="shared" si="6"/>
        <v>5.0664196956635505</v>
      </c>
      <c r="D53" s="133">
        <f t="shared" si="6"/>
        <v>4.2084480164066962</v>
      </c>
      <c r="E53" s="133">
        <f t="shared" si="6"/>
        <v>3.7282863609482315</v>
      </c>
      <c r="F53" s="133">
        <f t="shared" si="6"/>
        <v>3.4162109407276429</v>
      </c>
      <c r="G53" s="133">
        <f t="shared" si="6"/>
        <v>3.1948378165469076</v>
      </c>
      <c r="H53" s="133">
        <f t="shared" si="6"/>
        <v>3.0284923823448833</v>
      </c>
      <c r="I53" s="133">
        <f t="shared" si="6"/>
        <v>2.8982828239652401</v>
      </c>
      <c r="J53" s="133">
        <f t="shared" si="6"/>
        <v>2.7932019968265882</v>
      </c>
      <c r="K53" s="133">
        <f t="shared" si="6"/>
        <v>2.7063708155538952</v>
      </c>
      <c r="L53" s="133">
        <f t="shared" si="6"/>
        <v>2.6332525157260345</v>
      </c>
      <c r="M53" s="133">
        <f t="shared" si="6"/>
        <v>2.5707248310356845</v>
      </c>
      <c r="N53" s="133">
        <f t="shared" si="6"/>
        <v>2.5165632695986799</v>
      </c>
      <c r="O53" s="133">
        <f t="shared" si="6"/>
        <v>2.4691368226349182</v>
      </c>
      <c r="P53" s="133">
        <f t="shared" si="6"/>
        <v>2.4272203521682809</v>
      </c>
      <c r="Q53" s="133">
        <f t="shared" si="6"/>
        <v>2.3898743805619884</v>
      </c>
      <c r="R53" s="133">
        <f t="shared" si="5"/>
        <v>2.356365504421527</v>
      </c>
      <c r="S53" s="133">
        <f t="shared" si="5"/>
        <v>2.326112197407928</v>
      </c>
      <c r="T53" s="133">
        <f t="shared" si="5"/>
        <v>2.2986469853239719</v>
      </c>
      <c r="U53" s="133">
        <f t="shared" si="5"/>
        <v>2.2735894719148559</v>
      </c>
      <c r="V53" s="133">
        <f t="shared" si="5"/>
        <v>2.2506267314947435</v>
      </c>
      <c r="W53" s="133">
        <f t="shared" si="5"/>
        <v>2.229498811365882</v>
      </c>
      <c r="X53" s="133">
        <f t="shared" si="5"/>
        <v>2.2099878470296166</v>
      </c>
      <c r="Y53" s="133">
        <f t="shared" si="5"/>
        <v>2.1919097761498199</v>
      </c>
      <c r="Z53" s="138">
        <f t="shared" si="5"/>
        <v>2.1751079512107268</v>
      </c>
    </row>
    <row r="54" spans="1:26" ht="12.75">
      <c r="A54" s="128">
        <v>50</v>
      </c>
      <c r="B54" s="137">
        <f t="shared" si="6"/>
        <v>7.1705768018960665</v>
      </c>
      <c r="C54" s="133">
        <f t="shared" si="6"/>
        <v>5.0566108654353235</v>
      </c>
      <c r="D54" s="133">
        <f t="shared" si="6"/>
        <v>4.199343446005499</v>
      </c>
      <c r="E54" s="133">
        <f t="shared" si="6"/>
        <v>3.7195451918808091</v>
      </c>
      <c r="F54" s="133">
        <f t="shared" si="6"/>
        <v>3.4076795050301358</v>
      </c>
      <c r="G54" s="133">
        <f t="shared" si="6"/>
        <v>3.1864342141052733</v>
      </c>
      <c r="H54" s="133">
        <f t="shared" si="6"/>
        <v>3.02016828922044</v>
      </c>
      <c r="I54" s="133">
        <f t="shared" si="6"/>
        <v>2.890007724752409</v>
      </c>
      <c r="J54" s="133">
        <f t="shared" si="6"/>
        <v>2.7849556778739992</v>
      </c>
      <c r="K54" s="133">
        <f t="shared" si="6"/>
        <v>2.6981394137863819</v>
      </c>
      <c r="L54" s="133">
        <f t="shared" si="6"/>
        <v>2.6250262774618163</v>
      </c>
      <c r="M54" s="133">
        <f t="shared" si="6"/>
        <v>2.5624967649009855</v>
      </c>
      <c r="N54" s="133">
        <f t="shared" si="6"/>
        <v>2.5083282985455595</v>
      </c>
      <c r="O54" s="133">
        <f t="shared" si="6"/>
        <v>2.4608912296367618</v>
      </c>
      <c r="P54" s="133">
        <f t="shared" si="6"/>
        <v>2.4189614063714542</v>
      </c>
      <c r="Q54" s="133">
        <f t="shared" si="6"/>
        <v>2.3816000784192313</v>
      </c>
      <c r="R54" s="133">
        <f t="shared" si="5"/>
        <v>2.3480743863805222</v>
      </c>
      <c r="S54" s="133">
        <f t="shared" si="5"/>
        <v>2.3178032155792239</v>
      </c>
      <c r="T54" s="133">
        <f t="shared" si="5"/>
        <v>2.2903194063452093</v>
      </c>
      <c r="U54" s="133">
        <f t="shared" si="5"/>
        <v>2.2652428046078743</v>
      </c>
      <c r="V54" s="133">
        <f t="shared" si="5"/>
        <v>2.2422606722991927</v>
      </c>
      <c r="W54" s="133">
        <f t="shared" si="5"/>
        <v>2.2211132027202729</v>
      </c>
      <c r="X54" s="133">
        <f t="shared" si="5"/>
        <v>2.2015826453155043</v>
      </c>
      <c r="Y54" s="133">
        <f t="shared" si="5"/>
        <v>2.1834850267884538</v>
      </c>
      <c r="Z54" s="138">
        <f t="shared" si="5"/>
        <v>2.1666637691697637</v>
      </c>
    </row>
    <row r="55" spans="1:26" ht="12.75">
      <c r="A55" s="128">
        <v>51</v>
      </c>
      <c r="B55" s="137">
        <f t="shared" si="6"/>
        <v>7.1594894741140749</v>
      </c>
      <c r="C55" s="133">
        <f t="shared" si="6"/>
        <v>5.047210173118291</v>
      </c>
      <c r="D55" s="133">
        <f t="shared" si="6"/>
        <v>4.1906187880330021</v>
      </c>
      <c r="E55" s="133">
        <f t="shared" si="6"/>
        <v>3.7111693326122932</v>
      </c>
      <c r="F55" s="133">
        <f t="shared" si="6"/>
        <v>3.3995048974266897</v>
      </c>
      <c r="G55" s="133">
        <f t="shared" si="6"/>
        <v>3.1783822047281913</v>
      </c>
      <c r="H55" s="133">
        <f t="shared" si="6"/>
        <v>3.012192458920965</v>
      </c>
      <c r="I55" s="133">
        <f t="shared" si="6"/>
        <v>2.8820787533827912</v>
      </c>
      <c r="J55" s="133">
        <f t="shared" si="6"/>
        <v>2.7770541381880092</v>
      </c>
      <c r="K55" s="133">
        <f t="shared" si="6"/>
        <v>2.690251978227443</v>
      </c>
      <c r="L55" s="133">
        <f t="shared" si="6"/>
        <v>2.6171435663658826</v>
      </c>
      <c r="M55" s="133">
        <f t="shared" si="6"/>
        <v>2.5546120529815335</v>
      </c>
      <c r="N55" s="133">
        <f t="shared" si="6"/>
        <v>2.5004367005201442</v>
      </c>
      <c r="O55" s="133">
        <f t="shared" si="6"/>
        <v>2.4529891678078051</v>
      </c>
      <c r="P55" s="133">
        <f t="shared" si="6"/>
        <v>2.4110462514755535</v>
      </c>
      <c r="Q55" s="133">
        <f t="shared" si="6"/>
        <v>2.3736699008899627</v>
      </c>
      <c r="R55" s="133">
        <f t="shared" si="5"/>
        <v>2.3401277801732143</v>
      </c>
      <c r="S55" s="133">
        <f t="shared" si="5"/>
        <v>2.3098391709618218</v>
      </c>
      <c r="T55" s="133">
        <f t="shared" si="5"/>
        <v>2.2823372165003506</v>
      </c>
      <c r="U55" s="133">
        <f t="shared" si="5"/>
        <v>2.2572419960558325</v>
      </c>
      <c r="V55" s="133">
        <f t="shared" si="5"/>
        <v>2.2342409524032631</v>
      </c>
      <c r="W55" s="133">
        <f t="shared" si="5"/>
        <v>2.2130744196363463</v>
      </c>
      <c r="X55" s="133">
        <f t="shared" si="5"/>
        <v>2.1935247571348047</v>
      </c>
      <c r="Y55" s="133">
        <f t="shared" si="5"/>
        <v>2.1754080775574658</v>
      </c>
      <c r="Z55" s="138">
        <f t="shared" si="5"/>
        <v>2.1585678701131497</v>
      </c>
    </row>
    <row r="56" spans="1:26" ht="12.75">
      <c r="A56" s="128">
        <v>52</v>
      </c>
      <c r="B56" s="137">
        <f t="shared" si="6"/>
        <v>7.1488515276539655</v>
      </c>
      <c r="C56" s="133">
        <f t="shared" si="6"/>
        <v>5.0381926845753497</v>
      </c>
      <c r="D56" s="133">
        <f t="shared" si="6"/>
        <v>4.1822507710911987</v>
      </c>
      <c r="E56" s="133">
        <f t="shared" si="6"/>
        <v>3.7031363741718328</v>
      </c>
      <c r="F56" s="133">
        <f t="shared" si="6"/>
        <v>3.3916652128329829</v>
      </c>
      <c r="G56" s="133">
        <f t="shared" si="6"/>
        <v>3.1706601978026527</v>
      </c>
      <c r="H56" s="133">
        <f t="shared" si="6"/>
        <v>3.0045435046785052</v>
      </c>
      <c r="I56" s="133">
        <f t="shared" si="6"/>
        <v>2.874474657840135</v>
      </c>
      <c r="J56" s="133">
        <f t="shared" si="6"/>
        <v>2.7694762152535333</v>
      </c>
      <c r="K56" s="133">
        <f t="shared" si="6"/>
        <v>2.6826874051805945</v>
      </c>
      <c r="L56" s="133">
        <f t="shared" si="6"/>
        <v>2.6095833162109927</v>
      </c>
      <c r="M56" s="133">
        <f t="shared" si="6"/>
        <v>2.5470496513753984</v>
      </c>
      <c r="N56" s="133">
        <f t="shared" si="6"/>
        <v>2.4928674430517921</v>
      </c>
      <c r="O56" s="133">
        <f t="shared" si="6"/>
        <v>2.4454096081961207</v>
      </c>
      <c r="P56" s="133">
        <f t="shared" si="6"/>
        <v>2.4034538562679248</v>
      </c>
      <c r="Q56" s="133">
        <f t="shared" si="6"/>
        <v>2.3660628102725538</v>
      </c>
      <c r="R56" s="133">
        <f t="shared" si="5"/>
        <v>2.3325046385239494</v>
      </c>
      <c r="S56" s="133">
        <f t="shared" si="5"/>
        <v>2.30219900447283</v>
      </c>
      <c r="T56" s="133">
        <f t="shared" si="5"/>
        <v>2.2746793433064521</v>
      </c>
      <c r="U56" s="133">
        <f t="shared" si="5"/>
        <v>2.2495659592677764</v>
      </c>
      <c r="V56" s="133">
        <f t="shared" si="5"/>
        <v>2.2265464695690795</v>
      </c>
      <c r="W56" s="133">
        <f t="shared" si="5"/>
        <v>2.205361344172291</v>
      </c>
      <c r="X56" s="133">
        <f t="shared" si="5"/>
        <v>2.1857930486005088</v>
      </c>
      <c r="Y56" s="133">
        <f t="shared" si="5"/>
        <v>2.1676577785485485</v>
      </c>
      <c r="Z56" s="138">
        <f t="shared" si="5"/>
        <v>2.1507990881613241</v>
      </c>
    </row>
    <row r="57" spans="1:26" ht="12.75">
      <c r="A57" s="128">
        <v>53</v>
      </c>
      <c r="B57" s="137">
        <f t="shared" si="6"/>
        <v>7.1386361995298282</v>
      </c>
      <c r="C57" s="133">
        <f t="shared" si="6"/>
        <v>5.0295354547050239</v>
      </c>
      <c r="D57" s="133">
        <f t="shared" si="6"/>
        <v>4.1742179847908245</v>
      </c>
      <c r="E57" s="133">
        <f t="shared" si="6"/>
        <v>3.6954257020274479</v>
      </c>
      <c r="F57" s="133">
        <f t="shared" si="6"/>
        <v>3.384140301496966</v>
      </c>
      <c r="G57" s="133">
        <f t="shared" si="6"/>
        <v>3.1632483334016328</v>
      </c>
      <c r="H57" s="133">
        <f t="shared" si="6"/>
        <v>2.9972017541805016</v>
      </c>
      <c r="I57" s="133">
        <f t="shared" si="6"/>
        <v>2.8671758895716772</v>
      </c>
      <c r="J57" s="133">
        <f t="shared" si="6"/>
        <v>2.7622024424483334</v>
      </c>
      <c r="K57" s="133">
        <f t="shared" si="6"/>
        <v>2.6754262815866854</v>
      </c>
      <c r="L57" s="133">
        <f t="shared" si="6"/>
        <v>2.6023261477610973</v>
      </c>
      <c r="M57" s="133">
        <f t="shared" si="6"/>
        <v>2.5397902006678468</v>
      </c>
      <c r="N57" s="133">
        <f t="shared" si="6"/>
        <v>2.4856011764765857</v>
      </c>
      <c r="O57" s="133">
        <f t="shared" si="6"/>
        <v>2.438133203576986</v>
      </c>
      <c r="P57" s="133">
        <f t="shared" si="6"/>
        <v>2.3961648706259617</v>
      </c>
      <c r="Q57" s="133">
        <f t="shared" si="6"/>
        <v>2.358759449645754</v>
      </c>
      <c r="R57" s="133">
        <f t="shared" si="5"/>
        <v>2.3251855948708857</v>
      </c>
      <c r="S57" s="133">
        <f t="shared" si="5"/>
        <v>2.2948633378570178</v>
      </c>
      <c r="T57" s="133">
        <f t="shared" si="5"/>
        <v>2.2673263953554903</v>
      </c>
      <c r="U57" s="133">
        <f t="shared" si="5"/>
        <v>2.2421952886727938</v>
      </c>
      <c r="V57" s="133">
        <f t="shared" si="5"/>
        <v>2.2191578033947486</v>
      </c>
      <c r="W57" s="133">
        <f t="shared" si="5"/>
        <v>2.1979545406883836</v>
      </c>
      <c r="X57" s="133">
        <f t="shared" si="5"/>
        <v>2.1783680686281346</v>
      </c>
      <c r="Y57" s="133">
        <f t="shared" si="5"/>
        <v>2.1602146631784676</v>
      </c>
      <c r="Z57" s="138">
        <f t="shared" si="5"/>
        <v>2.1433379412951163</v>
      </c>
    </row>
    <row r="58" spans="1:26" ht="12.75">
      <c r="A58" s="128">
        <v>54</v>
      </c>
      <c r="B58" s="137">
        <f t="shared" si="6"/>
        <v>7.1288188094554927</v>
      </c>
      <c r="C58" s="133">
        <f t="shared" si="6"/>
        <v>5.0212173331170815</v>
      </c>
      <c r="D58" s="133">
        <f t="shared" si="6"/>
        <v>4.1665006975109558</v>
      </c>
      <c r="E58" s="133">
        <f t="shared" si="6"/>
        <v>3.6880183201440389</v>
      </c>
      <c r="F58" s="133">
        <f t="shared" si="6"/>
        <v>3.3769115967755483</v>
      </c>
      <c r="G58" s="133">
        <f t="shared" si="6"/>
        <v>3.1561283124248303</v>
      </c>
      <c r="H58" s="133">
        <f t="shared" si="6"/>
        <v>2.9901490812882994</v>
      </c>
      <c r="I58" s="133">
        <f t="shared" si="6"/>
        <v>2.8601644362960954</v>
      </c>
      <c r="J58" s="133">
        <f t="shared" si="6"/>
        <v>2.7552148826219129</v>
      </c>
      <c r="K58" s="133">
        <f t="shared" si="6"/>
        <v>2.6684507191582583</v>
      </c>
      <c r="L58" s="133">
        <f t="shared" si="6"/>
        <v>2.5953542033112309</v>
      </c>
      <c r="M58" s="133">
        <f t="shared" si="6"/>
        <v>2.5328158607700346</v>
      </c>
      <c r="N58" s="133">
        <f t="shared" si="6"/>
        <v>2.4786200689975213</v>
      </c>
      <c r="O58" s="133">
        <f t="shared" si="6"/>
        <v>2.4311421236776987</v>
      </c>
      <c r="P58" s="133">
        <f t="shared" si="6"/>
        <v>2.3891614608642646</v>
      </c>
      <c r="Q58" s="133">
        <f t="shared" si="6"/>
        <v>2.3517419783063853</v>
      </c>
      <c r="R58" s="133">
        <f t="shared" si="5"/>
        <v>2.3181527988701673</v>
      </c>
      <c r="S58" s="133">
        <f t="shared" si="5"/>
        <v>2.2878143092391521</v>
      </c>
      <c r="T58" s="133">
        <f t="shared" si="5"/>
        <v>2.2602604979008247</v>
      </c>
      <c r="U58" s="133">
        <f t="shared" si="5"/>
        <v>2.2351120957298565</v>
      </c>
      <c r="V58" s="133">
        <f t="shared" si="5"/>
        <v>2.2120570509393298</v>
      </c>
      <c r="W58" s="133">
        <f t="shared" si="5"/>
        <v>2.190836091480747</v>
      </c>
      <c r="X58" s="133">
        <f t="shared" si="5"/>
        <v>2.1712318845733622</v>
      </c>
      <c r="Y58" s="133">
        <f t="shared" si="5"/>
        <v>2.1530607838269047</v>
      </c>
      <c r="Z58" s="138">
        <f t="shared" si="5"/>
        <v>2.1361664669909515</v>
      </c>
    </row>
    <row r="59" spans="1:26" ht="12.75">
      <c r="A59" s="128">
        <v>55</v>
      </c>
      <c r="B59" s="137">
        <f t="shared" si="6"/>
        <v>7.1193765612133548</v>
      </c>
      <c r="C59" s="133">
        <f t="shared" si="6"/>
        <v>5.0132187921394502</v>
      </c>
      <c r="D59" s="133">
        <f t="shared" si="6"/>
        <v>4.1590806951471881</v>
      </c>
      <c r="E59" s="133">
        <f t="shared" si="6"/>
        <v>3.6808966953285411</v>
      </c>
      <c r="F59" s="133">
        <f t="shared" si="6"/>
        <v>3.3699619627822854</v>
      </c>
      <c r="G59" s="133">
        <f t="shared" si="6"/>
        <v>3.1492832463438312</v>
      </c>
      <c r="H59" s="133">
        <f t="shared" si="6"/>
        <v>2.9833687571801843</v>
      </c>
      <c r="I59" s="133">
        <f t="shared" si="6"/>
        <v>2.8534236741097394</v>
      </c>
      <c r="J59" s="133">
        <f t="shared" si="6"/>
        <v>2.7484969808814914</v>
      </c>
      <c r="K59" s="133">
        <f t="shared" si="6"/>
        <v>2.6617442076535509</v>
      </c>
      <c r="L59" s="133">
        <f t="shared" si="6"/>
        <v>2.5886510003161325</v>
      </c>
      <c r="M59" s="133">
        <f t="shared" si="6"/>
        <v>2.5261101648073878</v>
      </c>
      <c r="N59" s="133">
        <f t="shared" si="6"/>
        <v>2.4719076607639145</v>
      </c>
      <c r="O59" s="133">
        <f t="shared" si="6"/>
        <v>2.4244199093975833</v>
      </c>
      <c r="P59" s="133">
        <f t="shared" si="6"/>
        <v>2.3824271640577153</v>
      </c>
      <c r="Q59" s="133">
        <f t="shared" si="6"/>
        <v>2.3449939261674086</v>
      </c>
      <c r="R59" s="133">
        <f t="shared" si="5"/>
        <v>2.3113897708477475</v>
      </c>
      <c r="S59" s="133">
        <f t="shared" si="5"/>
        <v>2.2810354276134457</v>
      </c>
      <c r="T59" s="133">
        <f t="shared" si="5"/>
        <v>2.25346514737201</v>
      </c>
      <c r="U59" s="133">
        <f t="shared" si="5"/>
        <v>2.2282998634585995</v>
      </c>
      <c r="V59" s="133">
        <f t="shared" si="5"/>
        <v>2.205227681262421</v>
      </c>
      <c r="W59" s="133">
        <f t="shared" si="5"/>
        <v>2.1839894513242588</v>
      </c>
      <c r="X59" s="133">
        <f t="shared" si="5"/>
        <v>2.1643679367741644</v>
      </c>
      <c r="Y59" s="133">
        <f t="shared" si="5"/>
        <v>2.1461795663746446</v>
      </c>
      <c r="Z59" s="138">
        <f t="shared" si="5"/>
        <v>2.1292680767527918</v>
      </c>
    </row>
    <row r="60" spans="1:26" ht="12.75">
      <c r="A60" s="128">
        <v>56</v>
      </c>
      <c r="B60" s="137">
        <f t="shared" si="6"/>
        <v>7.1102883663201863</v>
      </c>
      <c r="C60" s="133">
        <f t="shared" si="6"/>
        <v>5.0055217742204476</v>
      </c>
      <c r="D60" s="133">
        <f t="shared" si="6"/>
        <v>4.1519411380832478</v>
      </c>
      <c r="E60" s="133">
        <f t="shared" si="6"/>
        <v>3.6740446191864411</v>
      </c>
      <c r="F60" s="133">
        <f t="shared" si="6"/>
        <v>3.3632755592836863</v>
      </c>
      <c r="G60" s="133">
        <f t="shared" si="6"/>
        <v>3.1426975239637112</v>
      </c>
      <c r="H60" s="133">
        <f t="shared" si="6"/>
        <v>2.9768453183542749</v>
      </c>
      <c r="I60" s="133">
        <f t="shared" si="6"/>
        <v>2.846938236343175</v>
      </c>
      <c r="J60" s="133">
        <f t="shared" si="6"/>
        <v>2.7420334340493486</v>
      </c>
      <c r="K60" s="133">
        <f t="shared" si="6"/>
        <v>2.6552914847636071</v>
      </c>
      <c r="L60" s="133">
        <f t="shared" si="6"/>
        <v>2.5822013015881957</v>
      </c>
      <c r="M60" s="133">
        <f t="shared" si="6"/>
        <v>2.5196578895438178</v>
      </c>
      <c r="N60" s="133">
        <f t="shared" si="6"/>
        <v>2.4654487344607112</v>
      </c>
      <c r="O60" s="133">
        <f t="shared" si="6"/>
        <v>2.4179513435174806</v>
      </c>
      <c r="P60" s="133">
        <f t="shared" si="6"/>
        <v>2.3759467588378778</v>
      </c>
      <c r="Q60" s="133">
        <f t="shared" si="6"/>
        <v>2.3385000646162899</v>
      </c>
      <c r="R60" s="133">
        <f t="shared" si="5"/>
        <v>2.3048812727009391</v>
      </c>
      <c r="S60" s="133">
        <f t="shared" si="5"/>
        <v>2.2745114437740868</v>
      </c>
      <c r="T60" s="133">
        <f t="shared" si="5"/>
        <v>2.2469250823234979</v>
      </c>
      <c r="U60" s="133">
        <f t="shared" si="5"/>
        <v>2.2217433173980119</v>
      </c>
      <c r="V60" s="133">
        <f t="shared" si="5"/>
        <v>2.1986544063866051</v>
      </c>
      <c r="W60" s="133">
        <f t="shared" si="5"/>
        <v>2.1773993184340679</v>
      </c>
      <c r="X60" s="133">
        <f t="shared" si="5"/>
        <v>2.1577609095078092</v>
      </c>
      <c r="Y60" s="133">
        <f t="shared" si="5"/>
        <v>2.139555681153456</v>
      </c>
      <c r="Z60" s="138">
        <f t="shared" si="5"/>
        <v>2.1226274270529335</v>
      </c>
    </row>
    <row r="61" spans="1:26" ht="12.75">
      <c r="A61" s="128">
        <v>57</v>
      </c>
      <c r="B61" s="137">
        <f t="shared" si="6"/>
        <v>7.1015346871245537</v>
      </c>
      <c r="C61" s="133">
        <f t="shared" si="6"/>
        <v>4.9981095562231266</v>
      </c>
      <c r="D61" s="133">
        <f t="shared" si="6"/>
        <v>4.1450664340292933</v>
      </c>
      <c r="E61" s="133">
        <f t="shared" si="6"/>
        <v>3.6674470854095822</v>
      </c>
      <c r="F61" s="133">
        <f t="shared" si="6"/>
        <v>3.3568377216095837</v>
      </c>
      <c r="G61" s="133">
        <f t="shared" si="6"/>
        <v>3.1363566929958928</v>
      </c>
      <c r="H61" s="133">
        <f t="shared" si="6"/>
        <v>2.9705644493062326</v>
      </c>
      <c r="I61" s="133">
        <f t="shared" si="6"/>
        <v>2.840693896997172</v>
      </c>
      <c r="J61" s="133">
        <f t="shared" si="6"/>
        <v>2.7358100746310199</v>
      </c>
      <c r="K61" s="133">
        <f t="shared" si="6"/>
        <v>2.649078420459837</v>
      </c>
      <c r="L61" s="133">
        <f t="shared" si="6"/>
        <v>2.5759909999180977</v>
      </c>
      <c r="M61" s="133">
        <f t="shared" si="6"/>
        <v>2.5134449401998595</v>
      </c>
      <c r="N61" s="133">
        <f t="shared" si="6"/>
        <v>2.4592292002695357</v>
      </c>
      <c r="O61" s="133">
        <f t="shared" si="6"/>
        <v>2.4117223357637032</v>
      </c>
      <c r="P61" s="133">
        <f t="shared" si="6"/>
        <v>2.3697061505301806</v>
      </c>
      <c r="Q61" s="133">
        <f t="shared" si="6"/>
        <v>2.3322462917032558</v>
      </c>
      <c r="R61" s="133">
        <f t="shared" si="5"/>
        <v>2.2986131931210894</v>
      </c>
      <c r="S61" s="133">
        <f t="shared" si="5"/>
        <v>2.2682282355597696</v>
      </c>
      <c r="T61" s="133">
        <f t="shared" si="5"/>
        <v>2.2406261686915196</v>
      </c>
      <c r="U61" s="133">
        <f t="shared" si="5"/>
        <v>2.215428310868472</v>
      </c>
      <c r="V61" s="133">
        <f t="shared" si="5"/>
        <v>2.1923230665592128</v>
      </c>
      <c r="W61" s="133">
        <f t="shared" si="5"/>
        <v>2.1710515197229969</v>
      </c>
      <c r="X61" s="133">
        <f t="shared" si="5"/>
        <v>2.1513966162409148</v>
      </c>
      <c r="Y61" s="133">
        <f t="shared" si="5"/>
        <v>2.1331749281865355</v>
      </c>
      <c r="Z61" s="138">
        <f t="shared" si="5"/>
        <v>2.1162303045612765</v>
      </c>
    </row>
    <row r="62" spans="1:26" ht="12.75">
      <c r="A62" s="128">
        <v>58</v>
      </c>
      <c r="B62" s="137">
        <f t="shared" si="6"/>
        <v>7.0930973968838957</v>
      </c>
      <c r="C62" s="133">
        <f t="shared" si="6"/>
        <v>4.9909666284709227</v>
      </c>
      <c r="D62" s="133">
        <f t="shared" si="6"/>
        <v>4.1384421247118794</v>
      </c>
      <c r="E62" s="133">
        <f t="shared" si="6"/>
        <v>3.6610901804461782</v>
      </c>
      <c r="F62" s="133">
        <f t="shared" si="6"/>
        <v>3.3506348536677582</v>
      </c>
      <c r="G62" s="133">
        <f t="shared" si="6"/>
        <v>3.1302473545577061</v>
      </c>
      <c r="H62" s="133">
        <f t="shared" si="6"/>
        <v>2.9645128780142826</v>
      </c>
      <c r="I62" s="133">
        <f t="shared" si="6"/>
        <v>2.8346774669027406</v>
      </c>
      <c r="J62" s="133">
        <f t="shared" si="6"/>
        <v>2.729813767447888</v>
      </c>
      <c r="K62" s="133">
        <f t="shared" si="6"/>
        <v>2.6430919139622087</v>
      </c>
      <c r="L62" s="133">
        <f t="shared" si="6"/>
        <v>2.5700070152833723</v>
      </c>
      <c r="M62" s="133">
        <f t="shared" si="6"/>
        <v>2.507458247834061</v>
      </c>
      <c r="N62" s="133">
        <f t="shared" si="6"/>
        <v>2.4532359933740113</v>
      </c>
      <c r="O62" s="133">
        <f t="shared" si="6"/>
        <v>2.4057198204014862</v>
      </c>
      <c r="P62" s="133">
        <f t="shared" si="6"/>
        <v>2.3636922688090509</v>
      </c>
      <c r="Q62" s="133">
        <f t="shared" si="6"/>
        <v>2.3262195298383723</v>
      </c>
      <c r="R62" s="133">
        <f t="shared" si="5"/>
        <v>2.2925724453178074</v>
      </c>
      <c r="S62" s="133">
        <f t="shared" si="5"/>
        <v>2.2621727055939158</v>
      </c>
      <c r="T62" s="133">
        <f t="shared" si="5"/>
        <v>2.2345552975419065</v>
      </c>
      <c r="U62" s="133">
        <f t="shared" si="5"/>
        <v>2.2093417227208545</v>
      </c>
      <c r="V62" s="133">
        <f t="shared" si="5"/>
        <v>2.1862205279979832</v>
      </c>
      <c r="W62" s="133">
        <f t="shared" si="5"/>
        <v>2.1649329085402362</v>
      </c>
      <c r="X62" s="133">
        <f t="shared" si="5"/>
        <v>2.14526189735854</v>
      </c>
      <c r="Y62" s="133">
        <f t="shared" si="5"/>
        <v>2.127024134906172</v>
      </c>
      <c r="Z62" s="138">
        <f t="shared" si="5"/>
        <v>2.1100635238501866</v>
      </c>
    </row>
    <row r="63" spans="1:26" ht="12.75">
      <c r="A63" s="128">
        <v>59</v>
      </c>
      <c r="B63" s="137">
        <f t="shared" si="6"/>
        <v>7.0849596547161626</v>
      </c>
      <c r="C63" s="133">
        <f t="shared" si="6"/>
        <v>4.9840785867080575</v>
      </c>
      <c r="D63" s="133">
        <f t="shared" si="6"/>
        <v>4.1320547846877993</v>
      </c>
      <c r="E63" s="133">
        <f t="shared" si="6"/>
        <v>3.6549609858818783</v>
      </c>
      <c r="F63" s="133">
        <f t="shared" si="6"/>
        <v>3.3446543324253826</v>
      </c>
      <c r="G63" s="133">
        <f t="shared" si="6"/>
        <v>3.1243570689829148</v>
      </c>
      <c r="H63" s="133">
        <f t="shared" si="6"/>
        <v>2.9586782826305984</v>
      </c>
      <c r="I63" s="133">
        <f t="shared" si="6"/>
        <v>2.8288767010147406</v>
      </c>
      <c r="J63" s="133">
        <f t="shared" si="6"/>
        <v>2.7240323173512238</v>
      </c>
      <c r="K63" s="133">
        <f t="shared" si="6"/>
        <v>2.6373198017508019</v>
      </c>
      <c r="L63" s="133">
        <f t="shared" si="6"/>
        <v>2.5642372030720848</v>
      </c>
      <c r="M63" s="133">
        <f t="shared" si="6"/>
        <v>2.5016856777180587</v>
      </c>
      <c r="N63" s="133">
        <f t="shared" si="6"/>
        <v>2.4474569824424726</v>
      </c>
      <c r="O63" s="133">
        <f t="shared" si="6"/>
        <v>2.3999316647933093</v>
      </c>
      <c r="P63" s="133">
        <f t="shared" si="6"/>
        <v>2.3578929763081482</v>
      </c>
      <c r="Q63" s="133">
        <f t="shared" ref="Q63:Z78" si="7">_xlfn.F.INV.RT($C$2,Q$4,$A63)</f>
        <v>2.3204076344360733</v>
      </c>
      <c r="R63" s="133">
        <f t="shared" si="7"/>
        <v>2.2867468756845839</v>
      </c>
      <c r="S63" s="133">
        <f t="shared" si="7"/>
        <v>2.2563326899614902</v>
      </c>
      <c r="T63" s="133">
        <f t="shared" si="7"/>
        <v>2.2287002937506726</v>
      </c>
      <c r="U63" s="133">
        <f t="shared" si="7"/>
        <v>2.2034713660153029</v>
      </c>
      <c r="V63" s="133">
        <f t="shared" si="7"/>
        <v>2.180334591563879</v>
      </c>
      <c r="W63" s="133">
        <f t="shared" si="7"/>
        <v>2.159031273335144</v>
      </c>
      <c r="X63" s="133">
        <f t="shared" si="7"/>
        <v>2.1393445288167672</v>
      </c>
      <c r="Y63" s="133">
        <f t="shared" si="7"/>
        <v>2.1210910647934749</v>
      </c>
      <c r="Z63" s="138">
        <f t="shared" si="7"/>
        <v>2.1041148360203348</v>
      </c>
    </row>
    <row r="64" spans="1:26" ht="12.75">
      <c r="A64" s="128">
        <v>60</v>
      </c>
      <c r="B64" s="137">
        <f t="shared" ref="B64:Q79" si="8">_xlfn.F.INV.RT($C$2,B$4,$A64)</f>
        <v>7.0771057936141268</v>
      </c>
      <c r="C64" s="133">
        <f t="shared" si="8"/>
        <v>4.9774320353949504</v>
      </c>
      <c r="D64" s="133">
        <f t="shared" si="8"/>
        <v>4.1258919307956639</v>
      </c>
      <c r="E64" s="133">
        <f t="shared" si="8"/>
        <v>3.6490474910949979</v>
      </c>
      <c r="F64" s="133">
        <f t="shared" si="8"/>
        <v>3.3388844224495311</v>
      </c>
      <c r="G64" s="133">
        <f t="shared" si="8"/>
        <v>3.1186742715541818</v>
      </c>
      <c r="H64" s="133">
        <f t="shared" si="8"/>
        <v>2.9530492080027</v>
      </c>
      <c r="I64" s="133">
        <f t="shared" si="8"/>
        <v>2.8232802154716374</v>
      </c>
      <c r="J64" s="133">
        <f t="shared" si="8"/>
        <v>2.7184543866568061</v>
      </c>
      <c r="K64" s="133">
        <f t="shared" si="8"/>
        <v>2.6317507752647527</v>
      </c>
      <c r="L64" s="133">
        <f t="shared" si="8"/>
        <v>2.558670271969258</v>
      </c>
      <c r="M64" s="133">
        <f t="shared" si="8"/>
        <v>2.4961159473559862</v>
      </c>
      <c r="N64" s="133">
        <f t="shared" si="8"/>
        <v>2.4418808877409943</v>
      </c>
      <c r="O64" s="133">
        <f t="shared" si="8"/>
        <v>2.39434658757679</v>
      </c>
      <c r="P64" s="133">
        <f t="shared" si="8"/>
        <v>2.3522969868419059</v>
      </c>
      <c r="Q64" s="133">
        <f t="shared" si="8"/>
        <v>2.3147993121645483</v>
      </c>
      <c r="R64" s="133">
        <f t="shared" si="7"/>
        <v>2.2811251820642537</v>
      </c>
      <c r="S64" s="133">
        <f t="shared" si="7"/>
        <v>2.2506968764817241</v>
      </c>
      <c r="T64" s="133">
        <f t="shared" si="7"/>
        <v>2.223049834277409</v>
      </c>
      <c r="U64" s="133">
        <f t="shared" si="7"/>
        <v>2.1978059062903874</v>
      </c>
      <c r="V64" s="133">
        <f t="shared" si="7"/>
        <v>2.1746539110223644</v>
      </c>
      <c r="W64" s="133">
        <f t="shared" si="7"/>
        <v>2.1533352559079688</v>
      </c>
      <c r="X64" s="133">
        <f t="shared" si="7"/>
        <v>2.1336331403809505</v>
      </c>
      <c r="Y64" s="133">
        <f t="shared" si="7"/>
        <v>2.1153643356028438</v>
      </c>
      <c r="Z64" s="138">
        <f t="shared" si="7"/>
        <v>2.0983728469104741</v>
      </c>
    </row>
    <row r="65" spans="1:26" ht="12.75">
      <c r="A65" s="128">
        <v>61</v>
      </c>
      <c r="B65" s="137">
        <f t="shared" si="8"/>
        <v>7.0695212199583706</v>
      </c>
      <c r="C65" s="133">
        <f t="shared" si="8"/>
        <v>4.9710145009757687</v>
      </c>
      <c r="D65" s="133">
        <f t="shared" si="8"/>
        <v>4.1199419409638027</v>
      </c>
      <c r="E65" s="133">
        <f t="shared" si="8"/>
        <v>3.6433385149468358</v>
      </c>
      <c r="F65" s="133">
        <f t="shared" si="8"/>
        <v>3.3333141992929907</v>
      </c>
      <c r="G65" s="133">
        <f t="shared" si="8"/>
        <v>3.1131881969599369</v>
      </c>
      <c r="H65" s="133">
        <f t="shared" si="8"/>
        <v>2.9476149908383169</v>
      </c>
      <c r="I65" s="133">
        <f t="shared" si="8"/>
        <v>2.8178774132425617</v>
      </c>
      <c r="J65" s="133">
        <f t="shared" si="8"/>
        <v>2.7130694211268662</v>
      </c>
      <c r="K65" s="133">
        <f t="shared" si="8"/>
        <v>2.6263743071194847</v>
      </c>
      <c r="L65" s="133">
        <f t="shared" si="8"/>
        <v>2.5532957103401706</v>
      </c>
      <c r="M65" s="133">
        <f t="shared" si="8"/>
        <v>2.4907385529847517</v>
      </c>
      <c r="N65" s="133">
        <f t="shared" si="8"/>
        <v>2.4364972077152149</v>
      </c>
      <c r="O65" s="133">
        <f t="shared" si="8"/>
        <v>2.3889540853021889</v>
      </c>
      <c r="P65" s="133">
        <f t="shared" si="8"/>
        <v>2.3468937920796469</v>
      </c>
      <c r="Q65" s="133">
        <f t="shared" si="8"/>
        <v>2.3093840476423364</v>
      </c>
      <c r="R65" s="133">
        <f t="shared" si="7"/>
        <v>2.2756968404575164</v>
      </c>
      <c r="S65" s="133">
        <f t="shared" si="7"/>
        <v>2.2452547314206939</v>
      </c>
      <c r="T65" s="133">
        <f t="shared" si="7"/>
        <v>2.2175933748760404</v>
      </c>
      <c r="U65" s="133">
        <f t="shared" si="7"/>
        <v>2.1923347882676909</v>
      </c>
      <c r="V65" s="133">
        <f t="shared" si="7"/>
        <v>2.1691679197386251</v>
      </c>
      <c r="W65" s="133">
        <f t="shared" si="7"/>
        <v>2.1478342780933883</v>
      </c>
      <c r="X65" s="133">
        <f t="shared" si="7"/>
        <v>2.1281171422959297</v>
      </c>
      <c r="Y65" s="133">
        <f t="shared" si="7"/>
        <v>2.1098333460177159</v>
      </c>
      <c r="Z65" s="138">
        <f t="shared" si="7"/>
        <v>2.092826943737979</v>
      </c>
    </row>
    <row r="66" spans="1:26" ht="12.75">
      <c r="A66" s="128">
        <v>62</v>
      </c>
      <c r="B66" s="137">
        <f t="shared" si="8"/>
        <v>7.0621923231748553</v>
      </c>
      <c r="C66" s="133">
        <f t="shared" si="8"/>
        <v>4.964814353939123</v>
      </c>
      <c r="D66" s="133">
        <f t="shared" si="8"/>
        <v>4.114193981266185</v>
      </c>
      <c r="E66" s="133">
        <f t="shared" si="8"/>
        <v>3.6378236354358355</v>
      </c>
      <c r="F66" s="133">
        <f t="shared" si="8"/>
        <v>3.3279334806759868</v>
      </c>
      <c r="G66" s="133">
        <f t="shared" si="8"/>
        <v>3.1078888114402599</v>
      </c>
      <c r="H66" s="133">
        <f t="shared" si="8"/>
        <v>2.9423656924878032</v>
      </c>
      <c r="I66" s="133">
        <f t="shared" si="8"/>
        <v>2.8126584173424871</v>
      </c>
      <c r="J66" s="133">
        <f t="shared" si="8"/>
        <v>2.7078675834850547</v>
      </c>
      <c r="K66" s="133">
        <f t="shared" si="8"/>
        <v>2.6211805848315035</v>
      </c>
      <c r="L66" s="133">
        <f t="shared" si="8"/>
        <v>2.5481037201025476</v>
      </c>
      <c r="M66" s="133">
        <f t="shared" si="8"/>
        <v>2.485543703549272</v>
      </c>
      <c r="N66" s="133">
        <f t="shared" si="8"/>
        <v>2.4312961530367132</v>
      </c>
      <c r="O66" s="133">
        <f t="shared" si="8"/>
        <v>2.3837443665266065</v>
      </c>
      <c r="P66" s="133">
        <f t="shared" si="8"/>
        <v>2.3416735956704393</v>
      </c>
      <c r="Q66" s="133">
        <f t="shared" si="8"/>
        <v>2.3041520375811211</v>
      </c>
      <c r="R66" s="133">
        <f t="shared" si="7"/>
        <v>2.2704520391742085</v>
      </c>
      <c r="S66" s="133">
        <f t="shared" si="7"/>
        <v>2.2399964336440283</v>
      </c>
      <c r="T66" s="133">
        <f t="shared" si="7"/>
        <v>2.2123210842437544</v>
      </c>
      <c r="U66" s="133">
        <f t="shared" si="7"/>
        <v>2.187048169993095</v>
      </c>
      <c r="V66" s="133">
        <f t="shared" si="7"/>
        <v>2.16386676480839</v>
      </c>
      <c r="W66" s="133">
        <f t="shared" si="7"/>
        <v>2.1425184758788474</v>
      </c>
      <c r="X66" s="133">
        <f t="shared" si="7"/>
        <v>2.1227866593904494</v>
      </c>
      <c r="Y66" s="133">
        <f t="shared" si="7"/>
        <v>2.104488209740123</v>
      </c>
      <c r="Z66" s="138">
        <f t="shared" si="7"/>
        <v>2.0874672291729639</v>
      </c>
    </row>
    <row r="67" spans="1:26" ht="12.75">
      <c r="A67" s="128">
        <v>63</v>
      </c>
      <c r="B67" s="137">
        <f t="shared" si="8"/>
        <v>7.0551063943627472</v>
      </c>
      <c r="C67" s="133">
        <f t="shared" si="8"/>
        <v>4.9588207386498011</v>
      </c>
      <c r="D67" s="133">
        <f t="shared" si="8"/>
        <v>4.1086379402657141</v>
      </c>
      <c r="E67" s="133">
        <f t="shared" si="8"/>
        <v>3.6324931263870259</v>
      </c>
      <c r="F67" s="133">
        <f t="shared" si="8"/>
        <v>3.3227327645543316</v>
      </c>
      <c r="G67" s="133">
        <f t="shared" si="8"/>
        <v>3.1027667517245998</v>
      </c>
      <c r="H67" s="133">
        <f t="shared" si="8"/>
        <v>2.937292038455221</v>
      </c>
      <c r="I67" s="133">
        <f t="shared" si="8"/>
        <v>2.8076140107323897</v>
      </c>
      <c r="J67" s="133">
        <f t="shared" si="8"/>
        <v>2.7028396935854029</v>
      </c>
      <c r="K67" s="133">
        <f t="shared" si="8"/>
        <v>2.6161604511748857</v>
      </c>
      <c r="L67" s="133">
        <f t="shared" si="8"/>
        <v>2.543085157214044</v>
      </c>
      <c r="M67" s="133">
        <f t="shared" si="8"/>
        <v>2.4805222612809543</v>
      </c>
      <c r="N67" s="133">
        <f t="shared" si="8"/>
        <v>2.4262685872435914</v>
      </c>
      <c r="O67" s="133">
        <f t="shared" si="8"/>
        <v>2.3787082924956446</v>
      </c>
      <c r="P67" s="133">
        <f t="shared" si="8"/>
        <v>2.3366272539503545</v>
      </c>
      <c r="Q67" s="133">
        <f t="shared" si="8"/>
        <v>2.2990941315071178</v>
      </c>
      <c r="R67" s="133">
        <f t="shared" si="7"/>
        <v>2.2653816195603298</v>
      </c>
      <c r="S67" s="133">
        <f t="shared" si="7"/>
        <v>2.2349128153432658</v>
      </c>
      <c r="T67" s="133">
        <f t="shared" si="7"/>
        <v>2.2072237847420189</v>
      </c>
      <c r="U67" s="133">
        <f t="shared" si="7"/>
        <v>2.1819368635490255</v>
      </c>
      <c r="V67" s="133">
        <f t="shared" si="7"/>
        <v>2.1587412477589063</v>
      </c>
      <c r="W67" s="133">
        <f t="shared" si="7"/>
        <v>2.1373786400924839</v>
      </c>
      <c r="X67" s="133">
        <f t="shared" si="7"/>
        <v>2.1176324717508384</v>
      </c>
      <c r="Y67" s="133">
        <f t="shared" si="7"/>
        <v>2.0993196961493079</v>
      </c>
      <c r="Z67" s="138">
        <f t="shared" si="7"/>
        <v>2.082284461981363</v>
      </c>
    </row>
    <row r="68" spans="1:26" ht="12.75">
      <c r="A68" s="128">
        <v>64</v>
      </c>
      <c r="B68" s="137">
        <f t="shared" si="8"/>
        <v>7.0482515528704468</v>
      </c>
      <c r="C68" s="133">
        <f t="shared" si="8"/>
        <v>4.9530235100626596</v>
      </c>
      <c r="D68" s="133">
        <f t="shared" si="8"/>
        <v>4.1032643698098195</v>
      </c>
      <c r="E68" s="133">
        <f t="shared" si="8"/>
        <v>3.6273379003697594</v>
      </c>
      <c r="F68" s="133">
        <f t="shared" si="8"/>
        <v>3.3177031732837232</v>
      </c>
      <c r="G68" s="133">
        <f t="shared" si="8"/>
        <v>3.097813269981605</v>
      </c>
      <c r="H68" s="133">
        <f t="shared" si="8"/>
        <v>2.9323853638655062</v>
      </c>
      <c r="I68" s="133">
        <f t="shared" si="8"/>
        <v>2.8027355821368558</v>
      </c>
      <c r="J68" s="133">
        <f t="shared" si="8"/>
        <v>2.6979771744714474</v>
      </c>
      <c r="K68" s="133">
        <f t="shared" si="8"/>
        <v>2.6113053504082417</v>
      </c>
      <c r="L68" s="133">
        <f t="shared" si="8"/>
        <v>2.5382314780159332</v>
      </c>
      <c r="M68" s="133">
        <f t="shared" si="8"/>
        <v>2.4756656881217767</v>
      </c>
      <c r="N68" s="133">
        <f t="shared" si="8"/>
        <v>2.4214059732188677</v>
      </c>
      <c r="O68" s="133">
        <f t="shared" si="8"/>
        <v>2.3738373236570647</v>
      </c>
      <c r="P68" s="133">
        <f t="shared" si="8"/>
        <v>2.331746222477407</v>
      </c>
      <c r="Q68" s="133">
        <f t="shared" si="8"/>
        <v>2.2942017783069759</v>
      </c>
      <c r="R68" s="133">
        <f t="shared" si="7"/>
        <v>2.2604770225472435</v>
      </c>
      <c r="S68" s="133">
        <f t="shared" si="7"/>
        <v>2.2299953085826818</v>
      </c>
      <c r="T68" s="133">
        <f t="shared" si="7"/>
        <v>2.2022928989368453</v>
      </c>
      <c r="U68" s="133">
        <f t="shared" si="7"/>
        <v>2.1769922815851035</v>
      </c>
      <c r="V68" s="133">
        <f t="shared" si="7"/>
        <v>2.153782771067795</v>
      </c>
      <c r="W68" s="133">
        <f t="shared" si="7"/>
        <v>2.1324061629086284</v>
      </c>
      <c r="X68" s="133">
        <f t="shared" si="7"/>
        <v>2.1126459612120754</v>
      </c>
      <c r="Y68" s="133">
        <f t="shared" si="7"/>
        <v>2.0943191767777045</v>
      </c>
      <c r="Z68" s="138">
        <f t="shared" si="7"/>
        <v>2.0772700034854141</v>
      </c>
    </row>
    <row r="69" spans="1:26" ht="12.75">
      <c r="A69" s="128">
        <v>65</v>
      </c>
      <c r="B69" s="137">
        <f t="shared" si="8"/>
        <v>7.0416166799290298</v>
      </c>
      <c r="C69" s="133">
        <f t="shared" si="8"/>
        <v>4.9474131765441847</v>
      </c>
      <c r="D69" s="133">
        <f t="shared" si="8"/>
        <v>4.0980644315508865</v>
      </c>
      <c r="E69" s="133">
        <f t="shared" si="8"/>
        <v>3.6223494571408636</v>
      </c>
      <c r="F69" s="133">
        <f t="shared" si="8"/>
        <v>3.3128364031917599</v>
      </c>
      <c r="G69" s="133">
        <f t="shared" si="8"/>
        <v>3.0930201841020208</v>
      </c>
      <c r="H69" s="133">
        <f t="shared" si="8"/>
        <v>2.9276375642149421</v>
      </c>
      <c r="I69" s="133">
        <f t="shared" si="8"/>
        <v>2.7980150771107577</v>
      </c>
      <c r="J69" s="133">
        <f t="shared" si="8"/>
        <v>2.69327200366026</v>
      </c>
      <c r="K69" s="133">
        <f t="shared" si="8"/>
        <v>2.6066072797092672</v>
      </c>
      <c r="L69" s="133">
        <f t="shared" si="8"/>
        <v>2.5335346907717318</v>
      </c>
      <c r="M69" s="133">
        <f t="shared" si="8"/>
        <v>2.4709659973341465</v>
      </c>
      <c r="N69" s="133">
        <f t="shared" si="8"/>
        <v>2.4167003248478531</v>
      </c>
      <c r="O69" s="133">
        <f t="shared" si="8"/>
        <v>2.3691234713484528</v>
      </c>
      <c r="P69" s="133">
        <f t="shared" si="8"/>
        <v>2.3270225077368458</v>
      </c>
      <c r="Q69" s="133">
        <f t="shared" si="8"/>
        <v>2.2894669779413408</v>
      </c>
      <c r="R69" s="133">
        <f t="shared" si="7"/>
        <v>2.2557302403666055</v>
      </c>
      <c r="S69" s="133">
        <f t="shared" si="7"/>
        <v>2.2252358970104895</v>
      </c>
      <c r="T69" s="133">
        <f t="shared" si="7"/>
        <v>2.1975204013025271</v>
      </c>
      <c r="U69" s="133">
        <f t="shared" si="7"/>
        <v>2.1722063890116869</v>
      </c>
      <c r="V69" s="133">
        <f t="shared" si="7"/>
        <v>2.1489832898444146</v>
      </c>
      <c r="W69" s="133">
        <f t="shared" si="7"/>
        <v>2.127592989515644</v>
      </c>
      <c r="X69" s="133">
        <f t="shared" si="7"/>
        <v>2.1078190630111995</v>
      </c>
      <c r="Y69" s="133">
        <f t="shared" si="7"/>
        <v>2.0894785769493311</v>
      </c>
      <c r="Z69" s="138">
        <f t="shared" si="7"/>
        <v>2.0724157691867644</v>
      </c>
    </row>
    <row r="70" spans="1:26" ht="12.75">
      <c r="A70" s="128">
        <v>66</v>
      </c>
      <c r="B70" s="137">
        <f t="shared" si="8"/>
        <v>7.0351913585642567</v>
      </c>
      <c r="C70" s="133">
        <f t="shared" si="8"/>
        <v>4.9419808481252803</v>
      </c>
      <c r="D70" s="133">
        <f t="shared" si="8"/>
        <v>4.0930298485562835</v>
      </c>
      <c r="E70" s="133">
        <f t="shared" si="8"/>
        <v>3.617519836999417</v>
      </c>
      <c r="F70" s="133">
        <f t="shared" si="8"/>
        <v>3.3081246789567031</v>
      </c>
      <c r="G70" s="133">
        <f t="shared" si="8"/>
        <v>3.0883798327217749</v>
      </c>
      <c r="H70" s="133">
        <f t="shared" si="8"/>
        <v>2.9230410508176052</v>
      </c>
      <c r="I70" s="133">
        <f t="shared" si="8"/>
        <v>2.793444953771441</v>
      </c>
      <c r="J70" s="133">
        <f t="shared" si="8"/>
        <v>2.6887166690705855</v>
      </c>
      <c r="K70" s="133">
        <f t="shared" si="8"/>
        <v>2.602058745238073</v>
      </c>
      <c r="L70" s="133">
        <f t="shared" si="8"/>
        <v>2.5289873118235708</v>
      </c>
      <c r="M70" s="133">
        <f t="shared" si="8"/>
        <v>2.4664157097203927</v>
      </c>
      <c r="N70" s="133">
        <f t="shared" si="8"/>
        <v>2.4121441632792862</v>
      </c>
      <c r="O70" s="133">
        <f t="shared" si="8"/>
        <v>2.3645592540843299</v>
      </c>
      <c r="P70" s="133">
        <f t="shared" si="8"/>
        <v>2.3224486234427699</v>
      </c>
      <c r="Q70" s="133">
        <f t="shared" si="8"/>
        <v>2.28488223775252</v>
      </c>
      <c r="R70" s="133">
        <f t="shared" si="7"/>
        <v>2.2511337728578367</v>
      </c>
      <c r="S70" s="133">
        <f t="shared" si="7"/>
        <v>2.2206270721615118</v>
      </c>
      <c r="T70" s="133">
        <f t="shared" si="7"/>
        <v>2.1928987745161357</v>
      </c>
      <c r="U70" s="133">
        <f t="shared" si="7"/>
        <v>2.1675716592837486</v>
      </c>
      <c r="V70" s="133">
        <f t="shared" si="7"/>
        <v>2.1443352681014085</v>
      </c>
      <c r="W70" s="133">
        <f t="shared" si="7"/>
        <v>2.1229315743739274</v>
      </c>
      <c r="X70" s="133">
        <f t="shared" si="7"/>
        <v>2.1031442220309797</v>
      </c>
      <c r="Y70" s="133">
        <f t="shared" si="7"/>
        <v>2.0847903320086578</v>
      </c>
      <c r="Z70" s="138">
        <f t="shared" si="7"/>
        <v>2.0677141849802885</v>
      </c>
    </row>
    <row r="71" spans="1:26" ht="12.75">
      <c r="A71" s="128">
        <v>67</v>
      </c>
      <c r="B71" s="137">
        <f t="shared" si="8"/>
        <v>7.0289658191053324</v>
      </c>
      <c r="C71" s="133">
        <f t="shared" si="8"/>
        <v>4.936718189592991</v>
      </c>
      <c r="D71" s="133">
        <f t="shared" si="8"/>
        <v>4.0881528614519418</v>
      </c>
      <c r="E71" s="133">
        <f t="shared" si="8"/>
        <v>3.6128415785161154</v>
      </c>
      <c r="F71" s="133">
        <f t="shared" si="8"/>
        <v>3.3035607122671231</v>
      </c>
      <c r="G71" s="133">
        <f t="shared" si="8"/>
        <v>3.0838850344665545</v>
      </c>
      <c r="H71" s="133">
        <f t="shared" si="8"/>
        <v>2.9185887104337849</v>
      </c>
      <c r="I71" s="133">
        <f t="shared" si="8"/>
        <v>2.789018142685832</v>
      </c>
      <c r="J71" s="133">
        <f t="shared" si="8"/>
        <v>2.6843041290868603</v>
      </c>
      <c r="K71" s="133">
        <f t="shared" si="8"/>
        <v>2.5976527223228763</v>
      </c>
      <c r="L71" s="133">
        <f t="shared" si="8"/>
        <v>2.5245823258611431</v>
      </c>
      <c r="M71" s="133">
        <f t="shared" si="8"/>
        <v>2.4620078139477779</v>
      </c>
      <c r="N71" s="133">
        <f t="shared" si="8"/>
        <v>2.4077304772868451</v>
      </c>
      <c r="O71" s="133">
        <f t="shared" si="8"/>
        <v>2.36013765793995</v>
      </c>
      <c r="P71" s="133">
        <f t="shared" si="8"/>
        <v>2.3180175509337646</v>
      </c>
      <c r="Q71" s="133">
        <f t="shared" si="8"/>
        <v>2.2804405328643016</v>
      </c>
      <c r="R71" s="133">
        <f t="shared" si="7"/>
        <v>2.2466805878664666</v>
      </c>
      <c r="S71" s="133">
        <f t="shared" si="7"/>
        <v>2.2161617938498925</v>
      </c>
      <c r="T71" s="133">
        <f t="shared" si="7"/>
        <v>2.1884209698415651</v>
      </c>
      <c r="U71" s="133">
        <f t="shared" si="7"/>
        <v>2.1630810347740725</v>
      </c>
      <c r="V71" s="133">
        <f t="shared" si="7"/>
        <v>2.1398316391154939</v>
      </c>
      <c r="W71" s="133">
        <f t="shared" si="7"/>
        <v>2.1184148415632391</v>
      </c>
      <c r="X71" s="133">
        <f t="shared" si="7"/>
        <v>2.098614353133105</v>
      </c>
      <c r="Y71" s="133">
        <f t="shared" si="7"/>
        <v>2.0802473476392653</v>
      </c>
      <c r="Z71" s="138">
        <f t="shared" si="7"/>
        <v>2.0631581474580214</v>
      </c>
    </row>
    <row r="72" spans="1:26" ht="12.75">
      <c r="A72" s="128">
        <v>68</v>
      </c>
      <c r="B72" s="137">
        <f t="shared" si="8"/>
        <v>7.0229308896915441</v>
      </c>
      <c r="C72" s="133">
        <f t="shared" si="8"/>
        <v>4.9316173779015813</v>
      </c>
      <c r="D72" s="133">
        <f t="shared" si="8"/>
        <v>4.0834261886118428</v>
      </c>
      <c r="E72" s="133">
        <f t="shared" si="8"/>
        <v>3.60830768016615</v>
      </c>
      <c r="F72" s="133">
        <f t="shared" si="8"/>
        <v>3.2991376643011816</v>
      </c>
      <c r="G72" s="133">
        <f t="shared" si="8"/>
        <v>3.0795290509629218</v>
      </c>
      <c r="H72" s="133">
        <f t="shared" si="8"/>
        <v>2.9142738686297194</v>
      </c>
      <c r="I72" s="133">
        <f t="shared" si="8"/>
        <v>2.7847280104647036</v>
      </c>
      <c r="J72" s="133">
        <f t="shared" si="8"/>
        <v>2.6800277763135196</v>
      </c>
      <c r="K72" s="133">
        <f t="shared" si="8"/>
        <v>2.5933826193239127</v>
      </c>
      <c r="L72" s="133">
        <f t="shared" si="8"/>
        <v>2.5203131498602453</v>
      </c>
      <c r="M72" s="133">
        <f t="shared" si="8"/>
        <v>2.4577357305369087</v>
      </c>
      <c r="N72" s="133">
        <f t="shared" si="8"/>
        <v>2.4034526872895783</v>
      </c>
      <c r="O72" s="133">
        <f t="shared" si="8"/>
        <v>2.3558521005908091</v>
      </c>
      <c r="P72" s="133">
        <f t="shared" si="8"/>
        <v>2.3137227032220204</v>
      </c>
      <c r="Q72" s="133">
        <f t="shared" si="8"/>
        <v>2.276135270233683</v>
      </c>
      <c r="R72" s="133">
        <f t="shared" si="7"/>
        <v>2.2423640852933406</v>
      </c>
      <c r="S72" s="133">
        <f t="shared" si="7"/>
        <v>2.2118334542120395</v>
      </c>
      <c r="T72" s="133">
        <f t="shared" si="7"/>
        <v>2.1840803711634691</v>
      </c>
      <c r="U72" s="133">
        <f t="shared" si="7"/>
        <v>2.1587278907962193</v>
      </c>
      <c r="V72" s="133">
        <f t="shared" si="7"/>
        <v>2.1354657694380816</v>
      </c>
      <c r="W72" s="133">
        <f t="shared" si="7"/>
        <v>2.1140361487800496</v>
      </c>
      <c r="X72" s="133">
        <f t="shared" si="7"/>
        <v>2.0942228051416567</v>
      </c>
      <c r="Y72" s="133">
        <f t="shared" si="7"/>
        <v>2.0758429638331055</v>
      </c>
      <c r="Z72" s="138">
        <f t="shared" si="7"/>
        <v>2.0587409878640912</v>
      </c>
    </row>
    <row r="73" spans="1:26" ht="12.75">
      <c r="A73" s="128">
        <v>69</v>
      </c>
      <c r="B73" s="137">
        <f t="shared" si="8"/>
        <v>7.0170779512503749</v>
      </c>
      <c r="C73" s="133">
        <f t="shared" si="8"/>
        <v>4.9266710634461264</v>
      </c>
      <c r="D73" s="133">
        <f t="shared" si="8"/>
        <v>4.0788429899647269</v>
      </c>
      <c r="E73" s="133">
        <f t="shared" si="8"/>
        <v>3.6039115654516309</v>
      </c>
      <c r="F73" s="133">
        <f t="shared" si="8"/>
        <v>3.2948491116203056</v>
      </c>
      <c r="G73" s="133">
        <f t="shared" si="8"/>
        <v>3.0753055532162428</v>
      </c>
      <c r="H73" s="133">
        <f t="shared" si="8"/>
        <v>2.9100902564726203</v>
      </c>
      <c r="I73" s="133">
        <f t="shared" si="8"/>
        <v>2.7805683266706467</v>
      </c>
      <c r="J73" s="133">
        <f t="shared" si="8"/>
        <v>2.6758814046278938</v>
      </c>
      <c r="K73" s="133">
        <f t="shared" si="8"/>
        <v>2.5892422447852899</v>
      </c>
      <c r="L73" s="133">
        <f t="shared" si="8"/>
        <v>2.5161736003016566</v>
      </c>
      <c r="M73" s="133">
        <f t="shared" si="8"/>
        <v>2.4535932791249775</v>
      </c>
      <c r="N73" s="133">
        <f t="shared" si="8"/>
        <v>2.3993046126432942</v>
      </c>
      <c r="O73" s="133">
        <f t="shared" si="8"/>
        <v>2.3516963986203372</v>
      </c>
      <c r="P73" s="133">
        <f t="shared" si="8"/>
        <v>2.3095578923086966</v>
      </c>
      <c r="Q73" s="133">
        <f t="shared" si="8"/>
        <v>2.2719602559675569</v>
      </c>
      <c r="R73" s="133">
        <f t="shared" si="7"/>
        <v>2.2381780644079874</v>
      </c>
      <c r="S73" s="133">
        <f t="shared" si="7"/>
        <v>2.207635845013233</v>
      </c>
      <c r="T73" s="133">
        <f t="shared" si="7"/>
        <v>2.1798707622846525</v>
      </c>
      <c r="U73" s="133">
        <f t="shared" si="7"/>
        <v>2.1545060028909315</v>
      </c>
      <c r="V73" s="133">
        <f t="shared" si="7"/>
        <v>2.1312314261694651</v>
      </c>
      <c r="W73" s="133">
        <f t="shared" si="7"/>
        <v>2.1097892545986836</v>
      </c>
      <c r="X73" s="133">
        <f t="shared" si="7"/>
        <v>2.0899633280906995</v>
      </c>
      <c r="Y73" s="133">
        <f t="shared" si="7"/>
        <v>2.0715709221242662</v>
      </c>
      <c r="Z73" s="138">
        <f t="shared" si="7"/>
        <v>2.054456439314567</v>
      </c>
    </row>
    <row r="74" spans="1:26" ht="12.75">
      <c r="A74" s="128">
        <v>70</v>
      </c>
      <c r="B74" s="137">
        <f t="shared" si="8"/>
        <v>7.0113988964827225</v>
      </c>
      <c r="C74" s="133">
        <f t="shared" si="8"/>
        <v>4.9218723347962312</v>
      </c>
      <c r="D74" s="133">
        <f t="shared" si="8"/>
        <v>4.0743968340405132</v>
      </c>
      <c r="E74" s="133">
        <f t="shared" si="8"/>
        <v>3.5996470511490379</v>
      </c>
      <c r="F74" s="133">
        <f t="shared" si="8"/>
        <v>3.2906890151203561</v>
      </c>
      <c r="G74" s="133">
        <f t="shared" si="8"/>
        <v>3.0712085910034248</v>
      </c>
      <c r="H74" s="133">
        <f t="shared" si="8"/>
        <v>2.9060319802122154</v>
      </c>
      <c r="I74" s="133">
        <f t="shared" si="8"/>
        <v>2.7765332336932746</v>
      </c>
      <c r="J74" s="133">
        <f t="shared" si="8"/>
        <v>2.6718591791869271</v>
      </c>
      <c r="K74" s="133">
        <f t="shared" si="8"/>
        <v>2.585225777531142</v>
      </c>
      <c r="L74" s="133">
        <f t="shared" si="8"/>
        <v>2.5121578633275137</v>
      </c>
      <c r="M74" s="133">
        <f t="shared" si="8"/>
        <v>2.4495746486617209</v>
      </c>
      <c r="N74" s="133">
        <f t="shared" si="8"/>
        <v>2.3952804418612197</v>
      </c>
      <c r="O74" s="133">
        <f t="shared" si="8"/>
        <v>2.3476647377544908</v>
      </c>
      <c r="P74" s="133">
        <f t="shared" si="8"/>
        <v>2.3055172994245292</v>
      </c>
      <c r="Q74" s="133">
        <f t="shared" si="8"/>
        <v>2.2679096655635957</v>
      </c>
      <c r="R74" s="133">
        <f t="shared" si="7"/>
        <v>2.2341166940855031</v>
      </c>
      <c r="S74" s="133">
        <f t="shared" si="7"/>
        <v>2.203563127877437</v>
      </c>
      <c r="T74" s="133">
        <f t="shared" si="7"/>
        <v>2.1757862971465585</v>
      </c>
      <c r="U74" s="133">
        <f t="shared" si="7"/>
        <v>2.1504095170357016</v>
      </c>
      <c r="V74" s="133">
        <f t="shared" si="7"/>
        <v>2.1271227471563687</v>
      </c>
      <c r="W74" s="133">
        <f t="shared" si="7"/>
        <v>2.1056682886561227</v>
      </c>
      <c r="X74" s="133">
        <f t="shared" si="7"/>
        <v>2.0858300433958963</v>
      </c>
      <c r="Y74" s="133">
        <f t="shared" si="7"/>
        <v>2.0674253357471688</v>
      </c>
      <c r="Z74" s="138">
        <f t="shared" si="7"/>
        <v>2.0502986069421509</v>
      </c>
    </row>
    <row r="75" spans="1:26" ht="12.75">
      <c r="A75" s="128">
        <v>71</v>
      </c>
      <c r="B75" s="137">
        <f t="shared" si="8"/>
        <v>7.0058860924455235</v>
      </c>
      <c r="C75" s="133">
        <f t="shared" si="8"/>
        <v>4.9172146865345701</v>
      </c>
      <c r="D75" s="133">
        <f t="shared" si="8"/>
        <v>4.0700816679231462</v>
      </c>
      <c r="E75" s="133">
        <f t="shared" si="8"/>
        <v>3.5955083183598919</v>
      </c>
      <c r="F75" s="133">
        <f t="shared" si="8"/>
        <v>3.2866516917253508</v>
      </c>
      <c r="G75" s="133">
        <f t="shared" si="8"/>
        <v>3.067232564969848</v>
      </c>
      <c r="H75" s="133">
        <f t="shared" si="8"/>
        <v>2.9020934936411256</v>
      </c>
      <c r="I75" s="133">
        <f t="shared" si="8"/>
        <v>2.772617219285967</v>
      </c>
      <c r="J75" s="133">
        <f t="shared" si="8"/>
        <v>2.6679556090833558</v>
      </c>
      <c r="K75" s="133">
        <f t="shared" si="8"/>
        <v>2.5813277394027705</v>
      </c>
      <c r="L75" s="133">
        <f t="shared" si="8"/>
        <v>2.5082604675327027</v>
      </c>
      <c r="M75" s="133">
        <f t="shared" si="8"/>
        <v>2.4456743702361341</v>
      </c>
      <c r="N75" s="133">
        <f t="shared" si="8"/>
        <v>2.3913747054624332</v>
      </c>
      <c r="O75" s="133">
        <f t="shared" si="8"/>
        <v>2.3437516457220497</v>
      </c>
      <c r="P75" s="133">
        <f t="shared" si="8"/>
        <v>2.3015954478948131</v>
      </c>
      <c r="Q75" s="133">
        <f t="shared" si="8"/>
        <v>2.2639780167745722</v>
      </c>
      <c r="R75" s="133">
        <f t="shared" si="7"/>
        <v>2.230174485666371</v>
      </c>
      <c r="S75" s="133">
        <f t="shared" si="7"/>
        <v>2.1996098071398005</v>
      </c>
      <c r="T75" s="133">
        <f t="shared" si="7"/>
        <v>2.1718214726724199</v>
      </c>
      <c r="U75" s="133">
        <f t="shared" si="7"/>
        <v>2.1464329224771448</v>
      </c>
      <c r="V75" s="133">
        <f t="shared" si="7"/>
        <v>2.1231342138125533</v>
      </c>
      <c r="W75" s="133">
        <f t="shared" si="7"/>
        <v>2.1016677244601918</v>
      </c>
      <c r="X75" s="133">
        <f t="shared" si="7"/>
        <v>2.0818174166498835</v>
      </c>
      <c r="Y75" s="133">
        <f t="shared" si="7"/>
        <v>2.0634006624189531</v>
      </c>
      <c r="Z75" s="138">
        <f t="shared" si="7"/>
        <v>2.0462619406655649</v>
      </c>
    </row>
    <row r="76" spans="1:26" ht="12.75">
      <c r="A76" s="128">
        <v>72</v>
      </c>
      <c r="B76" s="137">
        <f t="shared" si="8"/>
        <v>7.0005323463688578</v>
      </c>
      <c r="C76" s="133">
        <f t="shared" si="8"/>
        <v>4.9126919898860901</v>
      </c>
      <c r="D76" s="133">
        <f t="shared" si="8"/>
        <v>4.065891789815379</v>
      </c>
      <c r="E76" s="133">
        <f t="shared" si="8"/>
        <v>3.5914898860803541</v>
      </c>
      <c r="F76" s="133">
        <f t="shared" si="8"/>
        <v>3.2827317885453815</v>
      </c>
      <c r="G76" s="133">
        <f t="shared" si="8"/>
        <v>3.0633722011559423</v>
      </c>
      <c r="H76" s="133">
        <f t="shared" si="8"/>
        <v>2.898269572862076</v>
      </c>
      <c r="I76" s="133">
        <f t="shared" si="8"/>
        <v>2.7688150914938827</v>
      </c>
      <c r="J76" s="133">
        <f t="shared" si="8"/>
        <v>2.6641655223824205</v>
      </c>
      <c r="K76" s="133">
        <f t="shared" si="8"/>
        <v>2.5775429703687656</v>
      </c>
      <c r="L76" s="133">
        <f t="shared" si="8"/>
        <v>2.5044762591238854</v>
      </c>
      <c r="M76" s="133">
        <f t="shared" si="8"/>
        <v>2.441887292267038</v>
      </c>
      <c r="N76" s="133">
        <f t="shared" si="8"/>
        <v>2.3875822511815517</v>
      </c>
      <c r="O76" s="133">
        <f t="shared" si="8"/>
        <v>2.3399519674743616</v>
      </c>
      <c r="P76" s="133">
        <f t="shared" si="8"/>
        <v>2.2977871783625865</v>
      </c>
      <c r="Q76" s="133">
        <f t="shared" si="8"/>
        <v>2.2601601448302127</v>
      </c>
      <c r="R76" s="133">
        <f t="shared" si="7"/>
        <v>2.2263462681734381</v>
      </c>
      <c r="S76" s="133">
        <f t="shared" si="7"/>
        <v>2.1957707050561792</v>
      </c>
      <c r="T76" s="133">
        <f t="shared" si="7"/>
        <v>2.167971103967492</v>
      </c>
      <c r="U76" s="133">
        <f t="shared" si="7"/>
        <v>2.1425710269206339</v>
      </c>
      <c r="V76" s="133">
        <f t="shared" si="7"/>
        <v>2.1192606262969598</v>
      </c>
      <c r="W76" s="133">
        <f t="shared" si="7"/>
        <v>2.0977823545556489</v>
      </c>
      <c r="X76" s="133">
        <f t="shared" si="7"/>
        <v>2.077920232775984</v>
      </c>
      <c r="Y76" s="133">
        <f t="shared" si="7"/>
        <v>2.0594916794806402</v>
      </c>
      <c r="Z76" s="138">
        <f t="shared" si="7"/>
        <v>2.0423412103181291</v>
      </c>
    </row>
    <row r="77" spans="1:26" ht="12.75">
      <c r="A77" s="128">
        <v>73</v>
      </c>
      <c r="B77" s="137">
        <f t="shared" si="8"/>
        <v>6.9953308743863349</v>
      </c>
      <c r="C77" s="133">
        <f t="shared" si="8"/>
        <v>4.9082984658595166</v>
      </c>
      <c r="D77" s="133">
        <f t="shared" si="8"/>
        <v>4.0618218239543893</v>
      </c>
      <c r="E77" s="133">
        <f t="shared" si="8"/>
        <v>3.5875865870377175</v>
      </c>
      <c r="F77" s="133">
        <f t="shared" si="8"/>
        <v>3.2789242592520949</v>
      </c>
      <c r="G77" s="133">
        <f t="shared" si="8"/>
        <v>3.0596225277102223</v>
      </c>
      <c r="H77" s="133">
        <f t="shared" si="8"/>
        <v>2.894555293221011</v>
      </c>
      <c r="I77" s="133">
        <f t="shared" si="8"/>
        <v>2.7651219557339615</v>
      </c>
      <c r="J77" s="133">
        <f t="shared" si="8"/>
        <v>2.6604840433008525</v>
      </c>
      <c r="K77" s="133">
        <f t="shared" si="8"/>
        <v>2.5738666057706108</v>
      </c>
      <c r="L77" s="133">
        <f t="shared" si="8"/>
        <v>2.5008003792092488</v>
      </c>
      <c r="M77" s="133">
        <f t="shared" si="8"/>
        <v>2.4382085578210768</v>
      </c>
      <c r="N77" s="133">
        <f t="shared" si="8"/>
        <v>2.3838982213035274</v>
      </c>
      <c r="O77" s="133">
        <f t="shared" si="8"/>
        <v>2.3362608425286693</v>
      </c>
      <c r="P77" s="133">
        <f t="shared" si="8"/>
        <v>2.2940876261344538</v>
      </c>
      <c r="Q77" s="133">
        <f t="shared" si="8"/>
        <v>2.2564511797810574</v>
      </c>
      <c r="R77" s="133">
        <f t="shared" si="7"/>
        <v>2.2226271656506071</v>
      </c>
      <c r="S77" s="133">
        <f t="shared" si="7"/>
        <v>2.192040939134313</v>
      </c>
      <c r="T77" s="133">
        <f t="shared" si="7"/>
        <v>2.1642303016410191</v>
      </c>
      <c r="U77" s="133">
        <f t="shared" si="7"/>
        <v>2.1388189338418973</v>
      </c>
      <c r="V77" s="133">
        <f t="shared" si="7"/>
        <v>2.115497080814138</v>
      </c>
      <c r="W77" s="133">
        <f t="shared" si="7"/>
        <v>2.0940072678129291</v>
      </c>
      <c r="X77" s="133">
        <f t="shared" si="7"/>
        <v>2.074133573304958</v>
      </c>
      <c r="Y77" s="133">
        <f t="shared" si="7"/>
        <v>2.0556934611617961</v>
      </c>
      <c r="Z77" s="138">
        <f t="shared" si="7"/>
        <v>2.0385314829003653</v>
      </c>
    </row>
    <row r="78" spans="1:26" ht="12.75">
      <c r="A78" s="128">
        <v>74</v>
      </c>
      <c r="B78" s="137">
        <f t="shared" si="8"/>
        <v>6.9902752728928901</v>
      </c>
      <c r="C78" s="133">
        <f t="shared" si="8"/>
        <v>4.9040286606540366</v>
      </c>
      <c r="D78" s="133">
        <f t="shared" si="8"/>
        <v>4.0578666976467019</v>
      </c>
      <c r="E78" s="133">
        <f t="shared" si="8"/>
        <v>3.5837935455703267</v>
      </c>
      <c r="F78" s="133">
        <f t="shared" si="8"/>
        <v>3.2752243424530469</v>
      </c>
      <c r="G78" s="133">
        <f t="shared" si="8"/>
        <v>3.0559788535730417</v>
      </c>
      <c r="H78" s="133">
        <f t="shared" si="8"/>
        <v>2.8909460081923783</v>
      </c>
      <c r="I78" s="133">
        <f t="shared" si="8"/>
        <v>2.761533193814476</v>
      </c>
      <c r="J78" s="133">
        <f t="shared" si="8"/>
        <v>2.6569065713167723</v>
      </c>
      <c r="K78" s="133">
        <f t="shared" si="8"/>
        <v>2.5702940554931488</v>
      </c>
      <c r="L78" s="133">
        <f t="shared" si="8"/>
        <v>2.4972282430088777</v>
      </c>
      <c r="M78" s="133">
        <f t="shared" si="8"/>
        <v>2.434633583848377</v>
      </c>
      <c r="N78" s="133">
        <f t="shared" si="8"/>
        <v>2.3803180319140913</v>
      </c>
      <c r="O78" s="133">
        <f t="shared" si="8"/>
        <v>2.3326736842257247</v>
      </c>
      <c r="P78" s="133">
        <f t="shared" si="8"/>
        <v>2.29049220043983</v>
      </c>
      <c r="Q78" s="133">
        <f t="shared" si="8"/>
        <v>2.2528465257552912</v>
      </c>
      <c r="R78" s="133">
        <f t="shared" si="7"/>
        <v>2.2190125764142614</v>
      </c>
      <c r="S78" s="133">
        <f t="shared" si="7"/>
        <v>2.1884159013777325</v>
      </c>
      <c r="T78" s="133">
        <f t="shared" si="7"/>
        <v>2.1605944510411241</v>
      </c>
      <c r="U78" s="133">
        <f t="shared" si="7"/>
        <v>2.1351720217117802</v>
      </c>
      <c r="V78" s="133">
        <f t="shared" si="7"/>
        <v>2.1118389488281828</v>
      </c>
      <c r="W78" s="133">
        <f t="shared" si="7"/>
        <v>2.0903378286307888</v>
      </c>
      <c r="X78" s="133">
        <f t="shared" si="7"/>
        <v>2.0704527955661223</v>
      </c>
      <c r="Y78" s="133">
        <f t="shared" si="7"/>
        <v>2.052001357760012</v>
      </c>
      <c r="Z78" s="138">
        <f t="shared" si="7"/>
        <v>2.034828101747824</v>
      </c>
    </row>
    <row r="79" spans="1:26" ht="12.75">
      <c r="A79" s="128">
        <v>75</v>
      </c>
      <c r="B79" s="137">
        <f t="shared" si="8"/>
        <v>6.9853594922763627</v>
      </c>
      <c r="C79" s="133">
        <f t="shared" si="8"/>
        <v>4.8998774231114606</v>
      </c>
      <c r="D79" s="133">
        <f t="shared" si="8"/>
        <v>4.0540216202164254</v>
      </c>
      <c r="E79" s="133">
        <f t="shared" si="8"/>
        <v>3.5801061573521529</v>
      </c>
      <c r="F79" s="133">
        <f t="shared" si="8"/>
        <v>3.2716275418703189</v>
      </c>
      <c r="G79" s="133">
        <f t="shared" si="8"/>
        <v>3.0524367489392383</v>
      </c>
      <c r="H79" s="133">
        <f t="shared" si="8"/>
        <v>2.8874373300265956</v>
      </c>
      <c r="I79" s="133">
        <f t="shared" si="8"/>
        <v>2.7580444447054435</v>
      </c>
      <c r="J79" s="133">
        <f t="shared" si="8"/>
        <v>2.6534287620225703</v>
      </c>
      <c r="K79" s="133">
        <f t="shared" si="8"/>
        <v>2.5668209848725962</v>
      </c>
      <c r="L79" s="133">
        <f t="shared" si="8"/>
        <v>2.4937555207988908</v>
      </c>
      <c r="M79" s="133">
        <f t="shared" si="8"/>
        <v>2.4311580421493413</v>
      </c>
      <c r="N79" s="133">
        <f t="shared" si="8"/>
        <v>2.3768373538795751</v>
      </c>
      <c r="O79" s="133">
        <f t="shared" si="8"/>
        <v>2.3291861607156434</v>
      </c>
      <c r="P79" s="133">
        <f t="shared" si="8"/>
        <v>2.2869965654176974</v>
      </c>
      <c r="Q79" s="133">
        <f t="shared" ref="Q79:Z94" si="9">_xlfn.F.INV.RT($C$2,Q$4,$A79)</f>
        <v>2.2493418419426967</v>
      </c>
      <c r="R79" s="133">
        <f t="shared" si="9"/>
        <v>2.2154981540317396</v>
      </c>
      <c r="S79" s="133">
        <f t="shared" si="9"/>
        <v>2.1848912392567637</v>
      </c>
      <c r="T79" s="133">
        <f t="shared" si="9"/>
        <v>2.157059193216913</v>
      </c>
      <c r="U79" s="133">
        <f t="shared" si="9"/>
        <v>2.1316259249485214</v>
      </c>
      <c r="V79" s="133">
        <f t="shared" si="9"/>
        <v>2.1082818580045068</v>
      </c>
      <c r="W79" s="133">
        <f t="shared" si="9"/>
        <v>2.0867696578671966</v>
      </c>
      <c r="X79" s="133">
        <f t="shared" si="9"/>
        <v>2.0668735136071286</v>
      </c>
      <c r="Y79" s="133">
        <f t="shared" si="9"/>
        <v>2.0484109765494831</v>
      </c>
      <c r="Z79" s="138">
        <f t="shared" si="9"/>
        <v>2.0312266674285193</v>
      </c>
    </row>
    <row r="80" spans="1:26" ht="12.75">
      <c r="A80" s="128">
        <v>76</v>
      </c>
      <c r="B80" s="137">
        <f t="shared" ref="B80:Q95" si="10">_xlfn.F.INV.RT($C$2,B$4,$A80)</f>
        <v>6.9805778127963709</v>
      </c>
      <c r="C80" s="133">
        <f t="shared" si="10"/>
        <v>4.8958398840181845</v>
      </c>
      <c r="D80" s="133">
        <f t="shared" si="10"/>
        <v>4.0502820636835821</v>
      </c>
      <c r="E80" s="133">
        <f t="shared" si="10"/>
        <v>3.576520070785143</v>
      </c>
      <c r="F80" s="133">
        <f t="shared" si="10"/>
        <v>3.2681296081504074</v>
      </c>
      <c r="G80" s="133">
        <f t="shared" si="10"/>
        <v>3.0489920273289854</v>
      </c>
      <c r="H80" s="133">
        <f t="shared" si="10"/>
        <v>2.8840251119905518</v>
      </c>
      <c r="I80" s="133">
        <f t="shared" si="10"/>
        <v>2.7546515868918289</v>
      </c>
      <c r="J80" s="133">
        <f t="shared" si="10"/>
        <v>2.6500465095535701</v>
      </c>
      <c r="K80" s="133">
        <f t="shared" si="10"/>
        <v>2.5634432971754433</v>
      </c>
      <c r="L80" s="133">
        <f t="shared" si="10"/>
        <v>2.490378120423073</v>
      </c>
      <c r="M80" s="133">
        <f t="shared" si="10"/>
        <v>2.4277778419066385</v>
      </c>
      <c r="N80" s="133">
        <f t="shared" si="10"/>
        <v>2.3734520953903364</v>
      </c>
      <c r="O80" s="133">
        <f t="shared" si="10"/>
        <v>2.32579417750632</v>
      </c>
      <c r="P80" s="133">
        <f t="shared" si="10"/>
        <v>2.2835966226653666</v>
      </c>
      <c r="Q80" s="133">
        <f t="shared" si="10"/>
        <v>2.2459330251403102</v>
      </c>
      <c r="R80" s="133">
        <f t="shared" si="9"/>
        <v>2.2120797898613769</v>
      </c>
      <c r="S80" s="133">
        <f t="shared" si="9"/>
        <v>2.1814628382411825</v>
      </c>
      <c r="T80" s="133">
        <f t="shared" si="9"/>
        <v>2.1536204074424856</v>
      </c>
      <c r="U80" s="133">
        <f t="shared" si="9"/>
        <v>2.1281765164322173</v>
      </c>
      <c r="V80" s="133">
        <f t="shared" si="9"/>
        <v>2.1048216747141852</v>
      </c>
      <c r="W80" s="133">
        <f t="shared" si="9"/>
        <v>2.0832986153331703</v>
      </c>
      <c r="X80" s="133">
        <f t="shared" si="9"/>
        <v>2.063391580677111</v>
      </c>
      <c r="Y80" s="133">
        <f t="shared" si="9"/>
        <v>2.0449181642534202</v>
      </c>
      <c r="Z80" s="138">
        <f t="shared" si="9"/>
        <v>2.0277230202046472</v>
      </c>
    </row>
    <row r="81" spans="1:26" ht="12.75">
      <c r="A81" s="128">
        <v>77</v>
      </c>
      <c r="B81" s="137">
        <f t="shared" si="10"/>
        <v>6.9759248224083938</v>
      </c>
      <c r="C81" s="133">
        <f t="shared" si="10"/>
        <v>4.8919114370822889</v>
      </c>
      <c r="D81" s="133">
        <f t="shared" si="10"/>
        <v>4.0466437450087662</v>
      </c>
      <c r="E81" s="133">
        <f t="shared" si="10"/>
        <v>3.5730311699014634</v>
      </c>
      <c r="F81" s="133">
        <f t="shared" si="10"/>
        <v>3.264726522150811</v>
      </c>
      <c r="G81" s="133">
        <f t="shared" si="10"/>
        <v>3.0456407291144889</v>
      </c>
      <c r="H81" s="133">
        <f t="shared" si="10"/>
        <v>2.8807054320502399</v>
      </c>
      <c r="I81" s="133">
        <f t="shared" si="10"/>
        <v>2.7513507221596032</v>
      </c>
      <c r="J81" s="133">
        <f t="shared" si="10"/>
        <v>2.6467559304431849</v>
      </c>
      <c r="K81" s="133">
        <f t="shared" si="10"/>
        <v>2.560157117499438</v>
      </c>
      <c r="L81" s="133">
        <f t="shared" si="10"/>
        <v>2.4870921712235625</v>
      </c>
      <c r="M81" s="133">
        <f t="shared" si="10"/>
        <v>2.4244891136341526</v>
      </c>
      <c r="N81" s="133">
        <f t="shared" si="10"/>
        <v>2.3701583859197948</v>
      </c>
      <c r="O81" s="133">
        <f t="shared" si="10"/>
        <v>2.322493861426624</v>
      </c>
      <c r="P81" s="133">
        <f t="shared" si="10"/>
        <v>2.2802884952014706</v>
      </c>
      <c r="Q81" s="133">
        <f t="shared" si="10"/>
        <v>2.2426161937120863</v>
      </c>
      <c r="R81" s="133">
        <f t="shared" si="9"/>
        <v>2.2087535970065635</v>
      </c>
      <c r="S81" s="133">
        <f t="shared" si="9"/>
        <v>2.1781268057470049</v>
      </c>
      <c r="T81" s="133">
        <f t="shared" si="9"/>
        <v>2.1502741951552919</v>
      </c>
      <c r="U81" s="133">
        <f t="shared" si="9"/>
        <v>2.1248198914339431</v>
      </c>
      <c r="V81" s="133">
        <f t="shared" si="9"/>
        <v>2.1014544879532999</v>
      </c>
      <c r="W81" s="133">
        <f t="shared" si="9"/>
        <v>2.0799207837020339</v>
      </c>
      <c r="X81" s="133">
        <f t="shared" si="9"/>
        <v>2.0600030731256824</v>
      </c>
      <c r="Y81" s="133">
        <f t="shared" si="9"/>
        <v>2.0415189909327522</v>
      </c>
      <c r="Z81" s="138">
        <f t="shared" si="9"/>
        <v>2.0243132239110109</v>
      </c>
    </row>
    <row r="82" spans="1:26" ht="12.75">
      <c r="A82" s="128">
        <v>78</v>
      </c>
      <c r="B82" s="137">
        <f t="shared" si="10"/>
        <v>6.9713953963528237</v>
      </c>
      <c r="C82" s="133">
        <f t="shared" si="10"/>
        <v>4.8880877214298337</v>
      </c>
      <c r="D82" s="133">
        <f t="shared" si="10"/>
        <v>4.0431026097581899</v>
      </c>
      <c r="E82" s="133">
        <f t="shared" si="10"/>
        <v>3.5696355586347139</v>
      </c>
      <c r="F82" s="133">
        <f t="shared" si="10"/>
        <v>3.2614144795654498</v>
      </c>
      <c r="G82" s="133">
        <f t="shared" si="10"/>
        <v>3.0423791063665857</v>
      </c>
      <c r="H82" s="133">
        <f t="shared" si="10"/>
        <v>2.8774745778608577</v>
      </c>
      <c r="I82" s="133">
        <f t="shared" si="10"/>
        <v>2.7481381606808735</v>
      </c>
      <c r="J82" s="133">
        <f t="shared" si="10"/>
        <v>2.6435533487713738</v>
      </c>
      <c r="K82" s="133">
        <f t="shared" si="10"/>
        <v>2.5569587779639429</v>
      </c>
      <c r="L82" s="133">
        <f t="shared" si="10"/>
        <v>2.4838940092581754</v>
      </c>
      <c r="M82" s="133">
        <f t="shared" si="10"/>
        <v>2.4212881944107374</v>
      </c>
      <c r="N82" s="133">
        <f t="shared" si="10"/>
        <v>2.3669525614670479</v>
      </c>
      <c r="O82" s="133">
        <f t="shared" si="10"/>
        <v>2.3192815458723874</v>
      </c>
      <c r="P82" s="133">
        <f t="shared" si="10"/>
        <v>2.2770685127113564</v>
      </c>
      <c r="Q82" s="133">
        <f t="shared" si="10"/>
        <v>2.2393876728307953</v>
      </c>
      <c r="R82" s="133">
        <f t="shared" si="9"/>
        <v>2.2055158955520264</v>
      </c>
      <c r="S82" s="133">
        <f t="shared" si="9"/>
        <v>2.1748794563656513</v>
      </c>
      <c r="T82" s="133">
        <f t="shared" si="9"/>
        <v>2.1470168651770951</v>
      </c>
      <c r="U82" s="133">
        <f t="shared" si="9"/>
        <v>2.1215523528277704</v>
      </c>
      <c r="V82" s="133">
        <f t="shared" si="9"/>
        <v>2.0981765945455413</v>
      </c>
      <c r="W82" s="133">
        <f t="shared" si="9"/>
        <v>2.0766324537023224</v>
      </c>
      <c r="X82" s="133">
        <f t="shared" si="9"/>
        <v>2.0567042755859997</v>
      </c>
      <c r="Y82" s="133">
        <f t="shared" si="9"/>
        <v>2.0382097351592985</v>
      </c>
      <c r="Z82" s="138">
        <f t="shared" si="9"/>
        <v>2.0209935511183947</v>
      </c>
    </row>
    <row r="83" spans="1:26" ht="12.75">
      <c r="A83" s="128">
        <v>79</v>
      </c>
      <c r="B83" s="137">
        <f t="shared" si="10"/>
        <v>6.9669846783469627</v>
      </c>
      <c r="C83" s="133">
        <f t="shared" si="10"/>
        <v>4.88436460548066</v>
      </c>
      <c r="D83" s="133">
        <f t="shared" si="10"/>
        <v>4.0396548170582527</v>
      </c>
      <c r="E83" s="133">
        <f t="shared" si="10"/>
        <v>3.5663295463339595</v>
      </c>
      <c r="F83" s="133">
        <f t="shared" si="10"/>
        <v>3.2581898767655084</v>
      </c>
      <c r="G83" s="133">
        <f t="shared" si="10"/>
        <v>3.0392036088994785</v>
      </c>
      <c r="H83" s="133">
        <f t="shared" si="10"/>
        <v>2.8743290329437365</v>
      </c>
      <c r="I83" s="133">
        <f t="shared" si="10"/>
        <v>2.74501040727825</v>
      </c>
      <c r="J83" s="133">
        <f t="shared" si="10"/>
        <v>2.6404352824871373</v>
      </c>
      <c r="K83" s="133">
        <f t="shared" si="10"/>
        <v>2.553844804070724</v>
      </c>
      <c r="L83" s="133">
        <f t="shared" si="10"/>
        <v>2.4807801636857265</v>
      </c>
      <c r="M83" s="133">
        <f t="shared" si="10"/>
        <v>2.4181716142803293</v>
      </c>
      <c r="N83" s="133">
        <f t="shared" si="10"/>
        <v>2.3638311509647685</v>
      </c>
      <c r="O83" s="133">
        <f t="shared" si="10"/>
        <v>2.3161537572170414</v>
      </c>
      <c r="P83" s="133">
        <f t="shared" si="10"/>
        <v>2.2739331979567834</v>
      </c>
      <c r="Q83" s="133">
        <f t="shared" si="10"/>
        <v>2.2362439808840753</v>
      </c>
      <c r="R83" s="133">
        <f t="shared" si="9"/>
        <v>2.2023631989643198</v>
      </c>
      <c r="S83" s="133">
        <f t="shared" si="9"/>
        <v>2.1717172982574713</v>
      </c>
      <c r="T83" s="133">
        <f t="shared" si="9"/>
        <v>2.1438449200995646</v>
      </c>
      <c r="U83" s="133">
        <f t="shared" si="9"/>
        <v>2.1183703974677601</v>
      </c>
      <c r="V83" s="133">
        <f t="shared" si="9"/>
        <v>2.0949844855101558</v>
      </c>
      <c r="W83" s="133">
        <f t="shared" si="9"/>
        <v>2.0734301104764024</v>
      </c>
      <c r="X83" s="133">
        <f t="shared" si="9"/>
        <v>2.0534916673239438</v>
      </c>
      <c r="Y83" s="133">
        <f t="shared" si="9"/>
        <v>2.0349868703554992</v>
      </c>
      <c r="Z83" s="138">
        <f t="shared" si="9"/>
        <v>2.0177604694638691</v>
      </c>
    </row>
    <row r="84" spans="1:26" ht="12.75">
      <c r="A84" s="128">
        <v>80</v>
      </c>
      <c r="B84" s="137">
        <f t="shared" si="10"/>
        <v>6.9626880632352064</v>
      </c>
      <c r="C84" s="133">
        <f t="shared" si="10"/>
        <v>4.8807381720785328</v>
      </c>
      <c r="D84" s="133">
        <f t="shared" si="10"/>
        <v>4.0362967257225009</v>
      </c>
      <c r="E84" s="133">
        <f t="shared" si="10"/>
        <v>3.5631096344074971</v>
      </c>
      <c r="F84" s="133">
        <f t="shared" si="10"/>
        <v>3.2550492977450349</v>
      </c>
      <c r="G84" s="133">
        <f t="shared" si="10"/>
        <v>3.0361108714045963</v>
      </c>
      <c r="H84" s="133">
        <f t="shared" si="10"/>
        <v>2.8712654639421036</v>
      </c>
      <c r="I84" s="133">
        <f t="shared" si="10"/>
        <v>2.7419641487611064</v>
      </c>
      <c r="J84" s="133">
        <f t="shared" si="10"/>
        <v>2.6373984307982221</v>
      </c>
      <c r="K84" s="133">
        <f t="shared" si="10"/>
        <v>2.5508119021287152</v>
      </c>
      <c r="L84" s="133">
        <f t="shared" si="10"/>
        <v>2.4777473442131352</v>
      </c>
      <c r="M84" s="133">
        <f t="shared" si="10"/>
        <v>2.4151360837123574</v>
      </c>
      <c r="N84" s="133">
        <f t="shared" si="10"/>
        <v>2.3607908637464732</v>
      </c>
      <c r="O84" s="133">
        <f t="shared" si="10"/>
        <v>2.3131072022810453</v>
      </c>
      <c r="P84" s="133">
        <f t="shared" si="10"/>
        <v>2.2708792542441025</v>
      </c>
      <c r="Q84" s="133">
        <f t="shared" si="10"/>
        <v>2.2331818169389224</v>
      </c>
      <c r="R84" s="133">
        <f t="shared" si="9"/>
        <v>2.1992922015508092</v>
      </c>
      <c r="S84" s="133">
        <f t="shared" si="9"/>
        <v>2.1686370206039451</v>
      </c>
      <c r="T84" s="133">
        <f t="shared" si="9"/>
        <v>2.1407550437287712</v>
      </c>
      <c r="U84" s="133">
        <f t="shared" si="9"/>
        <v>2.1152707036241467</v>
      </c>
      <c r="V84" s="133">
        <f t="shared" si="9"/>
        <v>2.0918748334894208</v>
      </c>
      <c r="W84" s="133">
        <f t="shared" si="9"/>
        <v>2.0703104209990242</v>
      </c>
      <c r="X84" s="133">
        <f t="shared" si="9"/>
        <v>2.0503619096476373</v>
      </c>
      <c r="Y84" s="133">
        <f t="shared" si="9"/>
        <v>2.0318470521948826</v>
      </c>
      <c r="Z84" s="138">
        <f t="shared" si="9"/>
        <v>2.0146106290422798</v>
      </c>
    </row>
    <row r="85" spans="1:26" ht="12.75">
      <c r="A85" s="128">
        <v>81</v>
      </c>
      <c r="B85" s="137">
        <f t="shared" si="10"/>
        <v>6.9585011809672803</v>
      </c>
      <c r="C85" s="133">
        <f t="shared" si="10"/>
        <v>4.8772047047633595</v>
      </c>
      <c r="D85" s="133">
        <f t="shared" si="10"/>
        <v>4.0330248814457281</v>
      </c>
      <c r="E85" s="133">
        <f t="shared" si="10"/>
        <v>3.5599725039950032</v>
      </c>
      <c r="F85" s="133">
        <f t="shared" si="10"/>
        <v>3.2519895020721314</v>
      </c>
      <c r="G85" s="133">
        <f t="shared" si="10"/>
        <v>3.0330977015757239</v>
      </c>
      <c r="H85" s="133">
        <f t="shared" si="10"/>
        <v>2.8682807088587743</v>
      </c>
      <c r="I85" s="133">
        <f t="shared" si="10"/>
        <v>2.7389962422374947</v>
      </c>
      <c r="J85" s="133">
        <f t="shared" si="10"/>
        <v>2.6344396625321487</v>
      </c>
      <c r="K85" s="133">
        <f t="shared" si="10"/>
        <v>2.5478569476472313</v>
      </c>
      <c r="L85" s="133">
        <f t="shared" si="10"/>
        <v>2.4747924295089732</v>
      </c>
      <c r="M85" s="133">
        <f t="shared" si="10"/>
        <v>2.4121784820272953</v>
      </c>
      <c r="N85" s="133">
        <f t="shared" si="10"/>
        <v>2.3578285779780743</v>
      </c>
      <c r="O85" s="133">
        <f t="shared" si="10"/>
        <v>2.3101387567651259</v>
      </c>
      <c r="P85" s="133">
        <f t="shared" si="10"/>
        <v>2.2679035538560375</v>
      </c>
      <c r="Q85" s="133">
        <f t="shared" si="10"/>
        <v>2.2301980491697027</v>
      </c>
      <c r="R85" s="133">
        <f t="shared" si="9"/>
        <v>2.196299766882277</v>
      </c>
      <c r="S85" s="133">
        <f t="shared" si="9"/>
        <v>2.1656354820236907</v>
      </c>
      <c r="T85" s="133">
        <f t="shared" si="9"/>
        <v>2.1377440894937894</v>
      </c>
      <c r="U85" s="133">
        <f t="shared" si="9"/>
        <v>2.1122501193839467</v>
      </c>
      <c r="V85" s="133">
        <f t="shared" si="9"/>
        <v>2.0888444811408982</v>
      </c>
      <c r="W85" s="133">
        <f t="shared" si="9"/>
        <v>2.0672702224610058</v>
      </c>
      <c r="X85" s="133">
        <f t="shared" si="9"/>
        <v>2.047311834282457</v>
      </c>
      <c r="Y85" s="133">
        <f t="shared" si="9"/>
        <v>2.0287871069684051</v>
      </c>
      <c r="Z85" s="138">
        <f t="shared" si="9"/>
        <v>2.01154085076399</v>
      </c>
    </row>
    <row r="86" spans="1:26" ht="12.75">
      <c r="A86" s="128">
        <v>82</v>
      </c>
      <c r="B86" s="137">
        <f t="shared" si="10"/>
        <v>6.9544198817871807</v>
      </c>
      <c r="C86" s="133">
        <f t="shared" si="10"/>
        <v>4.8737606750843048</v>
      </c>
      <c r="D86" s="133">
        <f t="shared" si="10"/>
        <v>4.0298360049707806</v>
      </c>
      <c r="E86" s="133">
        <f t="shared" si="10"/>
        <v>3.5569150045768083</v>
      </c>
      <c r="F86" s="133">
        <f t="shared" si="10"/>
        <v>3.2490074137564973</v>
      </c>
      <c r="G86" s="133">
        <f t="shared" si="10"/>
        <v>3.0301610691374194</v>
      </c>
      <c r="H86" s="133">
        <f t="shared" si="10"/>
        <v>2.8653717661885851</v>
      </c>
      <c r="I86" s="133">
        <f t="shared" si="10"/>
        <v>2.7361037043150951</v>
      </c>
      <c r="J86" s="133">
        <f t="shared" si="10"/>
        <v>2.6315560053824272</v>
      </c>
      <c r="K86" s="133">
        <f t="shared" si="10"/>
        <v>2.5449769746116577</v>
      </c>
      <c r="L86" s="133">
        <f t="shared" si="10"/>
        <v>2.4719124564977371</v>
      </c>
      <c r="M86" s="133">
        <f t="shared" si="10"/>
        <v>2.4092958467017613</v>
      </c>
      <c r="N86" s="133">
        <f t="shared" si="10"/>
        <v>2.35494132996826</v>
      </c>
      <c r="O86" s="133">
        <f t="shared" si="10"/>
        <v>2.3072454545619077</v>
      </c>
      <c r="P86" s="133">
        <f t="shared" si="10"/>
        <v>2.2650031273616547</v>
      </c>
      <c r="Q86" s="133">
        <f t="shared" si="10"/>
        <v>2.2272897041643489</v>
      </c>
      <c r="R86" s="133">
        <f t="shared" si="9"/>
        <v>2.1933829170938037</v>
      </c>
      <c r="S86" s="133">
        <f t="shared" si="9"/>
        <v>2.1627096998669471</v>
      </c>
      <c r="T86" s="133">
        <f t="shared" si="9"/>
        <v>2.1348090697339925</v>
      </c>
      <c r="U86" s="133">
        <f t="shared" si="9"/>
        <v>2.1093056519305766</v>
      </c>
      <c r="V86" s="133">
        <f t="shared" si="9"/>
        <v>2.0858904304090378</v>
      </c>
      <c r="W86" s="133">
        <f t="shared" si="9"/>
        <v>2.0643065115326249</v>
      </c>
      <c r="X86" s="133">
        <f t="shared" si="9"/>
        <v>2.0443384326261511</v>
      </c>
      <c r="Y86" s="133">
        <f t="shared" si="9"/>
        <v>2.0258040208312953</v>
      </c>
      <c r="Z86" s="138">
        <f t="shared" si="9"/>
        <v>2.008548115593503</v>
      </c>
    </row>
    <row r="87" spans="1:26" ht="12.75">
      <c r="A87" s="128">
        <v>83</v>
      </c>
      <c r="B87" s="137">
        <f t="shared" si="10"/>
        <v>6.9504402225278277</v>
      </c>
      <c r="C87" s="133">
        <f t="shared" si="10"/>
        <v>4.8704027308631082</v>
      </c>
      <c r="D87" s="133">
        <f t="shared" si="10"/>
        <v>4.0267269811429349</v>
      </c>
      <c r="E87" s="133">
        <f t="shared" si="10"/>
        <v>3.553934143438314</v>
      </c>
      <c r="F87" s="133">
        <f t="shared" si="10"/>
        <v>3.2461001109530994</v>
      </c>
      <c r="G87" s="133">
        <f t="shared" si="10"/>
        <v>3.0272980956976863</v>
      </c>
      <c r="H87" s="133">
        <f t="shared" si="10"/>
        <v>2.862535784867287</v>
      </c>
      <c r="I87" s="133">
        <f t="shared" si="10"/>
        <v>2.7332837011133728</v>
      </c>
      <c r="J87" s="133">
        <f t="shared" si="10"/>
        <v>2.6287446359624314</v>
      </c>
      <c r="K87" s="133">
        <f t="shared" si="10"/>
        <v>2.5421691655644474</v>
      </c>
      <c r="L87" s="133">
        <f t="shared" si="10"/>
        <v>2.4691046104577921</v>
      </c>
      <c r="M87" s="133">
        <f t="shared" si="10"/>
        <v>2.4064853634762264</v>
      </c>
      <c r="N87" s="133">
        <f t="shared" si="10"/>
        <v>2.3521263042808234</v>
      </c>
      <c r="O87" s="133">
        <f t="shared" si="10"/>
        <v>2.304424477869143</v>
      </c>
      <c r="P87" s="133">
        <f t="shared" si="10"/>
        <v>2.2621751537277719</v>
      </c>
      <c r="Q87" s="133">
        <f t="shared" si="10"/>
        <v>2.2244539570320012</v>
      </c>
      <c r="R87" s="133">
        <f t="shared" si="9"/>
        <v>2.1905388229872247</v>
      </c>
      <c r="S87" s="133">
        <f t="shared" si="9"/>
        <v>2.1598568403118263</v>
      </c>
      <c r="T87" s="133">
        <f t="shared" si="9"/>
        <v>2.1319471457884083</v>
      </c>
      <c r="U87" s="133">
        <f t="shared" si="9"/>
        <v>2.1064344576258018</v>
      </c>
      <c r="V87" s="133">
        <f t="shared" si="9"/>
        <v>2.0830098325994433</v>
      </c>
      <c r="W87" s="133">
        <f t="shared" si="9"/>
        <v>2.0614164344300354</v>
      </c>
      <c r="X87" s="133">
        <f t="shared" si="9"/>
        <v>2.0414388458073223</v>
      </c>
      <c r="Y87" s="133">
        <f t="shared" si="9"/>
        <v>2.0228949298536114</v>
      </c>
      <c r="Z87" s="138">
        <f t="shared" si="9"/>
        <v>2.0056295545921561</v>
      </c>
    </row>
    <row r="88" spans="1:26" ht="12.75">
      <c r="A88" s="128">
        <v>84</v>
      </c>
      <c r="B88" s="137">
        <f t="shared" si="10"/>
        <v>6.9465584539159373</v>
      </c>
      <c r="C88" s="133">
        <f t="shared" si="10"/>
        <v>4.8671276853254355</v>
      </c>
      <c r="D88" s="133">
        <f t="shared" si="10"/>
        <v>4.0236948487751203</v>
      </c>
      <c r="E88" s="133">
        <f t="shared" si="10"/>
        <v>3.551027075915592</v>
      </c>
      <c r="F88" s="133">
        <f t="shared" si="10"/>
        <v>3.2432648164296132</v>
      </c>
      <c r="G88" s="133">
        <f t="shared" si="10"/>
        <v>3.0245060453534514</v>
      </c>
      <c r="H88" s="133">
        <f t="shared" si="10"/>
        <v>2.8597700549661376</v>
      </c>
      <c r="I88" s="133">
        <f t="shared" si="10"/>
        <v>2.7305335390167098</v>
      </c>
      <c r="J88" s="133">
        <f t="shared" si="10"/>
        <v>2.626002870597024</v>
      </c>
      <c r="K88" s="133">
        <f t="shared" si="10"/>
        <v>2.5394308424216643</v>
      </c>
      <c r="L88" s="133">
        <f t="shared" si="10"/>
        <v>2.4663662158534168</v>
      </c>
      <c r="M88" s="133">
        <f t="shared" si="10"/>
        <v>2.4037443571958943</v>
      </c>
      <c r="N88" s="133">
        <f t="shared" si="10"/>
        <v>2.3493808245795784</v>
      </c>
      <c r="O88" s="133">
        <f t="shared" si="10"/>
        <v>2.301673148035206</v>
      </c>
      <c r="P88" s="133">
        <f t="shared" si="10"/>
        <v>2.2594169511625437</v>
      </c>
      <c r="Q88" s="133">
        <f t="shared" si="10"/>
        <v>2.22168812224283</v>
      </c>
      <c r="R88" s="133">
        <f t="shared" si="9"/>
        <v>2.1877647948658856</v>
      </c>
      <c r="S88" s="133">
        <f t="shared" si="9"/>
        <v>2.1570742091930692</v>
      </c>
      <c r="T88" s="133">
        <f t="shared" si="9"/>
        <v>2.1291556188178196</v>
      </c>
      <c r="U88" s="133">
        <f t="shared" si="9"/>
        <v>2.1036338328247708</v>
      </c>
      <c r="V88" s="133">
        <f t="shared" si="9"/>
        <v>2.0801999791865176</v>
      </c>
      <c r="W88" s="133">
        <f t="shared" si="9"/>
        <v>2.0585972777153834</v>
      </c>
      <c r="X88" s="133">
        <f t="shared" si="9"/>
        <v>2.0386103554779633</v>
      </c>
      <c r="Y88" s="133">
        <f t="shared" si="9"/>
        <v>2.0200571108052117</v>
      </c>
      <c r="Z88" s="138">
        <f t="shared" si="9"/>
        <v>2.0027824396955975</v>
      </c>
    </row>
    <row r="89" spans="1:26" ht="12.75">
      <c r="A89" s="128">
        <v>85</v>
      </c>
      <c r="B89" s="137">
        <f t="shared" si="10"/>
        <v>6.9427710088016248</v>
      </c>
      <c r="C89" s="133">
        <f t="shared" si="10"/>
        <v>4.8639325070264281</v>
      </c>
      <c r="D89" s="133">
        <f t="shared" si="10"/>
        <v>4.0207367912548948</v>
      </c>
      <c r="E89" s="133">
        <f t="shared" si="10"/>
        <v>3.5481910963554073</v>
      </c>
      <c r="F89" s="133">
        <f t="shared" si="10"/>
        <v>3.2404988887323705</v>
      </c>
      <c r="G89" s="133">
        <f t="shared" si="10"/>
        <v>3.021782315984618</v>
      </c>
      <c r="H89" s="133">
        <f t="shared" si="10"/>
        <v>2.857071999068554</v>
      </c>
      <c r="I89" s="133">
        <f t="shared" si="10"/>
        <v>2.7278506561052227</v>
      </c>
      <c r="J89" s="133">
        <f t="shared" si="10"/>
        <v>2.6233281567889351</v>
      </c>
      <c r="K89" s="133">
        <f t="shared" si="10"/>
        <v>2.5367594579623165</v>
      </c>
      <c r="L89" s="133">
        <f t="shared" si="10"/>
        <v>2.4636947278383086</v>
      </c>
      <c r="M89" s="133">
        <f t="shared" si="10"/>
        <v>2.4010702833221784</v>
      </c>
      <c r="N89" s="133">
        <f t="shared" si="10"/>
        <v>2.3467023451433744</v>
      </c>
      <c r="O89" s="133">
        <f t="shared" si="10"/>
        <v>2.2989889170744191</v>
      </c>
      <c r="P89" s="133">
        <f t="shared" si="10"/>
        <v>2.2567259686287526</v>
      </c>
      <c r="Q89" s="133">
        <f t="shared" si="10"/>
        <v>2.2189896451376327</v>
      </c>
      <c r="R89" s="133">
        <f t="shared" si="9"/>
        <v>2.1850582740393119</v>
      </c>
      <c r="S89" s="133">
        <f t="shared" si="9"/>
        <v>2.154359243500918</v>
      </c>
      <c r="T89" s="133">
        <f t="shared" si="9"/>
        <v>2.1264319212972289</v>
      </c>
      <c r="U89" s="133">
        <f t="shared" si="9"/>
        <v>2.1009012053616547</v>
      </c>
      <c r="V89" s="133">
        <f t="shared" si="9"/>
        <v>2.0774582932920675</v>
      </c>
      <c r="W89" s="133">
        <f t="shared" si="9"/>
        <v>2.0558464597682193</v>
      </c>
      <c r="X89" s="133">
        <f t="shared" si="9"/>
        <v>2.0358503752776209</v>
      </c>
      <c r="Y89" s="133">
        <f t="shared" si="9"/>
        <v>2.0172879726126749</v>
      </c>
      <c r="Z89" s="138">
        <f t="shared" si="9"/>
        <v>2.0000041751635358</v>
      </c>
    </row>
    <row r="90" spans="1:26" ht="12.75">
      <c r="A90" s="128">
        <v>86</v>
      </c>
      <c r="B90" s="137">
        <f t="shared" si="10"/>
        <v>6.9390744912348943</v>
      </c>
      <c r="C90" s="133">
        <f t="shared" si="10"/>
        <v>4.8608143105034678</v>
      </c>
      <c r="D90" s="133">
        <f t="shared" si="10"/>
        <v>4.017850127830477</v>
      </c>
      <c r="E90" s="133">
        <f t="shared" si="10"/>
        <v>3.5454236297294135</v>
      </c>
      <c r="F90" s="133">
        <f t="shared" si="10"/>
        <v>3.237799813991828</v>
      </c>
      <c r="G90" s="133">
        <f t="shared" si="10"/>
        <v>3.01912443117847</v>
      </c>
      <c r="H90" s="133">
        <f t="shared" si="10"/>
        <v>2.8544391642711391</v>
      </c>
      <c r="I90" s="133">
        <f t="shared" si="10"/>
        <v>2.7252326142059848</v>
      </c>
      <c r="J90" s="133">
        <f t="shared" si="10"/>
        <v>2.6207180653028606</v>
      </c>
      <c r="K90" s="133">
        <f t="shared" si="10"/>
        <v>2.5341525879335935</v>
      </c>
      <c r="L90" s="133">
        <f t="shared" si="10"/>
        <v>2.4610877243738192</v>
      </c>
      <c r="M90" s="133">
        <f t="shared" si="10"/>
        <v>2.3984607200581545</v>
      </c>
      <c r="N90" s="133">
        <f t="shared" si="10"/>
        <v>2.3440884429946145</v>
      </c>
      <c r="O90" s="133">
        <f t="shared" si="10"/>
        <v>2.29636935979567</v>
      </c>
      <c r="P90" s="133">
        <f t="shared" si="10"/>
        <v>2.2540997779703571</v>
      </c>
      <c r="Q90" s="133">
        <f t="shared" si="10"/>
        <v>2.2163560940507088</v>
      </c>
      <c r="R90" s="133">
        <f t="shared" si="9"/>
        <v>2.1824168249412925</v>
      </c>
      <c r="S90" s="133">
        <f t="shared" si="9"/>
        <v>2.1517095034936022</v>
      </c>
      <c r="T90" s="133">
        <f t="shared" si="9"/>
        <v>2.1237736091221957</v>
      </c>
      <c r="U90" s="133">
        <f t="shared" si="9"/>
        <v>2.0982341266494688</v>
      </c>
      <c r="V90" s="133">
        <f t="shared" si="9"/>
        <v>2.0747823217783425</v>
      </c>
      <c r="W90" s="133">
        <f t="shared" si="9"/>
        <v>2.0531615228716489</v>
      </c>
      <c r="X90" s="133">
        <f t="shared" si="9"/>
        <v>2.0331564429126168</v>
      </c>
      <c r="Y90" s="133">
        <f t="shared" si="9"/>
        <v>2.014585048431619</v>
      </c>
      <c r="Z90" s="138">
        <f t="shared" si="9"/>
        <v>1.997292289645207</v>
      </c>
    </row>
    <row r="91" spans="1:26" ht="12.75">
      <c r="A91" s="128">
        <v>87</v>
      </c>
      <c r="B91" s="137">
        <f t="shared" si="10"/>
        <v>6.9354656663189322</v>
      </c>
      <c r="C91" s="133">
        <f t="shared" si="10"/>
        <v>4.8577703475958218</v>
      </c>
      <c r="D91" s="133">
        <f t="shared" si="10"/>
        <v>4.0150323055194006</v>
      </c>
      <c r="E91" s="133">
        <f t="shared" si="10"/>
        <v>3.5427222238479614</v>
      </c>
      <c r="F91" s="133">
        <f t="shared" si="10"/>
        <v>3.2351651983142706</v>
      </c>
      <c r="G91" s="133">
        <f t="shared" si="10"/>
        <v>3.016530032731882</v>
      </c>
      <c r="H91" s="133">
        <f t="shared" si="10"/>
        <v>2.8518692147570639</v>
      </c>
      <c r="I91" s="133">
        <f t="shared" si="10"/>
        <v>2.7226770915129639</v>
      </c>
      <c r="J91" s="133">
        <f t="shared" si="10"/>
        <v>2.6181702828158357</v>
      </c>
      <c r="K91" s="133">
        <f t="shared" si="10"/>
        <v>2.5316079237207347</v>
      </c>
      <c r="L91" s="133">
        <f t="shared" si="10"/>
        <v>2.458542898910733</v>
      </c>
      <c r="M91" s="133">
        <f t="shared" si="10"/>
        <v>2.3959133610368597</v>
      </c>
      <c r="N91" s="133">
        <f t="shared" si="10"/>
        <v>2.3415368105902425</v>
      </c>
      <c r="O91" s="133">
        <f t="shared" si="10"/>
        <v>2.2938121664932782</v>
      </c>
      <c r="P91" s="133">
        <f t="shared" si="10"/>
        <v>2.2515360666012079</v>
      </c>
      <c r="Q91" s="133">
        <f t="shared" si="10"/>
        <v>2.2137851529949906</v>
      </c>
      <c r="R91" s="133">
        <f t="shared" si="9"/>
        <v>2.179838127810366</v>
      </c>
      <c r="S91" s="133">
        <f t="shared" si="9"/>
        <v>2.149122665372432</v>
      </c>
      <c r="T91" s="133">
        <f t="shared" si="9"/>
        <v>2.1211783542780172</v>
      </c>
      <c r="U91" s="133">
        <f t="shared" si="9"/>
        <v>2.0956302643429856</v>
      </c>
      <c r="V91" s="133">
        <f t="shared" si="9"/>
        <v>2.0721697279044964</v>
      </c>
      <c r="W91" s="133">
        <f t="shared" si="9"/>
        <v>2.0505401258622027</v>
      </c>
      <c r="X91" s="133">
        <f t="shared" si="9"/>
        <v>2.0305262127992894</v>
      </c>
      <c r="Y91" s="133">
        <f t="shared" si="9"/>
        <v>2.0119459882833333</v>
      </c>
      <c r="Z91" s="138">
        <f t="shared" si="9"/>
        <v>1.9946444288094753</v>
      </c>
    </row>
    <row r="92" spans="1:26" ht="12.75">
      <c r="A92" s="128">
        <v>88</v>
      </c>
      <c r="B92" s="137">
        <f t="shared" si="10"/>
        <v>6.9319414507763577</v>
      </c>
      <c r="C92" s="133">
        <f t="shared" si="10"/>
        <v>4.8547979993760721</v>
      </c>
      <c r="D92" s="133">
        <f t="shared" si="10"/>
        <v>4.0122808915884054</v>
      </c>
      <c r="E92" s="133">
        <f t="shared" si="10"/>
        <v>3.5400845421240663</v>
      </c>
      <c r="F92" s="133">
        <f t="shared" si="10"/>
        <v>3.2325927607112983</v>
      </c>
      <c r="G92" s="133">
        <f t="shared" si="10"/>
        <v>3.0139968736836593</v>
      </c>
      <c r="H92" s="133">
        <f t="shared" si="10"/>
        <v>2.8493599248945358</v>
      </c>
      <c r="I92" s="133">
        <f t="shared" si="10"/>
        <v>2.720181875728696</v>
      </c>
      <c r="J92" s="133">
        <f t="shared" si="10"/>
        <v>2.6156826050870907</v>
      </c>
      <c r="K92" s="133">
        <f t="shared" si="10"/>
        <v>2.5291232655349005</v>
      </c>
      <c r="L92" s="133">
        <f t="shared" si="10"/>
        <v>2.4560580535880434</v>
      </c>
      <c r="M92" s="133">
        <f t="shared" si="10"/>
        <v>2.3934260085259993</v>
      </c>
      <c r="N92" s="133">
        <f t="shared" si="10"/>
        <v>2.3390452490287625</v>
      </c>
      <c r="O92" s="133">
        <f t="shared" si="10"/>
        <v>2.2913151361537341</v>
      </c>
      <c r="P92" s="133">
        <f t="shared" si="10"/>
        <v>2.2490326307096415</v>
      </c>
      <c r="Q92" s="133">
        <f t="shared" si="10"/>
        <v>2.2112746148631182</v>
      </c>
      <c r="R92" s="133">
        <f t="shared" si="9"/>
        <v>2.1773199718863809</v>
      </c>
      <c r="S92" s="133">
        <f t="shared" si="9"/>
        <v>2.1465965144731651</v>
      </c>
      <c r="T92" s="133">
        <f t="shared" si="9"/>
        <v>2.1186439380254112</v>
      </c>
      <c r="U92" s="133">
        <f t="shared" si="9"/>
        <v>2.0930873955184253</v>
      </c>
      <c r="V92" s="133">
        <f t="shared" si="9"/>
        <v>2.0696182845000619</v>
      </c>
      <c r="W92" s="133">
        <f t="shared" si="9"/>
        <v>2.0479800372970223</v>
      </c>
      <c r="X92" s="133">
        <f t="shared" si="9"/>
        <v>2.0279574492248562</v>
      </c>
      <c r="Y92" s="133">
        <f t="shared" si="9"/>
        <v>2.0093685522093336</v>
      </c>
      <c r="Z92" s="138">
        <f t="shared" si="9"/>
        <v>1.9920583484931338</v>
      </c>
    </row>
    <row r="93" spans="1:26" ht="12.75">
      <c r="A93" s="128">
        <v>89</v>
      </c>
      <c r="B93" s="137">
        <f t="shared" si="10"/>
        <v>6.9284989041708842</v>
      </c>
      <c r="C93" s="133">
        <f t="shared" si="10"/>
        <v>4.8518947686439189</v>
      </c>
      <c r="D93" s="133">
        <f t="shared" si="10"/>
        <v>4.009593566558145</v>
      </c>
      <c r="E93" s="133">
        <f t="shared" si="10"/>
        <v>3.5375083568427961</v>
      </c>
      <c r="F93" s="133">
        <f t="shared" si="10"/>
        <v>3.2300803265233871</v>
      </c>
      <c r="G93" s="133">
        <f t="shared" si="10"/>
        <v>3.0115228118337893</v>
      </c>
      <c r="H93" s="133">
        <f t="shared" si="10"/>
        <v>2.8469091728175919</v>
      </c>
      <c r="I93" s="133">
        <f t="shared" si="10"/>
        <v>2.7177448576852448</v>
      </c>
      <c r="J93" s="133">
        <f t="shared" si="10"/>
        <v>2.6132529306051477</v>
      </c>
      <c r="K93" s="133">
        <f t="shared" si="10"/>
        <v>2.5266965160768979</v>
      </c>
      <c r="L93" s="133">
        <f t="shared" si="10"/>
        <v>2.4536310929067278</v>
      </c>
      <c r="M93" s="133">
        <f t="shared" si="10"/>
        <v>2.3909965671070657</v>
      </c>
      <c r="N93" s="133">
        <f t="shared" si="10"/>
        <v>2.3366116617313493</v>
      </c>
      <c r="O93" s="133">
        <f t="shared" si="10"/>
        <v>2.2888761701364002</v>
      </c>
      <c r="P93" s="133">
        <f t="shared" si="10"/>
        <v>2.2465873689370093</v>
      </c>
      <c r="Q93" s="133">
        <f t="shared" si="10"/>
        <v>2.2088223751025136</v>
      </c>
      <c r="R93" s="133">
        <f t="shared" si="9"/>
        <v>2.174860249081231</v>
      </c>
      <c r="S93" s="133">
        <f t="shared" si="9"/>
        <v>2.1441289389317215</v>
      </c>
      <c r="T93" s="133">
        <f t="shared" si="9"/>
        <v>2.1161682445607837</v>
      </c>
      <c r="U93" s="133">
        <f t="shared" si="9"/>
        <v>2.090603400327967</v>
      </c>
      <c r="V93" s="133">
        <f t="shared" si="9"/>
        <v>2.0671258676135493</v>
      </c>
      <c r="W93" s="133">
        <f t="shared" si="9"/>
        <v>2.0454791290964263</v>
      </c>
      <c r="X93" s="133">
        <f t="shared" si="9"/>
        <v>2.0254480199839282</v>
      </c>
      <c r="Y93" s="133">
        <f t="shared" si="9"/>
        <v>2.006850603901857</v>
      </c>
      <c r="Z93" s="138">
        <f t="shared" si="9"/>
        <v>1.989531908325437</v>
      </c>
    </row>
    <row r="94" spans="1:26" ht="12.75">
      <c r="A94" s="128">
        <v>90</v>
      </c>
      <c r="B94" s="137">
        <f t="shared" si="10"/>
        <v>6.9251352207317707</v>
      </c>
      <c r="C94" s="133">
        <f t="shared" si="10"/>
        <v>4.8490582729369089</v>
      </c>
      <c r="D94" s="133">
        <f t="shared" si="10"/>
        <v>4.0069681176904854</v>
      </c>
      <c r="E94" s="133">
        <f t="shared" si="10"/>
        <v>3.5349915428953249</v>
      </c>
      <c r="F94" s="133">
        <f t="shared" si="10"/>
        <v>3.2276258212976829</v>
      </c>
      <c r="G94" s="133">
        <f t="shared" si="10"/>
        <v>3.0091058037104443</v>
      </c>
      <c r="H94" s="133">
        <f t="shared" si="10"/>
        <v>2.8445149344503857</v>
      </c>
      <c r="I94" s="133">
        <f t="shared" si="10"/>
        <v>2.7153640254057927</v>
      </c>
      <c r="J94" s="133">
        <f t="shared" si="10"/>
        <v>2.6108792546736788</v>
      </c>
      <c r="K94" s="133">
        <f t="shared" si="10"/>
        <v>2.5243256746384257</v>
      </c>
      <c r="L94" s="133">
        <f t="shared" si="10"/>
        <v>2.4512600178401978</v>
      </c>
      <c r="M94" s="133">
        <f t="shared" si="10"/>
        <v>2.3886230377906301</v>
      </c>
      <c r="N94" s="133">
        <f t="shared" si="10"/>
        <v>2.3342340485589044</v>
      </c>
      <c r="O94" s="133">
        <f t="shared" si="10"/>
        <v>2.2864932662900199</v>
      </c>
      <c r="P94" s="133">
        <f t="shared" si="10"/>
        <v>2.2441982764919994</v>
      </c>
      <c r="Q94" s="133">
        <f t="shared" si="10"/>
        <v>2.2064264258263444</v>
      </c>
      <c r="R94" s="133">
        <f t="shared" si="9"/>
        <v>2.1724569480855909</v>
      </c>
      <c r="S94" s="133">
        <f t="shared" si="9"/>
        <v>2.1417179237861204</v>
      </c>
      <c r="T94" s="133">
        <f t="shared" si="9"/>
        <v>2.1137492551129258</v>
      </c>
      <c r="U94" s="133">
        <f t="shared" si="9"/>
        <v>2.0881762560909514</v>
      </c>
      <c r="V94" s="133">
        <f t="shared" si="9"/>
        <v>2.0646904505979702</v>
      </c>
      <c r="W94" s="133">
        <f t="shared" si="9"/>
        <v>2.0430353706236883</v>
      </c>
      <c r="X94" s="133">
        <f t="shared" si="9"/>
        <v>2.0229958904524983</v>
      </c>
      <c r="Y94" s="133">
        <f t="shared" si="9"/>
        <v>2.0043901047720851</v>
      </c>
      <c r="Z94" s="138">
        <f t="shared" si="9"/>
        <v>1.987063065790635</v>
      </c>
    </row>
    <row r="95" spans="1:26" ht="12.75">
      <c r="A95" s="128">
        <v>91</v>
      </c>
      <c r="B95" s="137">
        <f t="shared" si="10"/>
        <v>6.9218477217331618</v>
      </c>
      <c r="C95" s="133">
        <f t="shared" si="10"/>
        <v>4.8462862380172265</v>
      </c>
      <c r="D95" s="133">
        <f t="shared" si="10"/>
        <v>4.0044024329199059</v>
      </c>
      <c r="E95" s="133">
        <f t="shared" si="10"/>
        <v>3.5325320719406519</v>
      </c>
      <c r="F95" s="133">
        <f t="shared" si="10"/>
        <v>3.2252272650838121</v>
      </c>
      <c r="G95" s="133">
        <f t="shared" si="10"/>
        <v>3.0067438989489603</v>
      </c>
      <c r="H95" s="133">
        <f t="shared" si="10"/>
        <v>2.8421752779395453</v>
      </c>
      <c r="I95" s="133">
        <f t="shared" si="10"/>
        <v>2.7130374585717778</v>
      </c>
      <c r="J95" s="133">
        <f t="shared" si="10"/>
        <v>2.6085596639011497</v>
      </c>
      <c r="K95" s="133">
        <f t="shared" si="10"/>
        <v>2.5220088316059628</v>
      </c>
      <c r="L95" s="133">
        <f t="shared" si="10"/>
        <v>2.4489429203466813</v>
      </c>
      <c r="M95" s="133">
        <f t="shared" si="10"/>
        <v>2.3863035125331638</v>
      </c>
      <c r="N95" s="133">
        <f t="shared" si="10"/>
        <v>2.3319105003302893</v>
      </c>
      <c r="O95" s="133">
        <f t="shared" si="10"/>
        <v>2.2841645134703294</v>
      </c>
      <c r="P95" s="133">
        <f t="shared" si="10"/>
        <v>2.2418634396660884</v>
      </c>
      <c r="Q95" s="133">
        <f t="shared" ref="Q95:Z110" si="11">_xlfn.F.INV.RT($C$2,Q$4,$A95)</f>
        <v>2.204084850325704</v>
      </c>
      <c r="R95" s="133">
        <f t="shared" si="11"/>
        <v>2.1701081488770244</v>
      </c>
      <c r="S95" s="133">
        <f t="shared" si="11"/>
        <v>2.1393615454799506</v>
      </c>
      <c r="T95" s="133">
        <f t="shared" si="11"/>
        <v>2.1113850424414782</v>
      </c>
      <c r="U95" s="133">
        <f t="shared" si="11"/>
        <v>2.0858040317870605</v>
      </c>
      <c r="V95" s="133">
        <f t="shared" si="11"/>
        <v>2.0623100985985876</v>
      </c>
      <c r="W95" s="133">
        <f t="shared" si="11"/>
        <v>2.0406468231672736</v>
      </c>
      <c r="X95" s="133">
        <f t="shared" si="11"/>
        <v>2.0205991180646681</v>
      </c>
      <c r="Y95" s="133">
        <f t="shared" si="11"/>
        <v>2.0019851084213744</v>
      </c>
      <c r="Z95" s="138">
        <f t="shared" si="11"/>
        <v>1.9846498706937534</v>
      </c>
    </row>
    <row r="96" spans="1:26" ht="12.75">
      <c r="A96" s="128">
        <v>92</v>
      </c>
      <c r="B96" s="137">
        <f t="shared" ref="B96:Q111" si="12">_xlfn.F.INV.RT($C$2,B$4,$A96)</f>
        <v>6.9186338483853174</v>
      </c>
      <c r="C96" s="133">
        <f t="shared" si="12"/>
        <v>4.8435764917969966</v>
      </c>
      <c r="D96" s="133">
        <f t="shared" si="12"/>
        <v>4.0018944951942323</v>
      </c>
      <c r="E96" s="133">
        <f t="shared" si="12"/>
        <v>3.5301280069614029</v>
      </c>
      <c r="F96" s="133">
        <f t="shared" si="12"/>
        <v>3.2228827671148745</v>
      </c>
      <c r="G96" s="133">
        <f t="shared" si="12"/>
        <v>3.0044352350504626</v>
      </c>
      <c r="H96" s="133">
        <f t="shared" si="12"/>
        <v>2.8398883584625798</v>
      </c>
      <c r="I96" s="133">
        <f t="shared" si="12"/>
        <v>2.7107633233636421</v>
      </c>
      <c r="J96" s="133">
        <f t="shared" si="12"/>
        <v>2.6062923310625341</v>
      </c>
      <c r="K96" s="133">
        <f t="shared" si="12"/>
        <v>2.5197441633356723</v>
      </c>
      <c r="L96" s="133">
        <f t="shared" si="12"/>
        <v>2.446677978251929</v>
      </c>
      <c r="M96" s="133">
        <f t="shared" si="12"/>
        <v>2.3840361691236844</v>
      </c>
      <c r="N96" s="133">
        <f t="shared" si="12"/>
        <v>2.3296391937102991</v>
      </c>
      <c r="O96" s="133">
        <f t="shared" si="12"/>
        <v>2.2818880864272941</v>
      </c>
      <c r="P96" s="133">
        <f t="shared" si="12"/>
        <v>2.2395810307186248</v>
      </c>
      <c r="Q96" s="133">
        <f t="shared" si="12"/>
        <v>2.2017958179515058</v>
      </c>
      <c r="R96" s="133">
        <f t="shared" si="11"/>
        <v>2.167812017597964</v>
      </c>
      <c r="S96" s="133">
        <f t="shared" si="11"/>
        <v>2.1370579667358895</v>
      </c>
      <c r="T96" s="133">
        <f t="shared" si="11"/>
        <v>2.109073765705626</v>
      </c>
      <c r="U96" s="133">
        <f t="shared" si="11"/>
        <v>2.0834848829199766</v>
      </c>
      <c r="V96" s="133">
        <f t="shared" si="11"/>
        <v>2.059982963411386</v>
      </c>
      <c r="W96" s="133">
        <f t="shared" si="11"/>
        <v>2.0383116347940433</v>
      </c>
      <c r="X96" s="133">
        <f t="shared" si="11"/>
        <v>2.0182558471605705</v>
      </c>
      <c r="Y96" s="133">
        <f t="shared" si="11"/>
        <v>1.9996337554839227</v>
      </c>
      <c r="Z96" s="138">
        <f t="shared" si="11"/>
        <v>1.9822904599980677</v>
      </c>
    </row>
    <row r="97" spans="1:26" ht="12.75">
      <c r="A97" s="128">
        <v>93</v>
      </c>
      <c r="B97" s="137">
        <f t="shared" si="12"/>
        <v>6.9154911551975298</v>
      </c>
      <c r="C97" s="133">
        <f t="shared" si="12"/>
        <v>4.8409269586681596</v>
      </c>
      <c r="D97" s="133">
        <f t="shared" si="12"/>
        <v>3.9994423771927488</v>
      </c>
      <c r="E97" s="133">
        <f t="shared" si="12"/>
        <v>3.527777497182921</v>
      </c>
      <c r="F97" s="133">
        <f t="shared" si="12"/>
        <v>3.2205905208435359</v>
      </c>
      <c r="G97" s="133">
        <f t="shared" si="12"/>
        <v>3.0021780324904541</v>
      </c>
      <c r="H97" s="133">
        <f t="shared" si="12"/>
        <v>2.837652413382945</v>
      </c>
      <c r="I97" s="133">
        <f t="shared" si="12"/>
        <v>2.7085398676460826</v>
      </c>
      <c r="J97" s="133">
        <f t="shared" si="12"/>
        <v>2.6040755103040358</v>
      </c>
      <c r="K97" s="133">
        <f t="shared" si="12"/>
        <v>2.5175299273703664</v>
      </c>
      <c r="L97" s="133">
        <f t="shared" si="12"/>
        <v>2.4444634504733642</v>
      </c>
      <c r="M97" s="133">
        <f t="shared" si="12"/>
        <v>2.3818192664115796</v>
      </c>
      <c r="N97" s="133">
        <f t="shared" si="12"/>
        <v>2.3274183864384899</v>
      </c>
      <c r="O97" s="133">
        <f t="shared" si="12"/>
        <v>2.2796622410331646</v>
      </c>
      <c r="P97" s="133">
        <f t="shared" si="12"/>
        <v>2.2373493031027607</v>
      </c>
      <c r="Q97" s="133">
        <f t="shared" si="12"/>
        <v>2.1995575793373221</v>
      </c>
      <c r="R97" s="133">
        <f t="shared" si="11"/>
        <v>2.1655668017747542</v>
      </c>
      <c r="S97" s="133">
        <f t="shared" si="11"/>
        <v>2.1348054317704794</v>
      </c>
      <c r="T97" s="133">
        <f t="shared" si="11"/>
        <v>2.1068136656742582</v>
      </c>
      <c r="U97" s="133">
        <f t="shared" si="11"/>
        <v>2.0812170467226969</v>
      </c>
      <c r="V97" s="133">
        <f t="shared" si="11"/>
        <v>2.0577072786834165</v>
      </c>
      <c r="W97" s="133">
        <f t="shared" si="11"/>
        <v>2.0360280355445783</v>
      </c>
      <c r="X97" s="133">
        <f t="shared" si="11"/>
        <v>2.0159643041766389</v>
      </c>
      <c r="Y97" s="133">
        <f t="shared" si="11"/>
        <v>1.9973342688120306</v>
      </c>
      <c r="Z97" s="138">
        <f t="shared" si="11"/>
        <v>1.9799830530054001</v>
      </c>
    </row>
    <row r="98" spans="1:26" ht="12.75">
      <c r="A98" s="128">
        <v>94</v>
      </c>
      <c r="B98" s="137">
        <f t="shared" si="12"/>
        <v>6.9124173037771026</v>
      </c>
      <c r="C98" s="133">
        <f t="shared" si="12"/>
        <v>4.8383356542058058</v>
      </c>
      <c r="D98" s="133">
        <f t="shared" si="12"/>
        <v>3.9970442363926657</v>
      </c>
      <c r="E98" s="133">
        <f t="shared" si="12"/>
        <v>3.5254787733278095</v>
      </c>
      <c r="F98" s="133">
        <f t="shared" si="12"/>
        <v>3.2183487993059616</v>
      </c>
      <c r="G98" s="133">
        <f t="shared" si="12"/>
        <v>2.9999705901505314</v>
      </c>
      <c r="H98" s="133">
        <f t="shared" si="12"/>
        <v>2.8354657577251436</v>
      </c>
      <c r="I98" s="133">
        <f t="shared" si="12"/>
        <v>2.7063654164712818</v>
      </c>
      <c r="J98" s="133">
        <f t="shared" si="12"/>
        <v>2.6019075326644705</v>
      </c>
      <c r="K98" s="133">
        <f t="shared" si="12"/>
        <v>2.5153644579722378</v>
      </c>
      <c r="L98" s="133">
        <f t="shared" si="12"/>
        <v>2.442297672559461</v>
      </c>
      <c r="M98" s="133">
        <f t="shared" si="12"/>
        <v>2.3796511398492357</v>
      </c>
      <c r="N98" s="133">
        <f t="shared" si="12"/>
        <v>2.325246412872739</v>
      </c>
      <c r="O98" s="133">
        <f t="shared" si="12"/>
        <v>2.2774853098251819</v>
      </c>
      <c r="P98" s="133">
        <f t="shared" si="12"/>
        <v>2.2351665870060584</v>
      </c>
      <c r="Q98" s="133">
        <f t="shared" si="12"/>
        <v>2.1973684619369882</v>
      </c>
      <c r="R98" s="133">
        <f t="shared" si="11"/>
        <v>2.1633708258515991</v>
      </c>
      <c r="S98" s="133">
        <f t="shared" si="11"/>
        <v>2.1326022618239557</v>
      </c>
      <c r="T98" s="133">
        <f t="shared" si="11"/>
        <v>2.1046030602513941</v>
      </c>
      <c r="U98" s="133">
        <f t="shared" si="11"/>
        <v>2.0789988376783213</v>
      </c>
      <c r="V98" s="133">
        <f t="shared" si="11"/>
        <v>2.0554813554288414</v>
      </c>
      <c r="W98" s="133">
        <f t="shared" si="11"/>
        <v>2.0337943329444106</v>
      </c>
      <c r="X98" s="133">
        <f t="shared" si="11"/>
        <v>2.0137227931520223</v>
      </c>
      <c r="Y98" s="133">
        <f t="shared" si="11"/>
        <v>1.9950849489777074</v>
      </c>
      <c r="Z98" s="138">
        <f t="shared" si="11"/>
        <v>1.9777259468529871</v>
      </c>
    </row>
    <row r="99" spans="1:26" ht="12.75">
      <c r="A99" s="128">
        <v>95</v>
      </c>
      <c r="B99" s="137">
        <f t="shared" si="12"/>
        <v>6.9094100570309456</v>
      </c>
      <c r="C99" s="133">
        <f t="shared" si="12"/>
        <v>4.8358006802165532</v>
      </c>
      <c r="D99" s="133">
        <f t="shared" si="12"/>
        <v>3.9946983104575127</v>
      </c>
      <c r="E99" s="133">
        <f t="shared" si="12"/>
        <v>3.5232301431802604</v>
      </c>
      <c r="F99" s="133">
        <f t="shared" si="12"/>
        <v>3.2161559507885356</v>
      </c>
      <c r="G99" s="133">
        <f t="shared" si="12"/>
        <v>2.9978112810484854</v>
      </c>
      <c r="H99" s="133">
        <f t="shared" si="12"/>
        <v>2.8333267799454109</v>
      </c>
      <c r="I99" s="133">
        <f t="shared" si="12"/>
        <v>2.7042383678758979</v>
      </c>
      <c r="J99" s="133">
        <f t="shared" si="12"/>
        <v>2.599786801889155</v>
      </c>
      <c r="K99" s="133">
        <f t="shared" si="12"/>
        <v>2.5132461619472983</v>
      </c>
      <c r="L99" s="133">
        <f t="shared" si="12"/>
        <v>2.4401790525202878</v>
      </c>
      <c r="M99" s="133">
        <f t="shared" si="12"/>
        <v>2.3775301973255858</v>
      </c>
      <c r="N99" s="133">
        <f t="shared" si="12"/>
        <v>2.3231216798235077</v>
      </c>
      <c r="O99" s="133">
        <f t="shared" si="12"/>
        <v>2.2753556978389669</v>
      </c>
      <c r="P99" s="133">
        <f t="shared" si="12"/>
        <v>2.2330312851818195</v>
      </c>
      <c r="Q99" s="133">
        <f t="shared" si="12"/>
        <v>2.1952268658530198</v>
      </c>
      <c r="R99" s="133">
        <f t="shared" si="11"/>
        <v>2.1612224870154613</v>
      </c>
      <c r="S99" s="133">
        <f t="shared" si="11"/>
        <v>2.1304468509812087</v>
      </c>
      <c r="T99" s="133">
        <f t="shared" si="11"/>
        <v>2.1024403402928704</v>
      </c>
      <c r="U99" s="133">
        <f t="shared" si="11"/>
        <v>2.0768286433323309</v>
      </c>
      <c r="V99" s="133">
        <f t="shared" si="11"/>
        <v>2.0533035778366586</v>
      </c>
      <c r="W99" s="133">
        <f t="shared" si="11"/>
        <v>2.0316089078071431</v>
      </c>
      <c r="X99" s="133">
        <f t="shared" si="11"/>
        <v>2.0115296915271004</v>
      </c>
      <c r="Y99" s="133">
        <f t="shared" si="11"/>
        <v>1.9928841700666118</v>
      </c>
      <c r="Z99" s="138">
        <f t="shared" si="11"/>
        <v>1.9755175123028772</v>
      </c>
    </row>
    <row r="100" spans="1:26" ht="12.75">
      <c r="A100" s="128">
        <v>96</v>
      </c>
      <c r="B100" s="137">
        <f t="shared" si="12"/>
        <v>6.9064672737399366</v>
      </c>
      <c r="C100" s="133">
        <f t="shared" si="12"/>
        <v>4.8333202201060583</v>
      </c>
      <c r="D100" s="133">
        <f t="shared" si="12"/>
        <v>3.9924029129231196</v>
      </c>
      <c r="E100" s="133">
        <f t="shared" si="12"/>
        <v>3.5210299874369224</v>
      </c>
      <c r="F100" s="133">
        <f t="shared" si="12"/>
        <v>3.214010394774593</v>
      </c>
      <c r="G100" s="133">
        <f t="shared" si="12"/>
        <v>2.9956985483443908</v>
      </c>
      <c r="H100" s="133">
        <f t="shared" si="12"/>
        <v>2.8312339379757452</v>
      </c>
      <c r="I100" s="133">
        <f t="shared" si="12"/>
        <v>2.7021571889496321</v>
      </c>
      <c r="J100" s="133">
        <f t="shared" si="12"/>
        <v>2.5977117905142473</v>
      </c>
      <c r="K100" s="133">
        <f t="shared" si="12"/>
        <v>2.5111735147395176</v>
      </c>
      <c r="L100" s="133">
        <f t="shared" si="12"/>
        <v>2.4381060669273129</v>
      </c>
      <c r="M100" s="133">
        <f t="shared" si="12"/>
        <v>2.3754549152686195</v>
      </c>
      <c r="N100" s="133">
        <f t="shared" si="12"/>
        <v>2.3210426626569545</v>
      </c>
      <c r="O100" s="133">
        <f t="shared" si="12"/>
        <v>2.2732718787107138</v>
      </c>
      <c r="P100" s="133">
        <f t="shared" si="12"/>
        <v>2.2309418690492535</v>
      </c>
      <c r="Q100" s="133">
        <f t="shared" si="12"/>
        <v>2.1931312599339634</v>
      </c>
      <c r="R100" s="133">
        <f t="shared" si="11"/>
        <v>2.1591202512900343</v>
      </c>
      <c r="S100" s="133">
        <f t="shared" si="11"/>
        <v>2.1283376622619525</v>
      </c>
      <c r="T100" s="133">
        <f t="shared" si="11"/>
        <v>2.1003239656924704</v>
      </c>
      <c r="U100" s="133">
        <f t="shared" si="11"/>
        <v>2.0747049203744563</v>
      </c>
      <c r="V100" s="133">
        <f t="shared" si="11"/>
        <v>2.0511723993482223</v>
      </c>
      <c r="W100" s="133">
        <f t="shared" si="11"/>
        <v>2.0294702103075748</v>
      </c>
      <c r="X100" s="133">
        <f t="shared" si="11"/>
        <v>2.0093834462122078</v>
      </c>
      <c r="Y100" s="133">
        <f t="shared" si="11"/>
        <v>1.9907303757423966</v>
      </c>
      <c r="Z100" s="138">
        <f t="shared" si="11"/>
        <v>1.9733561898019603</v>
      </c>
    </row>
    <row r="101" spans="1:26" ht="12.75">
      <c r="A101" s="128">
        <v>97</v>
      </c>
      <c r="B101" s="137">
        <f t="shared" si="12"/>
        <v>6.9035869034781445</v>
      </c>
      <c r="C101" s="133">
        <f t="shared" si="12"/>
        <v>4.8308925345419391</v>
      </c>
      <c r="D101" s="133">
        <f t="shared" si="12"/>
        <v>3.9901564291591129</v>
      </c>
      <c r="E101" s="133">
        <f t="shared" si="12"/>
        <v>3.5188767558228871</v>
      </c>
      <c r="F101" s="133">
        <f t="shared" si="12"/>
        <v>3.2119106181502808</v>
      </c>
      <c r="G101" s="133">
        <f t="shared" si="12"/>
        <v>2.9936309016020521</v>
      </c>
      <c r="H101" s="133">
        <f t="shared" si="12"/>
        <v>2.8291857555208857</v>
      </c>
      <c r="I101" s="133">
        <f t="shared" si="12"/>
        <v>2.7001204121551741</v>
      </c>
      <c r="J101" s="133">
        <f t="shared" si="12"/>
        <v>2.5956810362014102</v>
      </c>
      <c r="K101" s="133">
        <f t="shared" si="12"/>
        <v>2.509145056774607</v>
      </c>
      <c r="L101" s="133">
        <f t="shared" si="12"/>
        <v>2.4360772572623968</v>
      </c>
      <c r="M101" s="133">
        <f t="shared" si="12"/>
        <v>2.37342383499684</v>
      </c>
      <c r="N101" s="133">
        <f t="shared" si="12"/>
        <v>2.3190079016468954</v>
      </c>
      <c r="O101" s="133">
        <f t="shared" si="12"/>
        <v>2.27123239102818</v>
      </c>
      <c r="P101" s="133">
        <f t="shared" si="12"/>
        <v>2.2288968750424987</v>
      </c>
      <c r="Q101" s="133">
        <f t="shared" si="12"/>
        <v>2.1910801781206839</v>
      </c>
      <c r="R101" s="133">
        <f t="shared" si="11"/>
        <v>2.1570626498787564</v>
      </c>
      <c r="S101" s="133">
        <f t="shared" si="11"/>
        <v>2.1262732239601094</v>
      </c>
      <c r="T101" s="133">
        <f t="shared" si="11"/>
        <v>2.0982524617174012</v>
      </c>
      <c r="U101" s="133">
        <f t="shared" si="11"/>
        <v>2.0726261909701038</v>
      </c>
      <c r="V101" s="133">
        <f t="shared" si="11"/>
        <v>2.0490863389845129</v>
      </c>
      <c r="W101" s="133">
        <f t="shared" si="11"/>
        <v>2.0273767563047684</v>
      </c>
      <c r="X101" s="133">
        <f t="shared" si="11"/>
        <v>2.0072825699064816</v>
      </c>
      <c r="Y101" s="133">
        <f t="shared" si="11"/>
        <v>1.9886220755613599</v>
      </c>
      <c r="Z101" s="138">
        <f t="shared" si="11"/>
        <v>1.9712404857924779</v>
      </c>
    </row>
    <row r="102" spans="1:26" ht="12.75">
      <c r="A102" s="128">
        <v>98</v>
      </c>
      <c r="B102" s="137">
        <f t="shared" si="12"/>
        <v>6.9007669818517812</v>
      </c>
      <c r="C102" s="133">
        <f t="shared" si="12"/>
        <v>4.8285159573903602</v>
      </c>
      <c r="D102" s="133">
        <f t="shared" si="12"/>
        <v>3.9879573125855443</v>
      </c>
      <c r="E102" s="133">
        <f t="shared" si="12"/>
        <v>3.516768963453293</v>
      </c>
      <c r="F102" s="133">
        <f t="shared" si="12"/>
        <v>3.2098551716504073</v>
      </c>
      <c r="G102" s="133">
        <f t="shared" si="12"/>
        <v>2.9916069132869798</v>
      </c>
      <c r="H102" s="133">
        <f t="shared" si="12"/>
        <v>2.827180818589563</v>
      </c>
      <c r="I102" s="133">
        <f t="shared" si="12"/>
        <v>2.6981266318809483</v>
      </c>
      <c r="J102" s="133">
        <f t="shared" si="12"/>
        <v>2.5936931383043</v>
      </c>
      <c r="K102" s="133">
        <f t="shared" si="12"/>
        <v>2.5071593900349889</v>
      </c>
      <c r="L102" s="133">
        <f t="shared" si="12"/>
        <v>2.4340912264975998</v>
      </c>
      <c r="M102" s="133">
        <f t="shared" si="12"/>
        <v>2.3714355593013114</v>
      </c>
      <c r="N102" s="133">
        <f t="shared" si="12"/>
        <v>2.3170159985572041</v>
      </c>
      <c r="O102" s="133">
        <f t="shared" si="12"/>
        <v>2.2692358349121613</v>
      </c>
      <c r="P102" s="133">
        <f t="shared" si="12"/>
        <v>2.2268949011901413</v>
      </c>
      <c r="Q102" s="133">
        <f t="shared" si="12"/>
        <v>2.1890722160232574</v>
      </c>
      <c r="R102" s="133">
        <f t="shared" si="11"/>
        <v>2.1550482757385603</v>
      </c>
      <c r="S102" s="133">
        <f t="shared" si="11"/>
        <v>2.1242521262140666</v>
      </c>
      <c r="T102" s="133">
        <f t="shared" si="11"/>
        <v>2.0962244155748238</v>
      </c>
      <c r="U102" s="133">
        <f t="shared" si="11"/>
        <v>2.0705910393229812</v>
      </c>
      <c r="V102" s="133">
        <f t="shared" si="11"/>
        <v>2.0470439779047815</v>
      </c>
      <c r="W102" s="133">
        <f t="shared" si="11"/>
        <v>2.0253271238966772</v>
      </c>
      <c r="X102" s="133">
        <f t="shared" si="11"/>
        <v>2.005225637648461</v>
      </c>
      <c r="Y102" s="133">
        <f t="shared" si="11"/>
        <v>1.9865578415190619</v>
      </c>
      <c r="Z102" s="138">
        <f t="shared" si="11"/>
        <v>1.9691689692546726</v>
      </c>
    </row>
    <row r="103" spans="1:26" ht="12.75">
      <c r="A103" s="128">
        <v>99</v>
      </c>
      <c r="B103" s="137">
        <f t="shared" si="12"/>
        <v>6.8980056260345126</v>
      </c>
      <c r="C103" s="133">
        <f t="shared" si="12"/>
        <v>4.8261888919062823</v>
      </c>
      <c r="D103" s="133">
        <f t="shared" si="12"/>
        <v>3.9858040811261159</v>
      </c>
      <c r="E103" s="133">
        <f t="shared" si="12"/>
        <v>3.5147051874225794</v>
      </c>
      <c r="F103" s="133">
        <f t="shared" si="12"/>
        <v>3.2078426665267878</v>
      </c>
      <c r="G103" s="133">
        <f t="shared" si="12"/>
        <v>2.9896252154836103</v>
      </c>
      <c r="H103" s="133">
        <f t="shared" si="12"/>
        <v>2.8252177722429392</v>
      </c>
      <c r="I103" s="133">
        <f t="shared" si="12"/>
        <v>2.6961745012096583</v>
      </c>
      <c r="J103" s="133">
        <f t="shared" si="12"/>
        <v>2.591746754649952</v>
      </c>
      <c r="K103" s="133">
        <f t="shared" si="12"/>
        <v>2.5052151748491078</v>
      </c>
      <c r="L103" s="133">
        <f t="shared" si="12"/>
        <v>2.4321466358889574</v>
      </c>
      <c r="M103" s="133">
        <f t="shared" si="12"/>
        <v>2.3694887492414556</v>
      </c>
      <c r="N103" s="133">
        <f t="shared" si="12"/>
        <v>2.3150656134379113</v>
      </c>
      <c r="O103" s="133">
        <f t="shared" si="12"/>
        <v>2.2672808688115862</v>
      </c>
      <c r="P103" s="133">
        <f t="shared" si="12"/>
        <v>2.224934603908435</v>
      </c>
      <c r="Q103" s="133">
        <f t="shared" si="12"/>
        <v>2.1871060277116325</v>
      </c>
      <c r="R103" s="133">
        <f t="shared" si="11"/>
        <v>2.1530757803675269</v>
      </c>
      <c r="S103" s="133">
        <f t="shared" si="11"/>
        <v>2.122273017790969</v>
      </c>
      <c r="T103" s="133">
        <f t="shared" si="11"/>
        <v>2.0942384731925592</v>
      </c>
      <c r="U103" s="133">
        <f t="shared" si="11"/>
        <v>2.0685981084520995</v>
      </c>
      <c r="V103" s="133">
        <f t="shared" si="11"/>
        <v>2.0450439561797427</v>
      </c>
      <c r="W103" s="133">
        <f t="shared" si="11"/>
        <v>2.0233199501894763</v>
      </c>
      <c r="X103" s="133">
        <f t="shared" si="11"/>
        <v>2.0032112835815821</v>
      </c>
      <c r="Y103" s="133">
        <f t="shared" si="11"/>
        <v>1.9845363048119795</v>
      </c>
      <c r="Z103" s="138">
        <f t="shared" si="11"/>
        <v>1.9671402684646737</v>
      </c>
    </row>
    <row r="104" spans="1:26" ht="12.75">
      <c r="A104" s="128">
        <v>100</v>
      </c>
      <c r="B104" s="137">
        <f t="shared" si="12"/>
        <v>6.8953010305780191</v>
      </c>
      <c r="C104" s="133">
        <f t="shared" si="12"/>
        <v>4.8239098071592519</v>
      </c>
      <c r="D104" s="133">
        <f t="shared" si="12"/>
        <v>3.9836953138808928</v>
      </c>
      <c r="E104" s="133">
        <f t="shared" si="12"/>
        <v>3.5126840636049863</v>
      </c>
      <c r="F104" s="133">
        <f t="shared" si="12"/>
        <v>3.2058717714230029</v>
      </c>
      <c r="G104" s="133">
        <f t="shared" si="12"/>
        <v>2.9876844968159748</v>
      </c>
      <c r="H104" s="133">
        <f t="shared" si="12"/>
        <v>2.8232953175445195</v>
      </c>
      <c r="I104" s="133">
        <f t="shared" si="12"/>
        <v>2.6942627288870713</v>
      </c>
      <c r="J104" s="133">
        <f t="shared" si="12"/>
        <v>2.5898405985195874</v>
      </c>
      <c r="K104" s="133">
        <f t="shared" si="12"/>
        <v>2.503311126879586</v>
      </c>
      <c r="L104" s="133">
        <f t="shared" si="12"/>
        <v>2.4302422019687748</v>
      </c>
      <c r="M104" s="133">
        <f t="shared" si="12"/>
        <v>2.3675821211392116</v>
      </c>
      <c r="N104" s="133">
        <f t="shared" si="12"/>
        <v>2.313155461619564</v>
      </c>
      <c r="O104" s="133">
        <f t="shared" si="12"/>
        <v>2.2653662064968958</v>
      </c>
      <c r="P104" s="133">
        <f t="shared" si="12"/>
        <v>2.2230146949928313</v>
      </c>
      <c r="Q104" s="133">
        <f t="shared" si="12"/>
        <v>2.1851803227046962</v>
      </c>
      <c r="R104" s="133">
        <f t="shared" si="11"/>
        <v>2.1511438707910364</v>
      </c>
      <c r="S104" s="133">
        <f t="shared" si="11"/>
        <v>2.1203346030696602</v>
      </c>
      <c r="T104" s="133">
        <f t="shared" si="11"/>
        <v>2.0922933361986118</v>
      </c>
      <c r="U104" s="133">
        <f t="shared" si="11"/>
        <v>2.0666460971677139</v>
      </c>
      <c r="V104" s="133">
        <f t="shared" si="11"/>
        <v>2.0430849697638691</v>
      </c>
      <c r="W104" s="133">
        <f t="shared" si="11"/>
        <v>2.0213539282661928</v>
      </c>
      <c r="X104" s="133">
        <f t="shared" si="11"/>
        <v>2.0012381979191129</v>
      </c>
      <c r="Y104" s="133">
        <f t="shared" si="11"/>
        <v>1.9825561527987858</v>
      </c>
      <c r="Z104" s="138">
        <f t="shared" si="11"/>
        <v>1.9651530679521645</v>
      </c>
    </row>
    <row r="105" spans="1:26" ht="12.75">
      <c r="A105" s="128">
        <v>101</v>
      </c>
      <c r="B105" s="137">
        <f t="shared" si="12"/>
        <v>6.8926514634780336</v>
      </c>
      <c r="C105" s="133">
        <f t="shared" si="12"/>
        <v>4.8216772346777477</v>
      </c>
      <c r="D105" s="133">
        <f t="shared" si="12"/>
        <v>3.9816296480027873</v>
      </c>
      <c r="E105" s="133">
        <f t="shared" si="12"/>
        <v>3.5107042836511546</v>
      </c>
      <c r="F105" s="133">
        <f t="shared" si="12"/>
        <v>3.203941209440766</v>
      </c>
      <c r="G105" s="133">
        <f t="shared" si="12"/>
        <v>2.9857834995571713</v>
      </c>
      <c r="H105" s="133">
        <f t="shared" si="12"/>
        <v>2.8214122086971205</v>
      </c>
      <c r="I105" s="133">
        <f t="shared" si="12"/>
        <v>2.6923900764766415</v>
      </c>
      <c r="J105" s="133">
        <f t="shared" si="12"/>
        <v>2.5879734358144897</v>
      </c>
      <c r="K105" s="133">
        <f t="shared" si="12"/>
        <v>2.5014460142959907</v>
      </c>
      <c r="L105" s="133">
        <f t="shared" si="12"/>
        <v>2.4283766937222282</v>
      </c>
      <c r="M105" s="133">
        <f t="shared" si="12"/>
        <v>2.3657144437572994</v>
      </c>
      <c r="N105" s="133">
        <f t="shared" si="12"/>
        <v>2.3112843108916188</v>
      </c>
      <c r="O105" s="133">
        <f t="shared" si="12"/>
        <v>2.2634906142374605</v>
      </c>
      <c r="P105" s="133">
        <f t="shared" si="12"/>
        <v>2.2211339387936055</v>
      </c>
      <c r="Q105" s="133">
        <f t="shared" si="12"/>
        <v>2.1832938631435277</v>
      </c>
      <c r="R105" s="133">
        <f t="shared" si="11"/>
        <v>2.1492513067322254</v>
      </c>
      <c r="S105" s="133">
        <f t="shared" si="11"/>
        <v>2.1184356392080512</v>
      </c>
      <c r="T105" s="133">
        <f t="shared" si="11"/>
        <v>2.0903877590852398</v>
      </c>
      <c r="U105" s="133">
        <f t="shared" si="11"/>
        <v>2.0647337572319873</v>
      </c>
      <c r="V105" s="133">
        <f t="shared" si="11"/>
        <v>2.041165767652577</v>
      </c>
      <c r="W105" s="133">
        <f t="shared" si="11"/>
        <v>2.0194278043403564</v>
      </c>
      <c r="X105" s="133">
        <f t="shared" si="11"/>
        <v>1.9993051240942921</v>
      </c>
      <c r="Y105" s="133">
        <f t="shared" si="11"/>
        <v>1.9806161261469923</v>
      </c>
      <c r="Z105" s="138">
        <f t="shared" si="11"/>
        <v>1.9632061056435532</v>
      </c>
    </row>
    <row r="106" spans="1:26" ht="12.75">
      <c r="A106" s="128">
        <v>102</v>
      </c>
      <c r="B106" s="137">
        <f t="shared" si="12"/>
        <v>6.8900552624779285</v>
      </c>
      <c r="C106" s="133">
        <f t="shared" si="12"/>
        <v>4.819489765296721</v>
      </c>
      <c r="D106" s="133">
        <f t="shared" si="12"/>
        <v>3.9796057757634622</v>
      </c>
      <c r="E106" s="133">
        <f t="shared" si="12"/>
        <v>3.5087645921669739</v>
      </c>
      <c r="F106" s="133">
        <f t="shared" si="12"/>
        <v>3.202049755384424</v>
      </c>
      <c r="G106" s="133">
        <f t="shared" si="12"/>
        <v>2.9839210169143646</v>
      </c>
      <c r="H106" s="133">
        <f t="shared" si="12"/>
        <v>2.81956725035367</v>
      </c>
      <c r="I106" s="133">
        <f t="shared" si="12"/>
        <v>2.6905553556869304</v>
      </c>
      <c r="J106" s="133">
        <f t="shared" si="12"/>
        <v>2.5861440823939414</v>
      </c>
      <c r="K106" s="133">
        <f t="shared" si="12"/>
        <v>2.4996186551191908</v>
      </c>
      <c r="L106" s="133">
        <f t="shared" si="12"/>
        <v>2.4265489299352807</v>
      </c>
      <c r="M106" s="133">
        <f t="shared" si="12"/>
        <v>2.3638845356486682</v>
      </c>
      <c r="N106" s="133">
        <f t="shared" si="12"/>
        <v>2.3094509788519515</v>
      </c>
      <c r="O106" s="133">
        <f t="shared" si="12"/>
        <v>2.2616529081501024</v>
      </c>
      <c r="P106" s="133">
        <f t="shared" si="12"/>
        <v>2.2192911495626277</v>
      </c>
      <c r="Q106" s="133">
        <f t="shared" si="12"/>
        <v>2.1814454611358745</v>
      </c>
      <c r="R106" s="133">
        <f t="shared" si="11"/>
        <v>2.1473968979537781</v>
      </c>
      <c r="S106" s="133">
        <f t="shared" si="11"/>
        <v>2.1165749334819486</v>
      </c>
      <c r="T106" s="133">
        <f t="shared" si="11"/>
        <v>2.0885205465446388</v>
      </c>
      <c r="U106" s="133">
        <f t="shared" si="11"/>
        <v>2.0628598906914073</v>
      </c>
      <c r="V106" s="133">
        <f t="shared" si="11"/>
        <v>2.0392851492112842</v>
      </c>
      <c r="W106" s="133">
        <f t="shared" si="11"/>
        <v>2.0175403750817069</v>
      </c>
      <c r="X106" s="133">
        <f t="shared" si="11"/>
        <v>1.9974108560826553</v>
      </c>
      <c r="Y106" s="133">
        <f t="shared" si="11"/>
        <v>1.9787150161519316</v>
      </c>
      <c r="Z106" s="138">
        <f t="shared" si="11"/>
        <v>1.9612981701776577</v>
      </c>
    </row>
    <row r="107" spans="1:26" ht="12.75">
      <c r="A107" s="128">
        <v>103</v>
      </c>
      <c r="B107" s="137">
        <f t="shared" si="12"/>
        <v>6.8875108315933007</v>
      </c>
      <c r="C107" s="133">
        <f t="shared" si="12"/>
        <v>4.8173460461941966</v>
      </c>
      <c r="D107" s="133">
        <f t="shared" si="12"/>
        <v>3.9776224417954014</v>
      </c>
      <c r="E107" s="133">
        <f t="shared" si="12"/>
        <v>3.5068637840619257</v>
      </c>
      <c r="F107" s="133">
        <f t="shared" si="12"/>
        <v>3.2001962331709985</v>
      </c>
      <c r="G107" s="133">
        <f t="shared" si="12"/>
        <v>2.9820958904769652</v>
      </c>
      <c r="H107" s="133">
        <f t="shared" si="12"/>
        <v>2.8177592950896457</v>
      </c>
      <c r="I107" s="133">
        <f t="shared" si="12"/>
        <v>2.6887574258595928</v>
      </c>
      <c r="J107" s="133">
        <f t="shared" si="12"/>
        <v>2.5843514015731057</v>
      </c>
      <c r="K107" s="133">
        <f t="shared" si="12"/>
        <v>2.4978279147252285</v>
      </c>
      <c r="L107" s="133">
        <f t="shared" si="12"/>
        <v>2.4247577767018487</v>
      </c>
      <c r="M107" s="133">
        <f t="shared" si="12"/>
        <v>2.362091262665043</v>
      </c>
      <c r="N107" s="133">
        <f t="shared" si="12"/>
        <v>2.3076543304154353</v>
      </c>
      <c r="O107" s="133">
        <f t="shared" si="12"/>
        <v>2.2598519517066844</v>
      </c>
      <c r="P107" s="133">
        <f t="shared" si="12"/>
        <v>2.2174851889592651</v>
      </c>
      <c r="Q107" s="133">
        <f t="shared" si="12"/>
        <v>2.179633976259832</v>
      </c>
      <c r="R107" s="133">
        <f t="shared" si="11"/>
        <v>2.145579501759022</v>
      </c>
      <c r="S107" s="133">
        <f t="shared" si="11"/>
        <v>2.1147513407833034</v>
      </c>
      <c r="T107" s="133">
        <f t="shared" si="11"/>
        <v>2.0866905509641711</v>
      </c>
      <c r="U107" s="133">
        <f t="shared" si="11"/>
        <v>2.0610233473688759</v>
      </c>
      <c r="V107" s="133">
        <f t="shared" si="11"/>
        <v>2.0374419616643245</v>
      </c>
      <c r="W107" s="133">
        <f t="shared" si="11"/>
        <v>2.0156904851018638</v>
      </c>
      <c r="X107" s="133">
        <f t="shared" si="11"/>
        <v>1.9955542358844984</v>
      </c>
      <c r="Y107" s="133">
        <f t="shared" si="11"/>
        <v>1.9768516622160077</v>
      </c>
      <c r="Z107" s="138">
        <f t="shared" si="11"/>
        <v>1.95942809838179</v>
      </c>
    </row>
    <row r="108" spans="1:26" ht="12.75">
      <c r="A108" s="128">
        <v>104</v>
      </c>
      <c r="B108" s="137">
        <f t="shared" si="12"/>
        <v>6.8850166378423401</v>
      </c>
      <c r="C108" s="133">
        <f t="shared" si="12"/>
        <v>4.8152447781036694</v>
      </c>
      <c r="D108" s="133">
        <f t="shared" si="12"/>
        <v>3.9756784404977989</v>
      </c>
      <c r="E108" s="133">
        <f t="shared" si="12"/>
        <v>3.5050007020551162</v>
      </c>
      <c r="F108" s="133">
        <f t="shared" si="12"/>
        <v>3.1983795133943529</v>
      </c>
      <c r="G108" s="133">
        <f t="shared" si="12"/>
        <v>2.9803070078166449</v>
      </c>
      <c r="H108" s="133">
        <f t="shared" si="12"/>
        <v>2.8159872410259097</v>
      </c>
      <c r="I108" s="133">
        <f t="shared" si="12"/>
        <v>2.6869951916068637</v>
      </c>
      <c r="J108" s="133">
        <f t="shared" si="12"/>
        <v>2.5825943017697459</v>
      </c>
      <c r="K108" s="133">
        <f t="shared" si="12"/>
        <v>2.4960727034976533</v>
      </c>
      <c r="L108" s="133">
        <f t="shared" si="12"/>
        <v>2.4230021450792005</v>
      </c>
      <c r="M108" s="133">
        <f t="shared" si="12"/>
        <v>2.3603335356135906</v>
      </c>
      <c r="N108" s="133">
        <f t="shared" si="12"/>
        <v>2.3058932754705523</v>
      </c>
      <c r="O108" s="133">
        <f t="shared" si="12"/>
        <v>2.258086653389765</v>
      </c>
      <c r="P108" s="133">
        <f t="shared" si="12"/>
        <v>2.21571496370438</v>
      </c>
      <c r="Q108" s="133">
        <f t="shared" si="12"/>
        <v>2.1778583132157125</v>
      </c>
      <c r="R108" s="133">
        <f t="shared" si="11"/>
        <v>2.1437980206413134</v>
      </c>
      <c r="S108" s="133">
        <f t="shared" si="11"/>
        <v>2.1129637612668701</v>
      </c>
      <c r="T108" s="133">
        <f t="shared" si="11"/>
        <v>2.0848966700701292</v>
      </c>
      <c r="U108" s="133">
        <f t="shared" si="11"/>
        <v>2.0592230225044794</v>
      </c>
      <c r="V108" s="133">
        <f t="shared" si="11"/>
        <v>2.0356350977326434</v>
      </c>
      <c r="W108" s="133">
        <f t="shared" si="11"/>
        <v>2.0138770245889508</v>
      </c>
      <c r="X108" s="133">
        <f t="shared" si="11"/>
        <v>1.9937341511563984</v>
      </c>
      <c r="Y108" s="133">
        <f t="shared" si="11"/>
        <v>1.9750249494771666</v>
      </c>
      <c r="Z108" s="138">
        <f t="shared" si="11"/>
        <v>1.957594772897195</v>
      </c>
    </row>
    <row r="109" spans="1:26" ht="12.75">
      <c r="A109" s="128">
        <v>105</v>
      </c>
      <c r="B109" s="137">
        <f t="shared" si="12"/>
        <v>6.8825712081677803</v>
      </c>
      <c r="C109" s="133">
        <f t="shared" si="12"/>
        <v>4.8131847126904477</v>
      </c>
      <c r="D109" s="133">
        <f t="shared" si="12"/>
        <v>3.9737726135952256</v>
      </c>
      <c r="E109" s="133">
        <f t="shared" si="12"/>
        <v>3.5031742343282009</v>
      </c>
      <c r="F109" s="133">
        <f t="shared" si="12"/>
        <v>3.1965985110328705</v>
      </c>
      <c r="G109" s="133">
        <f t="shared" si="12"/>
        <v>2.9785533002287958</v>
      </c>
      <c r="H109" s="133">
        <f t="shared" si="12"/>
        <v>2.8142500295916308</v>
      </c>
      <c r="I109" s="133">
        <f t="shared" si="12"/>
        <v>2.6852676005882437</v>
      </c>
      <c r="J109" s="133">
        <f t="shared" si="12"/>
        <v>2.5808717342896235</v>
      </c>
      <c r="K109" s="133">
        <f t="shared" si="12"/>
        <v>2.4943519746181666</v>
      </c>
      <c r="L109" s="133">
        <f t="shared" si="12"/>
        <v>2.4212809888814384</v>
      </c>
      <c r="M109" s="133">
        <f t="shared" si="12"/>
        <v>2.3586103080515337</v>
      </c>
      <c r="N109" s="133">
        <f t="shared" si="12"/>
        <v>2.3041667666739341</v>
      </c>
      <c r="O109" s="133">
        <f t="shared" si="12"/>
        <v>2.2563559644861733</v>
      </c>
      <c r="P109" s="133">
        <f t="shared" si="12"/>
        <v>2.2139794233723009</v>
      </c>
      <c r="Q109" s="133">
        <f t="shared" si="12"/>
        <v>2.1761174196159621</v>
      </c>
      <c r="R109" s="133">
        <f t="shared" si="11"/>
        <v>2.1420514000715576</v>
      </c>
      <c r="S109" s="133">
        <f t="shared" si="11"/>
        <v>2.111211138135114</v>
      </c>
      <c r="T109" s="133">
        <f t="shared" si="11"/>
        <v>2.0831378447098747</v>
      </c>
      <c r="U109" s="133">
        <f t="shared" si="11"/>
        <v>2.0574578545347459</v>
      </c>
      <c r="V109" s="133">
        <f t="shared" si="11"/>
        <v>2.033863493410129</v>
      </c>
      <c r="W109" s="133">
        <f t="shared" si="11"/>
        <v>2.0120989270809688</v>
      </c>
      <c r="X109" s="133">
        <f t="shared" si="11"/>
        <v>1.9919495329816432</v>
      </c>
      <c r="Y109" s="133">
        <f t="shared" si="11"/>
        <v>1.973233806576385</v>
      </c>
      <c r="Z109" s="138">
        <f t="shared" si="11"/>
        <v>1.9557971199436464</v>
      </c>
    </row>
    <row r="110" spans="1:26" ht="12.75">
      <c r="A110" s="128">
        <v>106</v>
      </c>
      <c r="B110" s="137">
        <f t="shared" si="12"/>
        <v>6.8801731265375583</v>
      </c>
      <c r="C110" s="133">
        <f t="shared" si="12"/>
        <v>4.8111646500806335</v>
      </c>
      <c r="D110" s="133">
        <f t="shared" si="12"/>
        <v>3.9719038478385529</v>
      </c>
      <c r="E110" s="133">
        <f t="shared" si="12"/>
        <v>3.5013833123151974</v>
      </c>
      <c r="F110" s="133">
        <f t="shared" si="12"/>
        <v>3.1948521832908718</v>
      </c>
      <c r="G110" s="133">
        <f t="shared" si="12"/>
        <v>2.9768337406057741</v>
      </c>
      <c r="H110" s="133">
        <f t="shared" si="12"/>
        <v>2.8125466434177611</v>
      </c>
      <c r="I110" s="133">
        <f t="shared" si="12"/>
        <v>2.6835736414168898</v>
      </c>
      <c r="J110" s="133">
        <f t="shared" si="12"/>
        <v>2.5791826912410536</v>
      </c>
      <c r="K110" s="133">
        <f t="shared" si="12"/>
        <v>2.4926647219860718</v>
      </c>
      <c r="L110" s="133">
        <f t="shared" si="12"/>
        <v>2.4195933026016063</v>
      </c>
      <c r="M110" s="133">
        <f t="shared" si="12"/>
        <v>2.3569205742093042</v>
      </c>
      <c r="N110" s="133">
        <f t="shared" si="12"/>
        <v>2.3024737973734011</v>
      </c>
      <c r="O110" s="133">
        <f t="shared" si="12"/>
        <v>2.2546588770090978</v>
      </c>
      <c r="P110" s="133">
        <f t="shared" si="12"/>
        <v>2.2122775583113827</v>
      </c>
      <c r="Q110" s="133">
        <f t="shared" si="12"/>
        <v>2.1744102839037156</v>
      </c>
      <c r="R110" s="133">
        <f t="shared" si="11"/>
        <v>2.1403386264144881</v>
      </c>
      <c r="S110" s="133">
        <f t="shared" si="11"/>
        <v>2.109492455551957</v>
      </c>
      <c r="T110" s="133">
        <f t="shared" si="11"/>
        <v>2.0814130567629117</v>
      </c>
      <c r="U110" s="133">
        <f t="shared" si="11"/>
        <v>2.0557268230009753</v>
      </c>
      <c r="V110" s="133">
        <f t="shared" si="11"/>
        <v>2.0321261258691394</v>
      </c>
      <c r="W110" s="133">
        <f t="shared" si="11"/>
        <v>2.0103551673684859</v>
      </c>
      <c r="X110" s="133">
        <f t="shared" si="11"/>
        <v>1.9901993537700948</v>
      </c>
      <c r="Y110" s="133">
        <f t="shared" si="11"/>
        <v>1.9714772035547208</v>
      </c>
      <c r="Z110" s="138">
        <f t="shared" si="11"/>
        <v>1.9540341072137251</v>
      </c>
    </row>
    <row r="111" spans="1:26" ht="12.75">
      <c r="A111" s="128">
        <v>107</v>
      </c>
      <c r="B111" s="137">
        <f t="shared" si="12"/>
        <v>6.877821031212215</v>
      </c>
      <c r="C111" s="133">
        <f t="shared" si="12"/>
        <v>4.80918343653261</v>
      </c>
      <c r="D111" s="133">
        <f t="shared" si="12"/>
        <v>3.9700710728385356</v>
      </c>
      <c r="E111" s="133">
        <f t="shared" si="12"/>
        <v>3.4996269086199843</v>
      </c>
      <c r="F111" s="133">
        <f t="shared" si="12"/>
        <v>3.1931395275647838</v>
      </c>
      <c r="G111" s="133">
        <f t="shared" si="12"/>
        <v>2.975147341433054</v>
      </c>
      <c r="H111" s="133">
        <f t="shared" si="12"/>
        <v>2.8108761043522326</v>
      </c>
      <c r="I111" s="133">
        <f t="shared" si="12"/>
        <v>2.6819123416870303</v>
      </c>
      <c r="J111" s="133">
        <f t="shared" si="12"/>
        <v>2.5775262035699567</v>
      </c>
      <c r="K111" s="133">
        <f t="shared" si="12"/>
        <v>2.4910099782579453</v>
      </c>
      <c r="L111" s="133">
        <f t="shared" si="12"/>
        <v>2.4179381194538081</v>
      </c>
      <c r="M111" s="133">
        <f t="shared" si="12"/>
        <v>2.3552633670336003</v>
      </c>
      <c r="N111" s="133">
        <f t="shared" si="12"/>
        <v>2.3008133996508877</v>
      </c>
      <c r="O111" s="133">
        <f t="shared" si="12"/>
        <v>2.2529944217400675</v>
      </c>
      <c r="P111" s="133">
        <f t="shared" si="12"/>
        <v>2.2106083976844557</v>
      </c>
      <c r="Q111" s="133">
        <f t="shared" ref="Q111:Z124" si="13">_xlfn.F.INV.RT($C$2,Q$4,$A111)</f>
        <v>2.1727359333913538</v>
      </c>
      <c r="R111" s="133">
        <f t="shared" si="13"/>
        <v>2.1386587249649875</v>
      </c>
      <c r="S111" s="133">
        <f t="shared" si="13"/>
        <v>2.1078067366767201</v>
      </c>
      <c r="T111" s="133">
        <f t="shared" si="13"/>
        <v>2.079721327172293</v>
      </c>
      <c r="U111" s="133">
        <f t="shared" si="13"/>
        <v>2.0540289465779917</v>
      </c>
      <c r="V111" s="133">
        <f t="shared" si="13"/>
        <v>2.0304220114865568</v>
      </c>
      <c r="W111" s="133">
        <f t="shared" si="13"/>
        <v>2.0086447595179968</v>
      </c>
      <c r="X111" s="133">
        <f t="shared" si="13"/>
        <v>1.9884826252788383</v>
      </c>
      <c r="Y111" s="133">
        <f t="shared" si="13"/>
        <v>1.9697541498712847</v>
      </c>
      <c r="Z111" s="138">
        <f t="shared" si="13"/>
        <v>1.9523047418881205</v>
      </c>
    </row>
    <row r="112" spans="1:26" ht="12.75">
      <c r="A112" s="128">
        <v>108</v>
      </c>
      <c r="B112" s="137">
        <f t="shared" ref="B112:Q124" si="14">_xlfn.F.INV.RT($C$2,B$4,$A112)</f>
        <v>6.875513612167846</v>
      </c>
      <c r="C112" s="133">
        <f t="shared" si="14"/>
        <v>4.807239962241419</v>
      </c>
      <c r="D112" s="133">
        <f t="shared" si="14"/>
        <v>3.9682732590233232</v>
      </c>
      <c r="E112" s="133">
        <f t="shared" si="14"/>
        <v>3.4979040350529238</v>
      </c>
      <c r="F112" s="133">
        <f t="shared" si="14"/>
        <v>3.1914595795256768</v>
      </c>
      <c r="G112" s="133">
        <f t="shared" si="14"/>
        <v>2.9734931529000916</v>
      </c>
      <c r="H112" s="133">
        <f t="shared" si="14"/>
        <v>2.8092374715887809</v>
      </c>
      <c r="I112" s="133">
        <f t="shared" si="14"/>
        <v>2.6802827661142463</v>
      </c>
      <c r="J112" s="133">
        <f t="shared" si="14"/>
        <v>2.5759013392073844</v>
      </c>
      <c r="K112" s="133">
        <f t="shared" si="14"/>
        <v>2.4893868129994563</v>
      </c>
      <c r="L112" s="133">
        <f t="shared" si="14"/>
        <v>2.4163145095273233</v>
      </c>
      <c r="M112" s="133">
        <f t="shared" si="14"/>
        <v>2.353637756342351</v>
      </c>
      <c r="N112" s="133">
        <f t="shared" si="14"/>
        <v>2.2991846424771984</v>
      </c>
      <c r="O112" s="133">
        <f t="shared" si="14"/>
        <v>2.2513616663828202</v>
      </c>
      <c r="P112" s="133">
        <f t="shared" si="14"/>
        <v>2.2089710076212574</v>
      </c>
      <c r="Q112" s="133">
        <f t="shared" si="14"/>
        <v>2.171093432411078</v>
      </c>
      <c r="R112" s="133">
        <f t="shared" si="13"/>
        <v>2.1370107580965652</v>
      </c>
      <c r="S112" s="133">
        <f t="shared" si="13"/>
        <v>2.1061530418102508</v>
      </c>
      <c r="T112" s="133">
        <f t="shared" si="13"/>
        <v>2.0780617140882871</v>
      </c>
      <c r="U112" s="133">
        <f t="shared" si="13"/>
        <v>2.0523632812152997</v>
      </c>
      <c r="V112" s="133">
        <f t="shared" si="13"/>
        <v>2.028750203982375</v>
      </c>
      <c r="W112" s="133">
        <f t="shared" si="13"/>
        <v>2.0069667550079</v>
      </c>
      <c r="X112" s="133">
        <f t="shared" si="13"/>
        <v>1.9867983967455618</v>
      </c>
      <c r="Y112" s="133">
        <f t="shared" si="13"/>
        <v>1.9680636925340451</v>
      </c>
      <c r="Z112" s="138">
        <f t="shared" si="13"/>
        <v>1.9506080687639091</v>
      </c>
    </row>
    <row r="113" spans="1:26" ht="12.75">
      <c r="A113" s="128">
        <v>109</v>
      </c>
      <c r="B113" s="137">
        <f t="shared" si="14"/>
        <v>6.8732496086645085</v>
      </c>
      <c r="C113" s="133">
        <f t="shared" si="14"/>
        <v>4.805333159267466</v>
      </c>
      <c r="D113" s="133">
        <f t="shared" si="14"/>
        <v>3.9665094157116307</v>
      </c>
      <c r="E113" s="133">
        <f t="shared" si="14"/>
        <v>3.4962137407787539</v>
      </c>
      <c r="F113" s="133">
        <f t="shared" si="14"/>
        <v>3.1898114113105476</v>
      </c>
      <c r="G113" s="133">
        <f t="shared" si="14"/>
        <v>2.9718702611183048</v>
      </c>
      <c r="H113" s="133">
        <f t="shared" si="14"/>
        <v>2.8076298399018738</v>
      </c>
      <c r="I113" s="133">
        <f t="shared" si="14"/>
        <v>2.6786840147812057</v>
      </c>
      <c r="J113" s="133">
        <f t="shared" si="14"/>
        <v>2.5743072013220192</v>
      </c>
      <c r="K113" s="133">
        <f t="shared" si="14"/>
        <v>2.487794330941913</v>
      </c>
      <c r="L113" s="133">
        <f t="shared" si="14"/>
        <v>2.4147215780452758</v>
      </c>
      <c r="M113" s="133">
        <f t="shared" si="14"/>
        <v>2.3520428470841748</v>
      </c>
      <c r="N113" s="133">
        <f t="shared" si="14"/>
        <v>2.2975866299712933</v>
      </c>
      <c r="O113" s="133">
        <f t="shared" si="14"/>
        <v>2.2497597138216561</v>
      </c>
      <c r="P113" s="133">
        <f t="shared" si="14"/>
        <v>2.2073644894753714</v>
      </c>
      <c r="Q113" s="133">
        <f t="shared" si="14"/>
        <v>2.1694818805700735</v>
      </c>
      <c r="R113" s="133">
        <f t="shared" si="13"/>
        <v>2.1353938235144687</v>
      </c>
      <c r="S113" s="133">
        <f t="shared" si="13"/>
        <v>2.1045304666458331</v>
      </c>
      <c r="T113" s="133">
        <f t="shared" si="13"/>
        <v>2.0764333111169497</v>
      </c>
      <c r="U113" s="133">
        <f t="shared" si="13"/>
        <v>2.0507289183832151</v>
      </c>
      <c r="V113" s="133">
        <f t="shared" si="13"/>
        <v>2.0271097926633592</v>
      </c>
      <c r="W113" s="133">
        <f t="shared" si="13"/>
        <v>2.0053202409696835</v>
      </c>
      <c r="X113" s="133">
        <f t="shared" si="13"/>
        <v>1.9851457531272672</v>
      </c>
      <c r="Y113" s="133">
        <f t="shared" si="13"/>
        <v>1.9664049143360576</v>
      </c>
      <c r="Z113" s="138">
        <f t="shared" si="13"/>
        <v>1.9489431684883414</v>
      </c>
    </row>
    <row r="114" spans="1:26" ht="12.75">
      <c r="A114" s="128">
        <v>110</v>
      </c>
      <c r="B114" s="137">
        <f t="shared" si="14"/>
        <v>6.871027806950468</v>
      </c>
      <c r="C114" s="133">
        <f t="shared" si="14"/>
        <v>4.8034619995810948</v>
      </c>
      <c r="D114" s="133">
        <f t="shared" si="14"/>
        <v>3.9647785892939882</v>
      </c>
      <c r="E114" s="133">
        <f t="shared" si="14"/>
        <v>3.4945551105685033</v>
      </c>
      <c r="F114" s="133">
        <f t="shared" si="14"/>
        <v>3.188194129815173</v>
      </c>
      <c r="G114" s="133">
        <f t="shared" si="14"/>
        <v>2.9702777864391523</v>
      </c>
      <c r="H114" s="133">
        <f t="shared" si="14"/>
        <v>2.80605233798078</v>
      </c>
      <c r="I114" s="133">
        <f t="shared" si="14"/>
        <v>2.6771152214819498</v>
      </c>
      <c r="J114" s="133">
        <f t="shared" si="14"/>
        <v>2.5727429266708439</v>
      </c>
      <c r="K114" s="133">
        <f t="shared" si="14"/>
        <v>2.486231670336724</v>
      </c>
      <c r="L114" s="133">
        <f t="shared" si="14"/>
        <v>2.4131584637210888</v>
      </c>
      <c r="M114" s="133">
        <f t="shared" si="14"/>
        <v>2.3504777776955224</v>
      </c>
      <c r="N114" s="133">
        <f t="shared" si="14"/>
        <v>2.2960184997572122</v>
      </c>
      <c r="O114" s="133">
        <f t="shared" si="14"/>
        <v>2.2481877004774895</v>
      </c>
      <c r="P114" s="133">
        <f t="shared" si="14"/>
        <v>2.2057879781789063</v>
      </c>
      <c r="Q114" s="133">
        <f t="shared" si="14"/>
        <v>2.1679004111034716</v>
      </c>
      <c r="R114" s="133">
        <f t="shared" si="13"/>
        <v>2.1338070526066906</v>
      </c>
      <c r="S114" s="133">
        <f t="shared" si="13"/>
        <v>2.1029381406180576</v>
      </c>
      <c r="T114" s="133">
        <f t="shared" si="13"/>
        <v>2.0748352456667449</v>
      </c>
      <c r="U114" s="133">
        <f t="shared" si="13"/>
        <v>2.0491249834171654</v>
      </c>
      <c r="V114" s="133">
        <f t="shared" si="13"/>
        <v>2.0254999007649794</v>
      </c>
      <c r="W114" s="133">
        <f t="shared" si="13"/>
        <v>2.0037043385274651</v>
      </c>
      <c r="X114" s="133">
        <f t="shared" si="13"/>
        <v>1.9835238134374276</v>
      </c>
      <c r="Y114" s="133">
        <f t="shared" si="13"/>
        <v>1.9647769321902775</v>
      </c>
      <c r="Z114" s="138">
        <f t="shared" si="13"/>
        <v>1.94730915589131</v>
      </c>
    </row>
    <row r="115" spans="1:26" ht="12.75">
      <c r="A115" s="128">
        <v>111</v>
      </c>
      <c r="B115" s="137">
        <f t="shared" si="14"/>
        <v>6.8688470380936151</v>
      </c>
      <c r="C115" s="133">
        <f t="shared" si="14"/>
        <v>4.8016254932158731</v>
      </c>
      <c r="D115" s="133">
        <f t="shared" si="14"/>
        <v>3.9630798615151046</v>
      </c>
      <c r="E115" s="133">
        <f t="shared" si="14"/>
        <v>3.4929272631485802</v>
      </c>
      <c r="F115" s="133">
        <f t="shared" si="14"/>
        <v>3.1866068750819325</v>
      </c>
      <c r="G115" s="133">
        <f t="shared" si="14"/>
        <v>2.9687148818658096</v>
      </c>
      <c r="H115" s="133">
        <f t="shared" si="14"/>
        <v>2.8045041268563513</v>
      </c>
      <c r="I115" s="133">
        <f t="shared" si="14"/>
        <v>2.6755755521582665</v>
      </c>
      <c r="J115" s="133">
        <f t="shared" si="14"/>
        <v>2.5712076840415401</v>
      </c>
      <c r="K115" s="133">
        <f t="shared" si="14"/>
        <v>2.4846980014013615</v>
      </c>
      <c r="L115" s="133">
        <f t="shared" si="14"/>
        <v>2.4116243372062915</v>
      </c>
      <c r="M115" s="133">
        <f t="shared" si="14"/>
        <v>2.3489417185491202</v>
      </c>
      <c r="N115" s="133">
        <f t="shared" si="14"/>
        <v>2.2944794214122743</v>
      </c>
      <c r="O115" s="133">
        <f t="shared" si="14"/>
        <v>2.2466447947551837</v>
      </c>
      <c r="P115" s="133">
        <f t="shared" si="14"/>
        <v>2.2042406406885133</v>
      </c>
      <c r="Q115" s="133">
        <f t="shared" si="14"/>
        <v>2.166348189318732</v>
      </c>
      <c r="R115" s="133">
        <f t="shared" si="13"/>
        <v>2.1322496088864624</v>
      </c>
      <c r="S115" s="133">
        <f t="shared" si="13"/>
        <v>2.1013752253432578</v>
      </c>
      <c r="T115" s="133">
        <f t="shared" si="13"/>
        <v>2.0732666773868189</v>
      </c>
      <c r="U115" s="133">
        <f t="shared" si="13"/>
        <v>2.0475506339537368</v>
      </c>
      <c r="V115" s="133">
        <f t="shared" si="13"/>
        <v>2.0239196838851949</v>
      </c>
      <c r="W115" s="133">
        <f t="shared" si="13"/>
        <v>2.0021182012295</v>
      </c>
      <c r="X115" s="133">
        <f t="shared" si="13"/>
        <v>1.981931729175205</v>
      </c>
      <c r="Y115" s="133">
        <f t="shared" si="13"/>
        <v>1.9631788955565013</v>
      </c>
      <c r="Z115" s="138">
        <f t="shared" si="13"/>
        <v>1.9457051784100645</v>
      </c>
    </row>
    <row r="116" spans="1:26" ht="12.75">
      <c r="A116" s="128">
        <v>112</v>
      </c>
      <c r="B116" s="137">
        <f t="shared" si="14"/>
        <v>6.8667061759318546</v>
      </c>
      <c r="C116" s="133">
        <f t="shared" si="14"/>
        <v>4.7998226865234281</v>
      </c>
      <c r="D116" s="133">
        <f t="shared" si="14"/>
        <v>3.9614123478508674</v>
      </c>
      <c r="E116" s="133">
        <f t="shared" si="14"/>
        <v>3.4913293496409357</v>
      </c>
      <c r="F116" s="133">
        <f t="shared" si="14"/>
        <v>3.1850488187765773</v>
      </c>
      <c r="G116" s="133">
        <f t="shared" si="14"/>
        <v>2.9671807315524514</v>
      </c>
      <c r="H116" s="133">
        <f t="shared" si="14"/>
        <v>2.8029843984145595</v>
      </c>
      <c r="I116" s="133">
        <f t="shared" si="14"/>
        <v>2.674064203422339</v>
      </c>
      <c r="J116" s="133">
        <f t="shared" si="14"/>
        <v>2.5697006727807929</v>
      </c>
      <c r="K116" s="133">
        <f t="shared" si="14"/>
        <v>2.4831925248510029</v>
      </c>
      <c r="L116" s="133">
        <f t="shared" si="14"/>
        <v>2.4101183996238849</v>
      </c>
      <c r="M116" s="133">
        <f t="shared" si="14"/>
        <v>2.3474338704879281</v>
      </c>
      <c r="N116" s="133">
        <f t="shared" si="14"/>
        <v>2.2929685950007803</v>
      </c>
      <c r="O116" s="133">
        <f t="shared" si="14"/>
        <v>2.2451301955764014</v>
      </c>
      <c r="P116" s="133">
        <f t="shared" si="14"/>
        <v>2.2027216745169689</v>
      </c>
      <c r="Q116" s="133">
        <f t="shared" si="14"/>
        <v>2.1648244111256165</v>
      </c>
      <c r="R116" s="133">
        <f t="shared" si="13"/>
        <v>2.1307206865204162</v>
      </c>
      <c r="S116" s="133">
        <f t="shared" si="13"/>
        <v>2.0998409131457132</v>
      </c>
      <c r="T116" s="133">
        <f t="shared" si="13"/>
        <v>2.0717267966911268</v>
      </c>
      <c r="U116" s="133">
        <f t="shared" si="13"/>
        <v>2.0460050584526677</v>
      </c>
      <c r="V116" s="133">
        <f t="shared" si="13"/>
        <v>2.0223683285042564</v>
      </c>
      <c r="W116" s="133">
        <f t="shared" si="13"/>
        <v>2.000561013565791</v>
      </c>
      <c r="X116" s="133">
        <f t="shared" si="13"/>
        <v>1.9803686828408893</v>
      </c>
      <c r="Y116" s="133">
        <f t="shared" si="13"/>
        <v>1.9616099849546442</v>
      </c>
      <c r="Z116" s="138">
        <f t="shared" si="13"/>
        <v>1.9441304146003406</v>
      </c>
    </row>
    <row r="117" spans="1:26" ht="12.75">
      <c r="A117" s="128">
        <v>113</v>
      </c>
      <c r="B117" s="137">
        <f t="shared" si="14"/>
        <v>6.8646041351349325</v>
      </c>
      <c r="C117" s="133">
        <f t="shared" si="14"/>
        <v>4.7980526605234317</v>
      </c>
      <c r="D117" s="133">
        <f t="shared" si="14"/>
        <v>3.9597751959738741</v>
      </c>
      <c r="E117" s="133">
        <f t="shared" si="14"/>
        <v>3.4897605520883261</v>
      </c>
      <c r="F117" s="133">
        <f t="shared" si="14"/>
        <v>3.1835191627481474</v>
      </c>
      <c r="G117" s="133">
        <f t="shared" si="14"/>
        <v>2.9656745493855028</v>
      </c>
      <c r="H117" s="133">
        <f t="shared" si="14"/>
        <v>2.8014923739912514</v>
      </c>
      <c r="I117" s="133">
        <f t="shared" si="14"/>
        <v>2.6725804011600518</v>
      </c>
      <c r="J117" s="133">
        <f t="shared" si="14"/>
        <v>2.5682211214029476</v>
      </c>
      <c r="K117" s="133">
        <f t="shared" si="14"/>
        <v>2.4817144705103344</v>
      </c>
      <c r="L117" s="133">
        <f t="shared" si="14"/>
        <v>2.4086398811817666</v>
      </c>
      <c r="M117" s="133">
        <f t="shared" si="14"/>
        <v>2.3459534634390535</v>
      </c>
      <c r="N117" s="133">
        <f t="shared" si="14"/>
        <v>2.2914852496876845</v>
      </c>
      <c r="O117" s="133">
        <f t="shared" si="14"/>
        <v>2.2436431309924632</v>
      </c>
      <c r="P117" s="133">
        <f t="shared" si="14"/>
        <v>2.2012303063447698</v>
      </c>
      <c r="Q117" s="133">
        <f t="shared" si="14"/>
        <v>2.163328301646263</v>
      </c>
      <c r="R117" s="133">
        <f t="shared" si="13"/>
        <v>2.1292195089369197</v>
      </c>
      <c r="S117" s="133">
        <f t="shared" si="13"/>
        <v>2.098334425664095</v>
      </c>
      <c r="T117" s="133">
        <f t="shared" si="13"/>
        <v>2.0702148233629036</v>
      </c>
      <c r="U117" s="133">
        <f t="shared" si="13"/>
        <v>2.0444874747992543</v>
      </c>
      <c r="V117" s="133">
        <f t="shared" si="13"/>
        <v>2.0208450505850455</v>
      </c>
      <c r="W117" s="133">
        <f t="shared" si="13"/>
        <v>1.9990319895663309</v>
      </c>
      <c r="X117" s="133">
        <f t="shared" si="13"/>
        <v>1.9788338865320267</v>
      </c>
      <c r="Y117" s="133">
        <f t="shared" si="13"/>
        <v>1.9600694105587759</v>
      </c>
      <c r="Z117" s="138">
        <f t="shared" si="13"/>
        <v>1.9425840727283445</v>
      </c>
    </row>
    <row r="118" spans="1:26" ht="12.75">
      <c r="A118" s="128">
        <v>114</v>
      </c>
      <c r="B118" s="137">
        <f t="shared" si="14"/>
        <v>6.8625398693707504</v>
      </c>
      <c r="C118" s="133">
        <f t="shared" si="14"/>
        <v>4.7963145293425828</v>
      </c>
      <c r="D118" s="133">
        <f t="shared" si="14"/>
        <v>3.9581675843019601</v>
      </c>
      <c r="E118" s="133">
        <f t="shared" si="14"/>
        <v>3.4882200820594456</v>
      </c>
      <c r="F118" s="133">
        <f t="shared" si="14"/>
        <v>3.1820171376668891</v>
      </c>
      <c r="G118" s="133">
        <f t="shared" si="14"/>
        <v>2.9641955776417208</v>
      </c>
      <c r="H118" s="133">
        <f t="shared" si="14"/>
        <v>2.8000273030429881</v>
      </c>
      <c r="I118" s="133">
        <f t="shared" si="14"/>
        <v>2.6711233992099448</v>
      </c>
      <c r="J118" s="133">
        <f t="shared" si="14"/>
        <v>2.5667682862739967</v>
      </c>
      <c r="K118" s="133">
        <f t="shared" si="14"/>
        <v>2.4802630960005061</v>
      </c>
      <c r="L118" s="133">
        <f t="shared" si="14"/>
        <v>2.4071880398611696</v>
      </c>
      <c r="M118" s="133">
        <f t="shared" si="14"/>
        <v>2.3444997551026954</v>
      </c>
      <c r="N118" s="133">
        <f t="shared" si="14"/>
        <v>2.2900286424272474</v>
      </c>
      <c r="O118" s="133">
        <f t="shared" si="14"/>
        <v>2.242182856872172</v>
      </c>
      <c r="P118" s="133">
        <f t="shared" si="14"/>
        <v>2.19976579070679</v>
      </c>
      <c r="Q118" s="133">
        <f t="shared" si="14"/>
        <v>2.1618591139003671</v>
      </c>
      <c r="R118" s="133">
        <f t="shared" si="13"/>
        <v>2.1277453275095772</v>
      </c>
      <c r="S118" s="133">
        <f t="shared" si="13"/>
        <v>2.0968550125331475</v>
      </c>
      <c r="T118" s="133">
        <f t="shared" si="13"/>
        <v>2.0687300052344164</v>
      </c>
      <c r="U118" s="133">
        <f t="shared" si="13"/>
        <v>2.0429971289821527</v>
      </c>
      <c r="V118" s="133">
        <f t="shared" si="13"/>
        <v>2.0193490942488661</v>
      </c>
      <c r="W118" s="133">
        <f t="shared" si="13"/>
        <v>1.9975303714748762</v>
      </c>
      <c r="X118" s="133">
        <f t="shared" si="13"/>
        <v>1.9773265806151998</v>
      </c>
      <c r="Y118" s="133">
        <f t="shared" si="13"/>
        <v>1.9585564108669189</v>
      </c>
      <c r="Z118" s="138">
        <f t="shared" si="13"/>
        <v>1.9410653894385632</v>
      </c>
    </row>
    <row r="119" spans="1:26" ht="12.75">
      <c r="A119" s="128">
        <v>115</v>
      </c>
      <c r="B119" s="137">
        <f t="shared" si="14"/>
        <v>6.8605123695694532</v>
      </c>
      <c r="C119" s="133">
        <f t="shared" si="14"/>
        <v>4.7946074387373807</v>
      </c>
      <c r="D119" s="133">
        <f t="shared" si="14"/>
        <v>3.9565887206245911</v>
      </c>
      <c r="E119" s="133">
        <f t="shared" si="14"/>
        <v>3.4867071793288726</v>
      </c>
      <c r="F119" s="133">
        <f t="shared" si="14"/>
        <v>3.1805420017352795</v>
      </c>
      <c r="G119" s="133">
        <f t="shared" si="14"/>
        <v>2.9627430857183104</v>
      </c>
      <c r="H119" s="133">
        <f t="shared" si="14"/>
        <v>2.7985884618892221</v>
      </c>
      <c r="I119" s="133">
        <f t="shared" si="14"/>
        <v>2.669692478113058</v>
      </c>
      <c r="J119" s="133">
        <f t="shared" si="14"/>
        <v>2.5653414503662013</v>
      </c>
      <c r="K119" s="133">
        <f t="shared" si="14"/>
        <v>2.4788376854965053</v>
      </c>
      <c r="L119" s="133">
        <f t="shared" si="14"/>
        <v>2.4057621601754549</v>
      </c>
      <c r="M119" s="133">
        <f t="shared" si="14"/>
        <v>2.3430720297113403</v>
      </c>
      <c r="N119" s="133">
        <f t="shared" si="14"/>
        <v>2.2885980567219653</v>
      </c>
      <c r="O119" s="133">
        <f t="shared" si="14"/>
        <v>2.2407486556599672</v>
      </c>
      <c r="P119" s="133">
        <f t="shared" si="14"/>
        <v>2.198327408749269</v>
      </c>
      <c r="Q119" s="133">
        <f t="shared" si="14"/>
        <v>2.160416127560731</v>
      </c>
      <c r="R119" s="133">
        <f t="shared" si="13"/>
        <v>2.1262974203111815</v>
      </c>
      <c r="S119" s="133">
        <f t="shared" si="13"/>
        <v>2.0954019501358974</v>
      </c>
      <c r="T119" s="133">
        <f t="shared" si="13"/>
        <v>2.0672716169373637</v>
      </c>
      <c r="U119" s="133">
        <f t="shared" si="13"/>
        <v>2.0415332938418702</v>
      </c>
      <c r="V119" s="133">
        <f t="shared" si="13"/>
        <v>2.0178797305220191</v>
      </c>
      <c r="W119" s="133">
        <f t="shared" si="13"/>
        <v>1.9960554284935947</v>
      </c>
      <c r="X119" s="133">
        <f t="shared" si="13"/>
        <v>1.9758460324687361</v>
      </c>
      <c r="Y119" s="133">
        <f t="shared" si="13"/>
        <v>1.9570702514418246</v>
      </c>
      <c r="Z119" s="138">
        <f t="shared" si="13"/>
        <v>1.9395736284926737</v>
      </c>
    </row>
    <row r="120" spans="1:26" ht="12.75">
      <c r="A120" s="128">
        <v>116</v>
      </c>
      <c r="B120" s="137">
        <f t="shared" si="14"/>
        <v>6.858520662279652</v>
      </c>
      <c r="C120" s="133">
        <f t="shared" si="14"/>
        <v>4.792930564695161</v>
      </c>
      <c r="D120" s="133">
        <f t="shared" si="14"/>
        <v>3.9550378408021523</v>
      </c>
      <c r="E120" s="133">
        <f t="shared" si="14"/>
        <v>3.4852211106271747</v>
      </c>
      <c r="F120" s="133">
        <f t="shared" si="14"/>
        <v>3.1790930394675483</v>
      </c>
      <c r="G120" s="133">
        <f t="shared" si="14"/>
        <v>2.9613163689305608</v>
      </c>
      <c r="H120" s="133">
        <f t="shared" si="14"/>
        <v>2.7971751525213757</v>
      </c>
      <c r="I120" s="133">
        <f t="shared" si="14"/>
        <v>2.668286943929246</v>
      </c>
      <c r="J120" s="133">
        <f t="shared" si="14"/>
        <v>2.5639399220788781</v>
      </c>
      <c r="K120" s="133">
        <f t="shared" si="14"/>
        <v>2.4774375485506033</v>
      </c>
      <c r="L120" s="133">
        <f t="shared" si="14"/>
        <v>2.4043615519948602</v>
      </c>
      <c r="M120" s="133">
        <f t="shared" si="14"/>
        <v>2.3416695968548931</v>
      </c>
      <c r="N120" s="133">
        <f t="shared" si="14"/>
        <v>2.2871928014474019</v>
      </c>
      <c r="O120" s="133">
        <f t="shared" si="14"/>
        <v>2.2393398351999947</v>
      </c>
      <c r="P120" s="133">
        <f t="shared" si="14"/>
        <v>2.1969144670527503</v>
      </c>
      <c r="Q120" s="133">
        <f t="shared" si="14"/>
        <v>2.158998647774871</v>
      </c>
      <c r="R120" s="133">
        <f t="shared" si="13"/>
        <v>2.1248750909337435</v>
      </c>
      <c r="S120" s="133">
        <f t="shared" si="13"/>
        <v>2.0939745404220131</v>
      </c>
      <c r="T120" s="133">
        <f t="shared" si="13"/>
        <v>2.0658389587194605</v>
      </c>
      <c r="U120" s="133">
        <f t="shared" si="13"/>
        <v>2.0400952678855591</v>
      </c>
      <c r="V120" s="133">
        <f t="shared" si="13"/>
        <v>2.016436256148745</v>
      </c>
      <c r="W120" s="133">
        <f t="shared" si="13"/>
        <v>1.9946064555941576</v>
      </c>
      <c r="X120" s="133">
        <f t="shared" si="13"/>
        <v>1.9743915352919519</v>
      </c>
      <c r="Y120" s="133">
        <f t="shared" si="13"/>
        <v>1.9556102237184005</v>
      </c>
      <c r="Z120" s="138">
        <f t="shared" si="13"/>
        <v>1.9381080795751358</v>
      </c>
    </row>
    <row r="121" spans="1:26" ht="12.75">
      <c r="A121" s="128">
        <v>117</v>
      </c>
      <c r="B121" s="137">
        <f t="shared" si="14"/>
        <v>6.856563808110689</v>
      </c>
      <c r="C121" s="133">
        <f t="shared" si="14"/>
        <v>4.7912831121086672</v>
      </c>
      <c r="D121" s="133">
        <f t="shared" si="14"/>
        <v>3.9535142075337939</v>
      </c>
      <c r="E121" s="133">
        <f t="shared" si="14"/>
        <v>3.4837611684569034</v>
      </c>
      <c r="F121" s="133">
        <f t="shared" si="14"/>
        <v>3.1776695605335834</v>
      </c>
      <c r="G121" s="133">
        <f t="shared" si="14"/>
        <v>2.9599147473728755</v>
      </c>
      <c r="H121" s="133">
        <f t="shared" si="14"/>
        <v>2.7957867014747091</v>
      </c>
      <c r="I121" s="133">
        <f t="shared" si="14"/>
        <v>2.6669061271159138</v>
      </c>
      <c r="J121" s="133">
        <f t="shared" si="14"/>
        <v>2.5625630341213923</v>
      </c>
      <c r="K121" s="133">
        <f t="shared" si="14"/>
        <v>2.4760620189777844</v>
      </c>
      <c r="L121" s="133">
        <f t="shared" si="14"/>
        <v>2.4029855494331609</v>
      </c>
      <c r="M121" s="133">
        <f t="shared" si="14"/>
        <v>2.3402917903676856</v>
      </c>
      <c r="N121" s="133">
        <f t="shared" si="14"/>
        <v>2.2858122097389262</v>
      </c>
      <c r="O121" s="133">
        <f t="shared" si="14"/>
        <v>2.2379557276220781</v>
      </c>
      <c r="P121" s="133">
        <f t="shared" si="14"/>
        <v>2.1955262965169946</v>
      </c>
      <c r="Q121" s="133">
        <f t="shared" si="14"/>
        <v>2.1576060040485667</v>
      </c>
      <c r="R121" s="133">
        <f t="shared" si="13"/>
        <v>2.1234776673705853</v>
      </c>
      <c r="S121" s="133">
        <f t="shared" si="13"/>
        <v>2.0925721097882817</v>
      </c>
      <c r="T121" s="133">
        <f t="shared" si="13"/>
        <v>2.0644313553232299</v>
      </c>
      <c r="U121" s="133">
        <f t="shared" si="13"/>
        <v>2.0386823741640523</v>
      </c>
      <c r="V121" s="133">
        <f t="shared" si="13"/>
        <v>2.0150179924665128</v>
      </c>
      <c r="W121" s="133">
        <f t="shared" si="13"/>
        <v>1.9931827723912363</v>
      </c>
      <c r="X121" s="133">
        <f t="shared" si="13"/>
        <v>1.9729624069768794</v>
      </c>
      <c r="Y121" s="133">
        <f t="shared" si="13"/>
        <v>1.9541756438736666</v>
      </c>
      <c r="Z121" s="138">
        <f t="shared" si="13"/>
        <v>1.9366680571614177</v>
      </c>
    </row>
    <row r="122" spans="1:26" ht="12.75">
      <c r="A122" s="128">
        <v>118</v>
      </c>
      <c r="B122" s="137">
        <f t="shared" si="14"/>
        <v>6.8546409002559994</v>
      </c>
      <c r="C122" s="133">
        <f t="shared" si="14"/>
        <v>4.7896643135198786</v>
      </c>
      <c r="D122" s="133">
        <f t="shared" si="14"/>
        <v>3.9520171091895713</v>
      </c>
      <c r="E122" s="133">
        <f t="shared" si="14"/>
        <v>3.4823266699704272</v>
      </c>
      <c r="F122" s="133">
        <f t="shared" si="14"/>
        <v>3.1762708986632395</v>
      </c>
      <c r="G122" s="133">
        <f t="shared" si="14"/>
        <v>2.9585375648393448</v>
      </c>
      <c r="H122" s="133">
        <f t="shared" si="14"/>
        <v>2.7944224587591315</v>
      </c>
      <c r="I122" s="133">
        <f t="shared" si="14"/>
        <v>2.6655493814653184</v>
      </c>
      <c r="J122" s="133">
        <f t="shared" si="14"/>
        <v>2.5612101424544824</v>
      </c>
      <c r="K122" s="133">
        <f t="shared" si="14"/>
        <v>2.4747104537994096</v>
      </c>
      <c r="L122" s="133">
        <f t="shared" si="14"/>
        <v>2.4016335097924708</v>
      </c>
      <c r="M122" s="133">
        <f t="shared" si="14"/>
        <v>2.3389379672735928</v>
      </c>
      <c r="N122" s="133">
        <f t="shared" si="14"/>
        <v>2.2844556379365182</v>
      </c>
      <c r="O122" s="133">
        <f t="shared" si="14"/>
        <v>2.2365956882858073</v>
      </c>
      <c r="P122" s="133">
        <f t="shared" si="14"/>
        <v>2.1941622513040095</v>
      </c>
      <c r="Q122" s="133">
        <f t="shared" si="14"/>
        <v>2.1562375491876522</v>
      </c>
      <c r="R122" s="133">
        <f t="shared" si="13"/>
        <v>2.122104500956671</v>
      </c>
      <c r="S122" s="133">
        <f t="shared" si="13"/>
        <v>2.091194008017403</v>
      </c>
      <c r="T122" s="133">
        <f t="shared" si="13"/>
        <v>2.0630481549231767</v>
      </c>
      <c r="U122" s="133">
        <f t="shared" si="13"/>
        <v>2.0372939592073704</v>
      </c>
      <c r="V122" s="133">
        <f t="shared" si="13"/>
        <v>2.0136242843398082</v>
      </c>
      <c r="W122" s="133">
        <f t="shared" si="13"/>
        <v>1.9917837220746037</v>
      </c>
      <c r="X122" s="133">
        <f t="shared" si="13"/>
        <v>1.9715579890386576</v>
      </c>
      <c r="Y122" s="133">
        <f t="shared" si="13"/>
        <v>1.9527658517554483</v>
      </c>
      <c r="Z122" s="138">
        <f t="shared" si="13"/>
        <v>1.9352528994450064</v>
      </c>
    </row>
    <row r="123" spans="1:26" ht="12.75">
      <c r="A123" s="128">
        <v>119</v>
      </c>
      <c r="B123" s="137">
        <f t="shared" si="14"/>
        <v>6.8527510630926738</v>
      </c>
      <c r="C123" s="133">
        <f t="shared" si="14"/>
        <v>4.7880734279286674</v>
      </c>
      <c r="D123" s="133">
        <f t="shared" si="14"/>
        <v>3.9505458587030629</v>
      </c>
      <c r="E123" s="133">
        <f t="shared" si="14"/>
        <v>3.4809169559058817</v>
      </c>
      <c r="F123" s="133">
        <f t="shared" si="14"/>
        <v>3.1748964106073787</v>
      </c>
      <c r="G123" s="133">
        <f t="shared" si="14"/>
        <v>2.9571841878002294</v>
      </c>
      <c r="H123" s="133">
        <f t="shared" si="14"/>
        <v>2.7930817968454331</v>
      </c>
      <c r="I123" s="133">
        <f t="shared" si="14"/>
        <v>2.6642160830969601</v>
      </c>
      <c r="J123" s="133">
        <f t="shared" si="14"/>
        <v>2.559880625286437</v>
      </c>
      <c r="K123" s="133">
        <f t="shared" si="14"/>
        <v>2.473382232241581</v>
      </c>
      <c r="L123" s="133">
        <f t="shared" si="14"/>
        <v>2.4003048125626885</v>
      </c>
      <c r="M123" s="133">
        <f t="shared" si="14"/>
        <v>2.337607506785742</v>
      </c>
      <c r="N123" s="133">
        <f t="shared" si="14"/>
        <v>2.2831224645841939</v>
      </c>
      <c r="O123" s="133">
        <f t="shared" si="14"/>
        <v>2.2352590947792561</v>
      </c>
      <c r="P123" s="133">
        <f t="shared" si="14"/>
        <v>2.1928217078357628</v>
      </c>
      <c r="Q123" s="133">
        <f t="shared" si="14"/>
        <v>2.1548926582944814</v>
      </c>
      <c r="R123" s="133">
        <f t="shared" si="13"/>
        <v>2.1207549653637123</v>
      </c>
      <c r="S123" s="133">
        <f t="shared" si="13"/>
        <v>2.0898396072715983</v>
      </c>
      <c r="T123" s="133">
        <f t="shared" si="13"/>
        <v>2.0616887281178342</v>
      </c>
      <c r="U123" s="133">
        <f t="shared" si="13"/>
        <v>2.0359293920151691</v>
      </c>
      <c r="V123" s="133">
        <f t="shared" si="13"/>
        <v>2.0122544991489648</v>
      </c>
      <c r="W123" s="133">
        <f t="shared" si="13"/>
        <v>1.9904086703963135</v>
      </c>
      <c r="X123" s="133">
        <f t="shared" si="13"/>
        <v>1.9701776456010767</v>
      </c>
      <c r="Y123" s="133">
        <f t="shared" si="13"/>
        <v>1.9513802098663109</v>
      </c>
      <c r="Z123" s="138">
        <f t="shared" si="13"/>
        <v>1.9338619673197548</v>
      </c>
    </row>
    <row r="124" spans="1:26" ht="13.5" thickBot="1">
      <c r="A124" s="129">
        <v>120</v>
      </c>
      <c r="B124" s="139">
        <f t="shared" si="14"/>
        <v>6.8508934508525297</v>
      </c>
      <c r="C124" s="140">
        <f t="shared" si="14"/>
        <v>4.7865097396625789</v>
      </c>
      <c r="D124" s="140">
        <f t="shared" si="14"/>
        <v>3.949099792520776</v>
      </c>
      <c r="E124" s="140">
        <f t="shared" si="14"/>
        <v>3.4795313895777449</v>
      </c>
      <c r="F124" s="140">
        <f t="shared" si="14"/>
        <v>3.1735454751523284</v>
      </c>
      <c r="G124" s="140">
        <f t="shared" si="14"/>
        <v>2.9558540044310311</v>
      </c>
      <c r="H124" s="140">
        <f t="shared" si="14"/>
        <v>2.791764109703585</v>
      </c>
      <c r="I124" s="140">
        <f t="shared" si="14"/>
        <v>2.6629056295017137</v>
      </c>
      <c r="J124" s="140">
        <f t="shared" si="14"/>
        <v>2.558573882120819</v>
      </c>
      <c r="K124" s="140">
        <f t="shared" si="14"/>
        <v>2.4720767547849389</v>
      </c>
      <c r="L124" s="140">
        <f t="shared" si="14"/>
        <v>2.3989988584723001</v>
      </c>
      <c r="M124" s="140">
        <f t="shared" si="14"/>
        <v>2.3362998093575724</v>
      </c>
      <c r="N124" s="140">
        <f t="shared" si="14"/>
        <v>2.2818120894807565</v>
      </c>
      <c r="O124" s="140">
        <f t="shared" si="14"/>
        <v>2.233945345969039</v>
      </c>
      <c r="P124" s="140">
        <f t="shared" si="14"/>
        <v>2.1915040638432637</v>
      </c>
      <c r="Q124" s="140">
        <f t="shared" si="14"/>
        <v>2.1535707278158513</v>
      </c>
      <c r="R124" s="140">
        <f t="shared" si="13"/>
        <v>2.1194284556467458</v>
      </c>
      <c r="S124" s="140">
        <f t="shared" si="13"/>
        <v>2.088508301137765</v>
      </c>
      <c r="T124" s="140">
        <f t="shared" si="13"/>
        <v>2.0603524669734221</v>
      </c>
      <c r="U124" s="140">
        <f t="shared" si="13"/>
        <v>2.0345880630988535</v>
      </c>
      <c r="V124" s="140">
        <f t="shared" si="13"/>
        <v>2.0109080258307053</v>
      </c>
      <c r="W124" s="140">
        <f t="shared" si="13"/>
        <v>1.9890570047096716</v>
      </c>
      <c r="X124" s="140">
        <f t="shared" si="13"/>
        <v>1.9688207624339849</v>
      </c>
      <c r="Y124" s="140">
        <f t="shared" si="13"/>
        <v>1.9500181023993919</v>
      </c>
      <c r="Z124" s="141">
        <f t="shared" si="13"/>
        <v>1.9324946434141623</v>
      </c>
    </row>
  </sheetData>
  <phoneticPr fontId="21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zoomScale="90" zoomScaleNormal="90" workbookViewId="0">
      <pane xSplit="3" ySplit="4" topLeftCell="D53" activePane="bottomRight" state="frozen"/>
      <selection activeCell="D1" sqref="D1"/>
      <selection pane="topRight" activeCell="D1" sqref="D1"/>
      <selection pane="bottomLeft" activeCell="D1" sqref="D1"/>
      <selection pane="bottomRight" activeCell="D5" sqref="D5"/>
    </sheetView>
  </sheetViews>
  <sheetFormatPr defaultRowHeight="12"/>
  <cols>
    <col min="1" max="1" width="13.28515625" style="3" customWidth="1"/>
    <col min="2" max="21" width="9.5703125" style="7" customWidth="1"/>
    <col min="22" max="26" width="10.28515625" style="3" bestFit="1" customWidth="1"/>
    <col min="27" max="16384" width="9.140625" style="3"/>
  </cols>
  <sheetData>
    <row r="1" spans="1:26" ht="13.5" thickBot="1">
      <c r="A1" s="2"/>
      <c r="B1" s="26"/>
    </row>
    <row r="2" spans="1:26" ht="16.5" thickBot="1">
      <c r="A2" s="29" t="s">
        <v>22</v>
      </c>
      <c r="B2" s="37" t="s">
        <v>23</v>
      </c>
      <c r="C2" s="148">
        <v>1E-3</v>
      </c>
      <c r="D2" s="30"/>
      <c r="E2" s="30"/>
      <c r="F2" s="30"/>
      <c r="G2" s="30"/>
      <c r="H2" s="30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  <c r="W2" s="28"/>
      <c r="X2" s="28"/>
      <c r="Y2" s="28"/>
      <c r="Z2" s="28"/>
    </row>
    <row r="3" spans="1:26" ht="12.75">
      <c r="A3" s="31"/>
      <c r="B3" s="33" t="s">
        <v>25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5"/>
      <c r="W3" s="35"/>
      <c r="X3" s="35"/>
      <c r="Y3" s="35"/>
      <c r="Z3" s="36"/>
    </row>
    <row r="4" spans="1:26" ht="13.5" thickBot="1">
      <c r="A4" s="32" t="s">
        <v>24</v>
      </c>
      <c r="B4" s="130">
        <v>1</v>
      </c>
      <c r="C4" s="131">
        <v>2</v>
      </c>
      <c r="D4" s="131">
        <v>3</v>
      </c>
      <c r="E4" s="131">
        <v>4</v>
      </c>
      <c r="F4" s="131">
        <v>5</v>
      </c>
      <c r="G4" s="131">
        <v>6</v>
      </c>
      <c r="H4" s="131">
        <v>7</v>
      </c>
      <c r="I4" s="131">
        <v>8</v>
      </c>
      <c r="J4" s="131">
        <v>9</v>
      </c>
      <c r="K4" s="131">
        <v>10</v>
      </c>
      <c r="L4" s="131">
        <v>11</v>
      </c>
      <c r="M4" s="131">
        <v>12</v>
      </c>
      <c r="N4" s="131">
        <v>13</v>
      </c>
      <c r="O4" s="131">
        <v>14</v>
      </c>
      <c r="P4" s="131">
        <v>15</v>
      </c>
      <c r="Q4" s="131">
        <v>16</v>
      </c>
      <c r="R4" s="131">
        <v>17</v>
      </c>
      <c r="S4" s="131">
        <v>18</v>
      </c>
      <c r="T4" s="131">
        <v>19</v>
      </c>
      <c r="U4" s="131">
        <v>20</v>
      </c>
      <c r="V4" s="131">
        <v>21</v>
      </c>
      <c r="W4" s="131">
        <v>22</v>
      </c>
      <c r="X4" s="131">
        <v>23</v>
      </c>
      <c r="Y4" s="131">
        <v>24</v>
      </c>
      <c r="Z4" s="132">
        <v>25</v>
      </c>
    </row>
    <row r="5" spans="1:26" ht="12.75">
      <c r="A5" s="127">
        <v>1</v>
      </c>
      <c r="B5" s="142">
        <f>_xlfn.F.INV.RT($C$2,B$4,$A5)</f>
        <v>405284.06790284888</v>
      </c>
      <c r="C5" s="143">
        <f t="shared" ref="C5:Z15" si="0">_xlfn.F.INV.RT($C$2,C$4,$A5)</f>
        <v>499999.49999999977</v>
      </c>
      <c r="D5" s="143">
        <f t="shared" si="0"/>
        <v>540379.20164799632</v>
      </c>
      <c r="E5" s="143">
        <f t="shared" si="0"/>
        <v>562499.58333329635</v>
      </c>
      <c r="F5" s="143">
        <f t="shared" si="0"/>
        <v>576404.55583192431</v>
      </c>
      <c r="G5" s="143">
        <f t="shared" si="0"/>
        <v>585937.11111106712</v>
      </c>
      <c r="H5" s="143">
        <f t="shared" si="0"/>
        <v>592873.28790330957</v>
      </c>
      <c r="I5" s="143">
        <f t="shared" si="0"/>
        <v>598144.15624995308</v>
      </c>
      <c r="J5" s="143">
        <f t="shared" si="0"/>
        <v>602283.99164175882</v>
      </c>
      <c r="K5" s="143">
        <f t="shared" si="0"/>
        <v>605620.97122390976</v>
      </c>
      <c r="L5" s="143">
        <f t="shared" si="0"/>
        <v>608367.67880012945</v>
      </c>
      <c r="M5" s="143">
        <f t="shared" si="0"/>
        <v>610667.82126188546</v>
      </c>
      <c r="N5" s="143">
        <f t="shared" si="0"/>
        <v>612622.00543721556</v>
      </c>
      <c r="O5" s="143">
        <f t="shared" si="0"/>
        <v>614302.75488712313</v>
      </c>
      <c r="P5" s="143">
        <f t="shared" si="0"/>
        <v>615763.6620068429</v>
      </c>
      <c r="Q5" s="143">
        <f t="shared" si="0"/>
        <v>617045.18247058999</v>
      </c>
      <c r="R5" s="143">
        <f t="shared" si="0"/>
        <v>618178.42547441134</v>
      </c>
      <c r="S5" s="143">
        <f t="shared" si="0"/>
        <v>619187.70400983933</v>
      </c>
      <c r="T5" s="143">
        <f t="shared" si="0"/>
        <v>620092.29372543911</v>
      </c>
      <c r="U5" s="143">
        <f t="shared" si="0"/>
        <v>620907.67268352956</v>
      </c>
      <c r="V5" s="143">
        <f t="shared" si="0"/>
        <v>621646.41230004968</v>
      </c>
      <c r="W5" s="143">
        <f t="shared" si="0"/>
        <v>622318.82879568741</v>
      </c>
      <c r="X5" s="143">
        <f t="shared" si="0"/>
        <v>622933.4670167634</v>
      </c>
      <c r="Y5" s="143">
        <f t="shared" si="0"/>
        <v>623497.46486376971</v>
      </c>
      <c r="Z5" s="144">
        <f t="shared" si="0"/>
        <v>624016.83133243164</v>
      </c>
    </row>
    <row r="6" spans="1:26" ht="12.75">
      <c r="A6" s="128">
        <v>2</v>
      </c>
      <c r="B6" s="145">
        <f t="shared" ref="B6:Q31" si="1">_xlfn.F.INV.RT($C$2,B$4,$A6)</f>
        <v>998.50025012506251</v>
      </c>
      <c r="C6" s="146">
        <f t="shared" si="0"/>
        <v>998.99999999999977</v>
      </c>
      <c r="D6" s="146">
        <f t="shared" si="0"/>
        <v>999.16662034720775</v>
      </c>
      <c r="E6" s="146">
        <f t="shared" si="0"/>
        <v>999.24993746873042</v>
      </c>
      <c r="F6" s="146">
        <f t="shared" si="0"/>
        <v>999.29992996497811</v>
      </c>
      <c r="G6" s="146">
        <f t="shared" si="0"/>
        <v>999.33325922219944</v>
      </c>
      <c r="H6" s="146">
        <f t="shared" si="0"/>
        <v>999.35706628824198</v>
      </c>
      <c r="I6" s="146">
        <f t="shared" si="0"/>
        <v>999.37492183591303</v>
      </c>
      <c r="J6" s="146">
        <f t="shared" si="0"/>
        <v>999.38880963114752</v>
      </c>
      <c r="K6" s="146">
        <f t="shared" si="0"/>
        <v>999.39991995997514</v>
      </c>
      <c r="L6" s="146">
        <f t="shared" si="0"/>
        <v>999.4090102902635</v>
      </c>
      <c r="M6" s="146">
        <f t="shared" si="0"/>
        <v>999.41658560761368</v>
      </c>
      <c r="N6" s="146">
        <f t="shared" si="0"/>
        <v>999.42299552142379</v>
      </c>
      <c r="O6" s="146">
        <f t="shared" si="0"/>
        <v>999.4284897550765</v>
      </c>
      <c r="P6" s="146">
        <f t="shared" si="0"/>
        <v>999.43325144053074</v>
      </c>
      <c r="Q6" s="146">
        <f t="shared" si="0"/>
        <v>999.43741792770811</v>
      </c>
      <c r="R6" s="146">
        <f t="shared" si="0"/>
        <v>999.44109424954047</v>
      </c>
      <c r="S6" s="146">
        <f t="shared" si="0"/>
        <v>999.44436209874016</v>
      </c>
      <c r="T6" s="146">
        <f t="shared" si="0"/>
        <v>999.44728596984862</v>
      </c>
      <c r="U6" s="146">
        <f t="shared" si="0"/>
        <v>999.44991745872414</v>
      </c>
      <c r="V6" s="146">
        <f t="shared" si="0"/>
        <v>999.45229833359156</v>
      </c>
      <c r="W6" s="146">
        <f t="shared" si="0"/>
        <v>999.45446276856785</v>
      </c>
      <c r="X6" s="146">
        <f t="shared" si="0"/>
        <v>999.45643899453978</v>
      </c>
      <c r="Y6" s="146">
        <f t="shared" si="0"/>
        <v>999.45825053730039</v>
      </c>
      <c r="Z6" s="147">
        <f t="shared" si="0"/>
        <v>999.45991715857485</v>
      </c>
    </row>
    <row r="7" spans="1:26" ht="12.75">
      <c r="A7" s="128">
        <v>3</v>
      </c>
      <c r="B7" s="145">
        <f t="shared" si="1"/>
        <v>167.02922380155448</v>
      </c>
      <c r="C7" s="146">
        <f t="shared" si="0"/>
        <v>148.49999999999994</v>
      </c>
      <c r="D7" s="146">
        <f t="shared" si="0"/>
        <v>141.10846120453911</v>
      </c>
      <c r="E7" s="146">
        <f t="shared" si="0"/>
        <v>137.10036272151098</v>
      </c>
      <c r="F7" s="146">
        <f t="shared" si="0"/>
        <v>134.58002195748838</v>
      </c>
      <c r="G7" s="146">
        <f t="shared" si="0"/>
        <v>132.84746890208169</v>
      </c>
      <c r="H7" s="146">
        <f t="shared" si="0"/>
        <v>131.58285720994388</v>
      </c>
      <c r="I7" s="146">
        <f t="shared" si="0"/>
        <v>130.61900876416831</v>
      </c>
      <c r="J7" s="146">
        <f t="shared" si="0"/>
        <v>129.85996333959079</v>
      </c>
      <c r="K7" s="146">
        <f t="shared" si="0"/>
        <v>129.24668157507838</v>
      </c>
      <c r="L7" s="146">
        <f t="shared" si="0"/>
        <v>128.74083753082007</v>
      </c>
      <c r="M7" s="146">
        <f t="shared" si="0"/>
        <v>128.31646361667597</v>
      </c>
      <c r="N7" s="146">
        <f t="shared" si="0"/>
        <v>127.95533927696997</v>
      </c>
      <c r="O7" s="146">
        <f t="shared" si="0"/>
        <v>127.64430168661188</v>
      </c>
      <c r="P7" s="146">
        <f t="shared" si="0"/>
        <v>127.37360428624285</v>
      </c>
      <c r="Q7" s="146">
        <f t="shared" si="0"/>
        <v>127.13587577016717</v>
      </c>
      <c r="R7" s="146">
        <f t="shared" si="0"/>
        <v>126.92543794400815</v>
      </c>
      <c r="S7" s="146">
        <f t="shared" si="0"/>
        <v>126.73784593549824</v>
      </c>
      <c r="T7" s="146">
        <f t="shared" si="0"/>
        <v>126.56957054347764</v>
      </c>
      <c r="U7" s="146">
        <f t="shared" si="0"/>
        <v>126.41777396613219</v>
      </c>
      <c r="V7" s="146">
        <f t="shared" si="0"/>
        <v>126.28014837470796</v>
      </c>
      <c r="W7" s="146">
        <f t="shared" si="0"/>
        <v>126.15479770150601</v>
      </c>
      <c r="X7" s="146">
        <f t="shared" si="0"/>
        <v>126.0401497205968</v>
      </c>
      <c r="Y7" s="146">
        <f t="shared" si="0"/>
        <v>125.93488973487189</v>
      </c>
      <c r="Z7" s="147">
        <f t="shared" si="0"/>
        <v>125.83790991791226</v>
      </c>
    </row>
    <row r="8" spans="1:26" ht="12.75">
      <c r="A8" s="128">
        <v>4</v>
      </c>
      <c r="B8" s="137">
        <f t="shared" si="1"/>
        <v>74.137293322302426</v>
      </c>
      <c r="C8" s="133">
        <f t="shared" si="0"/>
        <v>61.245553203367578</v>
      </c>
      <c r="D8" s="133">
        <f t="shared" si="0"/>
        <v>56.17718848946339</v>
      </c>
      <c r="E8" s="133">
        <f t="shared" si="0"/>
        <v>53.435829122760474</v>
      </c>
      <c r="F8" s="133">
        <f t="shared" si="0"/>
        <v>51.711568561326267</v>
      </c>
      <c r="G8" s="133">
        <f t="shared" si="0"/>
        <v>50.525021949132658</v>
      </c>
      <c r="H8" s="133">
        <f t="shared" si="0"/>
        <v>49.65788673359782</v>
      </c>
      <c r="I8" s="133">
        <f t="shared" si="0"/>
        <v>48.996188769209759</v>
      </c>
      <c r="J8" s="133">
        <f t="shared" si="0"/>
        <v>48.47451134737306</v>
      </c>
      <c r="K8" s="133">
        <f t="shared" si="0"/>
        <v>48.052589116630969</v>
      </c>
      <c r="L8" s="133">
        <f t="shared" si="0"/>
        <v>47.704265505344289</v>
      </c>
      <c r="M8" s="133">
        <f t="shared" si="0"/>
        <v>47.411804171558892</v>
      </c>
      <c r="N8" s="133">
        <f t="shared" si="0"/>
        <v>47.16274984355384</v>
      </c>
      <c r="O8" s="133">
        <f t="shared" si="0"/>
        <v>46.948097228022043</v>
      </c>
      <c r="P8" s="133">
        <f t="shared" si="0"/>
        <v>46.761172937157234</v>
      </c>
      <c r="Q8" s="133">
        <f t="shared" si="0"/>
        <v>46.59692605197607</v>
      </c>
      <c r="R8" s="133">
        <f t="shared" si="0"/>
        <v>46.451462985277843</v>
      </c>
      <c r="S8" s="133">
        <f t="shared" si="0"/>
        <v>46.321733772492898</v>
      </c>
      <c r="T8" s="133">
        <f t="shared" si="0"/>
        <v>46.205315208187976</v>
      </c>
      <c r="U8" s="133">
        <f t="shared" si="0"/>
        <v>46.100257639265294</v>
      </c>
      <c r="V8" s="133">
        <f t="shared" si="0"/>
        <v>46.00497462303121</v>
      </c>
      <c r="W8" s="133">
        <f t="shared" si="0"/>
        <v>45.918162076438357</v>
      </c>
      <c r="X8" s="133">
        <f t="shared" si="0"/>
        <v>45.83873810958876</v>
      </c>
      <c r="Y8" s="133">
        <f t="shared" si="0"/>
        <v>45.765797620276075</v>
      </c>
      <c r="Z8" s="138">
        <f t="shared" si="0"/>
        <v>45.698577589246987</v>
      </c>
    </row>
    <row r="9" spans="1:26" ht="12.75">
      <c r="A9" s="128">
        <v>5</v>
      </c>
      <c r="B9" s="137">
        <f t="shared" si="1"/>
        <v>47.180779216413271</v>
      </c>
      <c r="C9" s="133">
        <f t="shared" si="0"/>
        <v>37.122329811527834</v>
      </c>
      <c r="D9" s="133">
        <f t="shared" si="0"/>
        <v>33.202463184876891</v>
      </c>
      <c r="E9" s="133">
        <f t="shared" si="0"/>
        <v>31.085005571753783</v>
      </c>
      <c r="F9" s="133">
        <f t="shared" si="0"/>
        <v>29.752398577316132</v>
      </c>
      <c r="G9" s="133">
        <f t="shared" si="0"/>
        <v>28.834360984025214</v>
      </c>
      <c r="H9" s="133">
        <f t="shared" si="0"/>
        <v>28.162647018510111</v>
      </c>
      <c r="I9" s="133">
        <f t="shared" si="0"/>
        <v>27.649475370876498</v>
      </c>
      <c r="J9" s="133">
        <f t="shared" si="0"/>
        <v>27.244458577516436</v>
      </c>
      <c r="K9" s="133">
        <f t="shared" si="0"/>
        <v>26.91656758977069</v>
      </c>
      <c r="L9" s="133">
        <f t="shared" si="0"/>
        <v>26.645632546433539</v>
      </c>
      <c r="M9" s="133">
        <f t="shared" si="0"/>
        <v>26.417966435201922</v>
      </c>
      <c r="N9" s="133">
        <f t="shared" si="0"/>
        <v>26.223950185410551</v>
      </c>
      <c r="O9" s="133">
        <f t="shared" si="0"/>
        <v>26.056623750606899</v>
      </c>
      <c r="P9" s="133">
        <f t="shared" si="0"/>
        <v>25.910825505498334</v>
      </c>
      <c r="Q9" s="133">
        <f t="shared" si="0"/>
        <v>25.782645927123585</v>
      </c>
      <c r="R9" s="133">
        <f t="shared" si="0"/>
        <v>25.669069219330044</v>
      </c>
      <c r="S9" s="133">
        <f t="shared" si="0"/>
        <v>25.567731475547124</v>
      </c>
      <c r="T9" s="133">
        <f t="shared" si="0"/>
        <v>25.476753405345189</v>
      </c>
      <c r="U9" s="133">
        <f t="shared" si="0"/>
        <v>25.394622094525225</v>
      </c>
      <c r="V9" s="133">
        <f t="shared" si="0"/>
        <v>25.320105799220936</v>
      </c>
      <c r="W9" s="133">
        <f t="shared" si="0"/>
        <v>25.252191478776805</v>
      </c>
      <c r="X9" s="133">
        <f t="shared" si="0"/>
        <v>25.190038284894925</v>
      </c>
      <c r="Y9" s="133">
        <f t="shared" si="0"/>
        <v>25.13294244339205</v>
      </c>
      <c r="Z9" s="138">
        <f t="shared" si="0"/>
        <v>25.080310398830743</v>
      </c>
    </row>
    <row r="10" spans="1:26" ht="12.75">
      <c r="A10" s="128">
        <v>6</v>
      </c>
      <c r="B10" s="137">
        <f t="shared" si="1"/>
        <v>35.507490252952188</v>
      </c>
      <c r="C10" s="133">
        <f t="shared" si="0"/>
        <v>26.999999999999996</v>
      </c>
      <c r="D10" s="133">
        <f t="shared" si="0"/>
        <v>23.703308649910841</v>
      </c>
      <c r="E10" s="133">
        <f t="shared" si="0"/>
        <v>21.923541361676335</v>
      </c>
      <c r="F10" s="133">
        <f t="shared" si="0"/>
        <v>20.802663959456705</v>
      </c>
      <c r="G10" s="133">
        <f t="shared" si="0"/>
        <v>20.029654721882721</v>
      </c>
      <c r="H10" s="133">
        <f t="shared" si="0"/>
        <v>19.463408041461836</v>
      </c>
      <c r="I10" s="133">
        <f t="shared" si="0"/>
        <v>19.030333119371008</v>
      </c>
      <c r="J10" s="133">
        <f t="shared" si="0"/>
        <v>18.688181571684034</v>
      </c>
      <c r="K10" s="133">
        <f t="shared" si="0"/>
        <v>18.41092479718068</v>
      </c>
      <c r="L10" s="133">
        <f t="shared" si="0"/>
        <v>18.181633193013958</v>
      </c>
      <c r="M10" s="133">
        <f t="shared" si="0"/>
        <v>17.988810774786167</v>
      </c>
      <c r="N10" s="133">
        <f t="shared" si="0"/>
        <v>17.824372606720278</v>
      </c>
      <c r="O10" s="133">
        <f t="shared" si="0"/>
        <v>17.682464559565467</v>
      </c>
      <c r="P10" s="133">
        <f t="shared" si="0"/>
        <v>17.558742157153098</v>
      </c>
      <c r="Q10" s="133">
        <f t="shared" si="0"/>
        <v>17.449912596297334</v>
      </c>
      <c r="R10" s="133">
        <f t="shared" si="0"/>
        <v>17.353434182693835</v>
      </c>
      <c r="S10" s="133">
        <f t="shared" si="0"/>
        <v>17.267313406846547</v>
      </c>
      <c r="T10" s="133">
        <f t="shared" si="0"/>
        <v>17.189964515350287</v>
      </c>
      <c r="U10" s="133">
        <f t="shared" si="0"/>
        <v>17.120110196096796</v>
      </c>
      <c r="V10" s="133">
        <f t="shared" si="0"/>
        <v>17.056709973869431</v>
      </c>
      <c r="W10" s="133">
        <f t="shared" si="0"/>
        <v>16.99890768861674</v>
      </c>
      <c r="X10" s="133">
        <f t="shared" si="0"/>
        <v>16.945992370397768</v>
      </c>
      <c r="Y10" s="133">
        <f t="shared" si="0"/>
        <v>16.897368683673676</v>
      </c>
      <c r="Z10" s="138">
        <f t="shared" si="0"/>
        <v>16.852534315159211</v>
      </c>
    </row>
    <row r="11" spans="1:26" ht="12.75">
      <c r="A11" s="128">
        <v>7</v>
      </c>
      <c r="B11" s="137">
        <f t="shared" si="1"/>
        <v>29.245193359441764</v>
      </c>
      <c r="C11" s="133">
        <f t="shared" si="0"/>
        <v>21.688998555040314</v>
      </c>
      <c r="D11" s="133">
        <f t="shared" si="0"/>
        <v>18.772269815098994</v>
      </c>
      <c r="E11" s="133">
        <f t="shared" si="0"/>
        <v>17.197993775684033</v>
      </c>
      <c r="F11" s="133">
        <f t="shared" si="0"/>
        <v>16.205800323701901</v>
      </c>
      <c r="G11" s="133">
        <f t="shared" si="0"/>
        <v>15.520840443387298</v>
      </c>
      <c r="H11" s="133">
        <f t="shared" si="0"/>
        <v>15.018556751568061</v>
      </c>
      <c r="I11" s="133">
        <f t="shared" si="0"/>
        <v>14.634006632332593</v>
      </c>
      <c r="J11" s="133">
        <f t="shared" si="0"/>
        <v>14.329900468930557</v>
      </c>
      <c r="K11" s="133">
        <f t="shared" si="0"/>
        <v>14.083255383355414</v>
      </c>
      <c r="L11" s="133">
        <f t="shared" si="0"/>
        <v>13.879114782734314</v>
      </c>
      <c r="M11" s="133">
        <f t="shared" si="0"/>
        <v>13.70731633532227</v>
      </c>
      <c r="N11" s="133">
        <f t="shared" si="0"/>
        <v>13.560708532978413</v>
      </c>
      <c r="O11" s="133">
        <f t="shared" si="0"/>
        <v>13.434109823617728</v>
      </c>
      <c r="P11" s="133">
        <f t="shared" si="0"/>
        <v>13.323672446039964</v>
      </c>
      <c r="Q11" s="133">
        <f t="shared" si="0"/>
        <v>13.226478283639384</v>
      </c>
      <c r="R11" s="133">
        <f t="shared" si="0"/>
        <v>13.140273526198515</v>
      </c>
      <c r="S11" s="133">
        <f t="shared" si="0"/>
        <v>13.06328945252077</v>
      </c>
      <c r="T11" s="133">
        <f t="shared" si="0"/>
        <v>12.994118352674459</v>
      </c>
      <c r="U11" s="133">
        <f t="shared" si="0"/>
        <v>12.931625737571723</v>
      </c>
      <c r="V11" s="133">
        <f t="shared" si="0"/>
        <v>12.874887014871531</v>
      </c>
      <c r="W11" s="133">
        <f t="shared" si="0"/>
        <v>12.823141019991331</v>
      </c>
      <c r="X11" s="133">
        <f t="shared" si="0"/>
        <v>12.775755384583592</v>
      </c>
      <c r="Y11" s="133">
        <f t="shared" si="0"/>
        <v>12.732200363934279</v>
      </c>
      <c r="Z11" s="138">
        <f t="shared" si="0"/>
        <v>12.692028804608166</v>
      </c>
    </row>
    <row r="12" spans="1:26" ht="12.75">
      <c r="A12" s="128">
        <v>8</v>
      </c>
      <c r="B12" s="137">
        <f t="shared" si="1"/>
        <v>25.414760472559831</v>
      </c>
      <c r="C12" s="133">
        <f t="shared" si="0"/>
        <v>18.493653007613961</v>
      </c>
      <c r="D12" s="133">
        <f t="shared" si="0"/>
        <v>15.829489581520667</v>
      </c>
      <c r="E12" s="133">
        <f t="shared" si="0"/>
        <v>14.391584514382373</v>
      </c>
      <c r="F12" s="133">
        <f t="shared" si="0"/>
        <v>13.484689447249293</v>
      </c>
      <c r="G12" s="133">
        <f t="shared" si="0"/>
        <v>12.858026142617028</v>
      </c>
      <c r="H12" s="133">
        <f t="shared" si="0"/>
        <v>12.398041230891584</v>
      </c>
      <c r="I12" s="133">
        <f t="shared" si="0"/>
        <v>12.045541244154935</v>
      </c>
      <c r="J12" s="133">
        <f t="shared" si="0"/>
        <v>11.766532494658424</v>
      </c>
      <c r="K12" s="133">
        <f t="shared" si="0"/>
        <v>11.540056108819094</v>
      </c>
      <c r="L12" s="133">
        <f t="shared" si="0"/>
        <v>11.352466300269418</v>
      </c>
      <c r="M12" s="133">
        <f t="shared" si="0"/>
        <v>11.194486478435318</v>
      </c>
      <c r="N12" s="133">
        <f t="shared" si="0"/>
        <v>11.059584815375398</v>
      </c>
      <c r="O12" s="133">
        <f t="shared" si="0"/>
        <v>10.943026056153226</v>
      </c>
      <c r="P12" s="133">
        <f t="shared" si="0"/>
        <v>10.841291868118743</v>
      </c>
      <c r="Q12" s="133">
        <f t="shared" si="0"/>
        <v>10.751712491312597</v>
      </c>
      <c r="R12" s="133">
        <f t="shared" si="0"/>
        <v>10.672224821751081</v>
      </c>
      <c r="S12" s="133">
        <f t="shared" si="0"/>
        <v>10.601208954411256</v>
      </c>
      <c r="T12" s="133">
        <f t="shared" si="0"/>
        <v>10.537374973707955</v>
      </c>
      <c r="U12" s="133">
        <f t="shared" si="0"/>
        <v>10.479682821409916</v>
      </c>
      <c r="V12" s="133">
        <f t="shared" si="0"/>
        <v>10.427284473622489</v>
      </c>
      <c r="W12" s="133">
        <f t="shared" si="0"/>
        <v>10.379481491765279</v>
      </c>
      <c r="X12" s="133">
        <f t="shared" si="0"/>
        <v>10.335693374467356</v>
      </c>
      <c r="Y12" s="133">
        <f t="shared" si="0"/>
        <v>10.295433630330626</v>
      </c>
      <c r="Z12" s="138">
        <f t="shared" si="0"/>
        <v>10.258291457132918</v>
      </c>
    </row>
    <row r="13" spans="1:26" ht="12.75">
      <c r="A13" s="128">
        <v>9</v>
      </c>
      <c r="B13" s="137">
        <f t="shared" si="1"/>
        <v>22.857125154314769</v>
      </c>
      <c r="C13" s="133">
        <f t="shared" si="0"/>
        <v>16.387149751257507</v>
      </c>
      <c r="D13" s="133">
        <f t="shared" si="0"/>
        <v>13.901803191033144</v>
      </c>
      <c r="E13" s="133">
        <f t="shared" si="0"/>
        <v>12.560318739590738</v>
      </c>
      <c r="F13" s="133">
        <f t="shared" si="0"/>
        <v>11.713667311566287</v>
      </c>
      <c r="G13" s="133">
        <f t="shared" si="0"/>
        <v>11.128129779632959</v>
      </c>
      <c r="H13" s="133">
        <f t="shared" si="0"/>
        <v>10.697947908142359</v>
      </c>
      <c r="I13" s="133">
        <f t="shared" si="0"/>
        <v>10.36800037426479</v>
      </c>
      <c r="J13" s="133">
        <f t="shared" si="0"/>
        <v>10.10662787509564</v>
      </c>
      <c r="K13" s="133">
        <f t="shared" si="0"/>
        <v>9.8943049212082848</v>
      </c>
      <c r="L13" s="133">
        <f t="shared" si="0"/>
        <v>9.7183138605699462</v>
      </c>
      <c r="M13" s="133">
        <f t="shared" si="0"/>
        <v>9.5700050925703959</v>
      </c>
      <c r="N13" s="133">
        <f t="shared" si="0"/>
        <v>9.4432852845465014</v>
      </c>
      <c r="O13" s="133">
        <f t="shared" si="0"/>
        <v>9.3337348499366115</v>
      </c>
      <c r="P13" s="133">
        <f t="shared" si="0"/>
        <v>9.2380683450256118</v>
      </c>
      <c r="Q13" s="133">
        <f t="shared" si="0"/>
        <v>9.1537914867544341</v>
      </c>
      <c r="R13" s="133">
        <f t="shared" si="0"/>
        <v>9.078975833444547</v>
      </c>
      <c r="S13" s="133">
        <f t="shared" si="0"/>
        <v>9.0121064954206851</v>
      </c>
      <c r="T13" s="133">
        <f t="shared" si="0"/>
        <v>8.9519766256437929</v>
      </c>
      <c r="U13" s="133">
        <f t="shared" si="0"/>
        <v>8.8976127126068789</v>
      </c>
      <c r="V13" s="133">
        <f t="shared" si="0"/>
        <v>8.8482206532770373</v>
      </c>
      <c r="W13" s="133">
        <f t="shared" si="0"/>
        <v>8.8031461503259898</v>
      </c>
      <c r="X13" s="133">
        <f t="shared" si="0"/>
        <v>8.7618451757326703</v>
      </c>
      <c r="Y13" s="133">
        <f t="shared" si="0"/>
        <v>8.7238616323152094</v>
      </c>
      <c r="Z13" s="138">
        <f t="shared" si="0"/>
        <v>8.688810243551579</v>
      </c>
    </row>
    <row r="14" spans="1:26" ht="12.75">
      <c r="A14" s="128">
        <v>10</v>
      </c>
      <c r="B14" s="137">
        <f t="shared" si="1"/>
        <v>21.039595271003961</v>
      </c>
      <c r="C14" s="133">
        <f t="shared" si="0"/>
        <v>14.905358527674867</v>
      </c>
      <c r="D14" s="133">
        <f t="shared" si="0"/>
        <v>12.552745388943727</v>
      </c>
      <c r="E14" s="133">
        <f t="shared" si="0"/>
        <v>11.282751512131545</v>
      </c>
      <c r="F14" s="133">
        <f t="shared" si="0"/>
        <v>10.480722468097902</v>
      </c>
      <c r="G14" s="133">
        <f t="shared" si="0"/>
        <v>9.9256129085169409</v>
      </c>
      <c r="H14" s="133">
        <f t="shared" si="0"/>
        <v>9.5174543142866757</v>
      </c>
      <c r="I14" s="133">
        <f t="shared" si="0"/>
        <v>9.2041498648556015</v>
      </c>
      <c r="J14" s="133">
        <f t="shared" si="0"/>
        <v>8.9557741353094382</v>
      </c>
      <c r="K14" s="133">
        <f t="shared" si="0"/>
        <v>8.7538662754473009</v>
      </c>
      <c r="L14" s="133">
        <f t="shared" si="0"/>
        <v>8.5863979311313354</v>
      </c>
      <c r="M14" s="133">
        <f t="shared" si="0"/>
        <v>8.4451850566609163</v>
      </c>
      <c r="N14" s="133">
        <f t="shared" si="0"/>
        <v>8.3244598173911637</v>
      </c>
      <c r="O14" s="133">
        <f t="shared" si="0"/>
        <v>8.2200368607604801</v>
      </c>
      <c r="P14" s="133">
        <f t="shared" si="0"/>
        <v>8.1288034738941768</v>
      </c>
      <c r="Q14" s="133">
        <f t="shared" si="0"/>
        <v>8.0483954549278991</v>
      </c>
      <c r="R14" s="133">
        <f t="shared" si="0"/>
        <v>7.9769841298792254</v>
      </c>
      <c r="S14" s="133">
        <f t="shared" si="0"/>
        <v>7.913132363639293</v>
      </c>
      <c r="T14" s="133">
        <f t="shared" si="0"/>
        <v>7.8556947734105993</v>
      </c>
      <c r="U14" s="133">
        <f t="shared" si="0"/>
        <v>7.8037470530192188</v>
      </c>
      <c r="V14" s="133">
        <f t="shared" si="0"/>
        <v>7.7565349405481143</v>
      </c>
      <c r="W14" s="133">
        <f t="shared" si="0"/>
        <v>7.7134367298823445</v>
      </c>
      <c r="X14" s="133">
        <f t="shared" si="0"/>
        <v>7.6739353025778048</v>
      </c>
      <c r="Y14" s="133">
        <f t="shared" si="0"/>
        <v>7.6375969689534617</v>
      </c>
      <c r="Z14" s="138">
        <f t="shared" si="0"/>
        <v>7.6040552564262542</v>
      </c>
    </row>
    <row r="15" spans="1:26" ht="12.75">
      <c r="A15" s="128">
        <v>11</v>
      </c>
      <c r="B15" s="137">
        <f t="shared" si="1"/>
        <v>19.686785647919411</v>
      </c>
      <c r="C15" s="133">
        <f t="shared" si="0"/>
        <v>13.811554538183225</v>
      </c>
      <c r="D15" s="133">
        <f t="shared" si="0"/>
        <v>11.561125849997062</v>
      </c>
      <c r="E15" s="133">
        <f t="shared" si="0"/>
        <v>10.346115965169425</v>
      </c>
      <c r="F15" s="133">
        <f t="shared" si="0"/>
        <v>9.578375041067412</v>
      </c>
      <c r="G15" s="133">
        <f t="shared" si="0"/>
        <v>9.0466219093424325</v>
      </c>
      <c r="H15" s="133">
        <f t="shared" si="0"/>
        <v>8.6553479311254726</v>
      </c>
      <c r="I15" s="133">
        <f t="shared" si="0"/>
        <v>8.3547862622274653</v>
      </c>
      <c r="J15" s="133">
        <f t="shared" si="0"/>
        <v>8.1163473429108439</v>
      </c>
      <c r="K15" s="133">
        <f t="shared" si="0"/>
        <v>7.9223906213778017</v>
      </c>
      <c r="L15" s="133">
        <f t="shared" si="0"/>
        <v>7.7614188297713467</v>
      </c>
      <c r="M15" s="133">
        <f t="shared" si="0"/>
        <v>7.6256065766328618</v>
      </c>
      <c r="N15" s="133">
        <f t="shared" si="0"/>
        <v>7.5094367297038307</v>
      </c>
      <c r="O15" s="133">
        <f t="shared" si="0"/>
        <v>7.4089042903951565</v>
      </c>
      <c r="P15" s="133">
        <f t="shared" si="0"/>
        <v>7.3210294919195409</v>
      </c>
      <c r="Q15" s="133">
        <f t="shared" si="0"/>
        <v>7.2435482057482421</v>
      </c>
      <c r="R15" s="133">
        <f t="shared" ref="R15:Z46" si="2">_xlfn.F.INV.RT($C$2,R$4,$A15)</f>
        <v>7.1747084700805877</v>
      </c>
      <c r="S15" s="133">
        <f t="shared" si="2"/>
        <v>7.1131329010632482</v>
      </c>
      <c r="T15" s="133">
        <f t="shared" si="2"/>
        <v>7.0577233189600133</v>
      </c>
      <c r="U15" s="133">
        <f t="shared" si="2"/>
        <v>7.0075931808418179</v>
      </c>
      <c r="V15" s="133">
        <f t="shared" si="2"/>
        <v>6.962018779910224</v>
      </c>
      <c r="W15" s="133">
        <f t="shared" si="2"/>
        <v>6.9204033868484718</v>
      </c>
      <c r="X15" s="133">
        <f t="shared" si="2"/>
        <v>6.8822504903422201</v>
      </c>
      <c r="Y15" s="133">
        <f t="shared" si="2"/>
        <v>6.8471435470358895</v>
      </c>
      <c r="Z15" s="138">
        <f t="shared" si="2"/>
        <v>6.81473046199278</v>
      </c>
    </row>
    <row r="16" spans="1:26" ht="12.75">
      <c r="A16" s="128">
        <v>12</v>
      </c>
      <c r="B16" s="137">
        <f t="shared" si="1"/>
        <v>18.643321568785542</v>
      </c>
      <c r="C16" s="133">
        <f t="shared" si="1"/>
        <v>12.973665961010273</v>
      </c>
      <c r="D16" s="133">
        <f t="shared" si="1"/>
        <v>10.804204377720454</v>
      </c>
      <c r="E16" s="133">
        <f t="shared" si="1"/>
        <v>9.6327261027925335</v>
      </c>
      <c r="F16" s="133">
        <f t="shared" si="1"/>
        <v>8.8921092074649142</v>
      </c>
      <c r="G16" s="133">
        <f t="shared" si="1"/>
        <v>8.378814227001401</v>
      </c>
      <c r="H16" s="133">
        <f t="shared" si="1"/>
        <v>8.0008683836827874</v>
      </c>
      <c r="I16" s="133">
        <f t="shared" si="1"/>
        <v>7.7103523085347021</v>
      </c>
      <c r="J16" s="133">
        <f t="shared" si="1"/>
        <v>7.4797358390039257</v>
      </c>
      <c r="K16" s="133">
        <f t="shared" si="1"/>
        <v>7.2920290297626549</v>
      </c>
      <c r="L16" s="133">
        <f t="shared" si="1"/>
        <v>7.1361558515032035</v>
      </c>
      <c r="M16" s="133">
        <f t="shared" si="1"/>
        <v>7.0045753691849919</v>
      </c>
      <c r="N16" s="133">
        <f t="shared" si="1"/>
        <v>6.8919692586464389</v>
      </c>
      <c r="O16" s="133">
        <f t="shared" si="1"/>
        <v>6.7944755086686408</v>
      </c>
      <c r="P16" s="133">
        <f t="shared" si="1"/>
        <v>6.7092197200816051</v>
      </c>
      <c r="Q16" s="133">
        <f t="shared" si="1"/>
        <v>6.6340170466492276</v>
      </c>
      <c r="R16" s="133">
        <f t="shared" si="2"/>
        <v>6.5671762726823921</v>
      </c>
      <c r="S16" s="133">
        <f t="shared" si="2"/>
        <v>6.5073673045182696</v>
      </c>
      <c r="T16" s="133">
        <f t="shared" si="2"/>
        <v>6.4535292995488707</v>
      </c>
      <c r="U16" s="133">
        <f t="shared" si="2"/>
        <v>6.4048055663792729</v>
      </c>
      <c r="V16" s="133">
        <f t="shared" si="2"/>
        <v>6.3604965356174032</v>
      </c>
      <c r="W16" s="133">
        <f t="shared" si="2"/>
        <v>6.3200251948114898</v>
      </c>
      <c r="X16" s="133">
        <f t="shared" si="2"/>
        <v>6.2829112881548514</v>
      </c>
      <c r="Y16" s="133">
        <f t="shared" si="2"/>
        <v>6.2487517875861505</v>
      </c>
      <c r="Z16" s="138">
        <f t="shared" si="2"/>
        <v>6.2172059223012521</v>
      </c>
    </row>
    <row r="17" spans="1:26" ht="12.75">
      <c r="A17" s="128">
        <v>13</v>
      </c>
      <c r="B17" s="137">
        <f t="shared" si="1"/>
        <v>17.815420473619085</v>
      </c>
      <c r="C17" s="133">
        <f t="shared" si="1"/>
        <v>12.312729810658878</v>
      </c>
      <c r="D17" s="133">
        <f t="shared" si="1"/>
        <v>10.208935588641127</v>
      </c>
      <c r="E17" s="133">
        <f t="shared" si="1"/>
        <v>9.0727383086610036</v>
      </c>
      <c r="F17" s="133">
        <f t="shared" si="1"/>
        <v>8.3540882626012731</v>
      </c>
      <c r="G17" s="133">
        <f t="shared" si="1"/>
        <v>7.8557281930924621</v>
      </c>
      <c r="H17" s="133">
        <f t="shared" si="1"/>
        <v>7.4885545525745183</v>
      </c>
      <c r="I17" s="133">
        <f t="shared" si="1"/>
        <v>7.2061473769616162</v>
      </c>
      <c r="J17" s="133">
        <f t="shared" si="1"/>
        <v>6.9818364746292687</v>
      </c>
      <c r="K17" s="133">
        <f t="shared" si="1"/>
        <v>6.7991601174989</v>
      </c>
      <c r="L17" s="133">
        <f t="shared" si="1"/>
        <v>6.6473843040928955</v>
      </c>
      <c r="M17" s="133">
        <f t="shared" si="1"/>
        <v>6.519199067212158</v>
      </c>
      <c r="N17" s="133">
        <f t="shared" si="1"/>
        <v>6.4094474938398607</v>
      </c>
      <c r="O17" s="133">
        <f t="shared" si="1"/>
        <v>6.3143836434217837</v>
      </c>
      <c r="P17" s="133">
        <f t="shared" si="1"/>
        <v>6.2312186275550259</v>
      </c>
      <c r="Q17" s="133">
        <f t="shared" si="1"/>
        <v>6.1578319198133897</v>
      </c>
      <c r="R17" s="133">
        <f t="shared" si="2"/>
        <v>6.0925815663760403</v>
      </c>
      <c r="S17" s="133">
        <f t="shared" si="2"/>
        <v>6.0341758053783723</v>
      </c>
      <c r="T17" s="133">
        <f t="shared" si="2"/>
        <v>5.9815840424146804</v>
      </c>
      <c r="U17" s="133">
        <f t="shared" si="2"/>
        <v>5.933973755909018</v>
      </c>
      <c r="V17" s="133">
        <f t="shared" si="2"/>
        <v>5.89066490751852</v>
      </c>
      <c r="W17" s="133">
        <f t="shared" si="2"/>
        <v>5.8510964282890559</v>
      </c>
      <c r="X17" s="133">
        <f t="shared" si="2"/>
        <v>5.8148011977674141</v>
      </c>
      <c r="Y17" s="133">
        <f t="shared" si="2"/>
        <v>5.7813871010127089</v>
      </c>
      <c r="Z17" s="138">
        <f t="shared" si="2"/>
        <v>5.7505225041260548</v>
      </c>
    </row>
    <row r="18" spans="1:26" ht="12.75">
      <c r="A18" s="128">
        <v>14</v>
      </c>
      <c r="B18" s="137">
        <f t="shared" si="1"/>
        <v>17.143360259690688</v>
      </c>
      <c r="C18" s="133">
        <f t="shared" si="1"/>
        <v>11.778870566958078</v>
      </c>
      <c r="D18" s="133">
        <f t="shared" si="1"/>
        <v>9.7293663146299352</v>
      </c>
      <c r="E18" s="133">
        <f t="shared" si="1"/>
        <v>8.6223196373826365</v>
      </c>
      <c r="F18" s="133">
        <f t="shared" si="1"/>
        <v>7.9218073583827078</v>
      </c>
      <c r="G18" s="133">
        <f t="shared" si="1"/>
        <v>7.435768360570024</v>
      </c>
      <c r="H18" s="133">
        <f t="shared" si="1"/>
        <v>7.0774723471644645</v>
      </c>
      <c r="I18" s="133">
        <f t="shared" si="1"/>
        <v>6.8017397955138224</v>
      </c>
      <c r="J18" s="133">
        <f t="shared" si="1"/>
        <v>6.5826121138347142</v>
      </c>
      <c r="K18" s="133">
        <f t="shared" si="1"/>
        <v>6.4040647412566827</v>
      </c>
      <c r="L18" s="133">
        <f t="shared" si="1"/>
        <v>6.2556467850672481</v>
      </c>
      <c r="M18" s="133">
        <f t="shared" si="1"/>
        <v>6.1302394689520598</v>
      </c>
      <c r="N18" s="133">
        <f t="shared" si="1"/>
        <v>6.0228194893035427</v>
      </c>
      <c r="O18" s="133">
        <f t="shared" si="1"/>
        <v>5.929736973289601</v>
      </c>
      <c r="P18" s="133">
        <f t="shared" si="1"/>
        <v>5.8482737931798647</v>
      </c>
      <c r="Q18" s="133">
        <f t="shared" si="1"/>
        <v>5.7763626331863609</v>
      </c>
      <c r="R18" s="133">
        <f t="shared" si="2"/>
        <v>5.7124022790008127</v>
      </c>
      <c r="S18" s="133">
        <f t="shared" si="2"/>
        <v>5.6551326561486297</v>
      </c>
      <c r="T18" s="133">
        <f t="shared" si="2"/>
        <v>5.6035481634735413</v>
      </c>
      <c r="U18" s="133">
        <f t="shared" si="2"/>
        <v>5.5568362397612052</v>
      </c>
      <c r="V18" s="133">
        <f t="shared" si="2"/>
        <v>5.5143329668796222</v>
      </c>
      <c r="W18" s="133">
        <f t="shared" si="2"/>
        <v>5.4754904268921401</v>
      </c>
      <c r="X18" s="133">
        <f t="shared" si="2"/>
        <v>5.4398523269065091</v>
      </c>
      <c r="Y18" s="133">
        <f t="shared" si="2"/>
        <v>5.4070355414777103</v>
      </c>
      <c r="Z18" s="138">
        <f t="shared" si="2"/>
        <v>5.3767159575957137</v>
      </c>
    </row>
    <row r="19" spans="1:26" ht="12.75">
      <c r="A19" s="128">
        <v>15</v>
      </c>
      <c r="B19" s="137">
        <f t="shared" si="1"/>
        <v>16.587416340965241</v>
      </c>
      <c r="C19" s="133">
        <f t="shared" si="1"/>
        <v>11.339148236321851</v>
      </c>
      <c r="D19" s="133">
        <f t="shared" si="1"/>
        <v>9.3352535848392986</v>
      </c>
      <c r="E19" s="133">
        <f t="shared" si="1"/>
        <v>8.2526837447015478</v>
      </c>
      <c r="F19" s="133">
        <f t="shared" si="1"/>
        <v>7.5673919781775485</v>
      </c>
      <c r="G19" s="133">
        <f t="shared" si="1"/>
        <v>7.0916841903459558</v>
      </c>
      <c r="H19" s="133">
        <f t="shared" si="1"/>
        <v>6.7408247381234174</v>
      </c>
      <c r="I19" s="133">
        <f t="shared" si="1"/>
        <v>6.4706768578430358</v>
      </c>
      <c r="J19" s="133">
        <f t="shared" si="1"/>
        <v>6.2558802923673911</v>
      </c>
      <c r="K19" s="133">
        <f t="shared" si="1"/>
        <v>6.0807781423740037</v>
      </c>
      <c r="L19" s="133">
        <f t="shared" si="1"/>
        <v>5.9351576507190771</v>
      </c>
      <c r="M19" s="133">
        <f t="shared" si="1"/>
        <v>5.8120608755744243</v>
      </c>
      <c r="N19" s="133">
        <f t="shared" si="1"/>
        <v>5.7065769110088036</v>
      </c>
      <c r="O19" s="133">
        <f t="shared" si="1"/>
        <v>5.6151366955065551</v>
      </c>
      <c r="P19" s="133">
        <f t="shared" si="1"/>
        <v>5.5350816164700953</v>
      </c>
      <c r="Q19" s="133">
        <f t="shared" si="1"/>
        <v>5.4643891028708023</v>
      </c>
      <c r="R19" s="133">
        <f t="shared" si="2"/>
        <v>5.4014921885331724</v>
      </c>
      <c r="S19" s="133">
        <f t="shared" si="2"/>
        <v>5.3451574280463996</v>
      </c>
      <c r="T19" s="133">
        <f t="shared" si="2"/>
        <v>5.2944002151402803</v>
      </c>
      <c r="U19" s="133">
        <f t="shared" si="2"/>
        <v>5.2484247478906605</v>
      </c>
      <c r="V19" s="133">
        <f t="shared" si="2"/>
        <v>5.2065806360972982</v>
      </c>
      <c r="W19" s="133">
        <f t="shared" si="2"/>
        <v>5.1683309917468918</v>
      </c>
      <c r="X19" s="133">
        <f t="shared" si="2"/>
        <v>5.1332285975827681</v>
      </c>
      <c r="Y19" s="133">
        <f t="shared" si="2"/>
        <v>5.1008978582049158</v>
      </c>
      <c r="Z19" s="138">
        <f t="shared" si="2"/>
        <v>5.0710209561201776</v>
      </c>
    </row>
    <row r="20" spans="1:26" ht="12.75">
      <c r="A20" s="128">
        <v>16</v>
      </c>
      <c r="B20" s="137">
        <f t="shared" si="1"/>
        <v>16.120195507301457</v>
      </c>
      <c r="C20" s="133">
        <f t="shared" si="1"/>
        <v>10.970989645293242</v>
      </c>
      <c r="D20" s="133">
        <f t="shared" si="1"/>
        <v>9.00593685556038</v>
      </c>
      <c r="E20" s="133">
        <f t="shared" si="1"/>
        <v>7.9442022710988907</v>
      </c>
      <c r="F20" s="133">
        <f t="shared" si="1"/>
        <v>7.2718594864595678</v>
      </c>
      <c r="G20" s="133">
        <f t="shared" si="1"/>
        <v>6.804934647934358</v>
      </c>
      <c r="H20" s="133">
        <f t="shared" si="1"/>
        <v>6.4603914455992264</v>
      </c>
      <c r="I20" s="133">
        <f t="shared" si="1"/>
        <v>6.194981662980001</v>
      </c>
      <c r="J20" s="133">
        <f t="shared" si="1"/>
        <v>5.9838550123737368</v>
      </c>
      <c r="K20" s="133">
        <f t="shared" si="1"/>
        <v>5.811668028770133</v>
      </c>
      <c r="L20" s="133">
        <f t="shared" si="1"/>
        <v>5.6684110049129561</v>
      </c>
      <c r="M20" s="133">
        <f t="shared" si="1"/>
        <v>5.547263154176723</v>
      </c>
      <c r="N20" s="133">
        <f t="shared" si="1"/>
        <v>5.4434094258206862</v>
      </c>
      <c r="O20" s="133">
        <f t="shared" si="1"/>
        <v>5.3533496750349538</v>
      </c>
      <c r="P20" s="133">
        <f t="shared" si="1"/>
        <v>5.2744760399462649</v>
      </c>
      <c r="Q20" s="133">
        <f t="shared" si="1"/>
        <v>5.2048040989975881</v>
      </c>
      <c r="R20" s="133">
        <f t="shared" si="2"/>
        <v>5.1427960794235661</v>
      </c>
      <c r="S20" s="133">
        <f t="shared" si="2"/>
        <v>5.0872412280272084</v>
      </c>
      <c r="T20" s="133">
        <f t="shared" si="2"/>
        <v>5.0371728231931172</v>
      </c>
      <c r="U20" s="133">
        <f t="shared" si="2"/>
        <v>4.9918093336361604</v>
      </c>
      <c r="V20" s="133">
        <f t="shared" si="2"/>
        <v>4.9505118828938253</v>
      </c>
      <c r="W20" s="133">
        <f t="shared" si="2"/>
        <v>4.9127529657551694</v>
      </c>
      <c r="X20" s="133">
        <f t="shared" si="2"/>
        <v>4.8780930809578189</v>
      </c>
      <c r="Y20" s="133">
        <f t="shared" si="2"/>
        <v>4.8461630311623924</v>
      </c>
      <c r="Z20" s="138">
        <f t="shared" si="2"/>
        <v>4.8166503445283215</v>
      </c>
    </row>
    <row r="21" spans="1:26" ht="12.75">
      <c r="A21" s="128">
        <v>17</v>
      </c>
      <c r="B21" s="137">
        <f t="shared" si="1"/>
        <v>15.722226353848566</v>
      </c>
      <c r="C21" s="133">
        <f t="shared" si="1"/>
        <v>10.65843819024572</v>
      </c>
      <c r="D21" s="133">
        <f t="shared" si="1"/>
        <v>8.7268520361259228</v>
      </c>
      <c r="E21" s="133">
        <f t="shared" si="1"/>
        <v>7.6830620892135491</v>
      </c>
      <c r="F21" s="133">
        <f t="shared" si="1"/>
        <v>7.0218662655363904</v>
      </c>
      <c r="G21" s="133">
        <f t="shared" si="1"/>
        <v>6.5624970046881259</v>
      </c>
      <c r="H21" s="133">
        <f t="shared" si="1"/>
        <v>6.2233826655254569</v>
      </c>
      <c r="I21" s="133">
        <f t="shared" si="1"/>
        <v>5.9620410277809475</v>
      </c>
      <c r="J21" s="133">
        <f t="shared" si="1"/>
        <v>5.754061542019155</v>
      </c>
      <c r="K21" s="133">
        <f t="shared" si="1"/>
        <v>5.5843710757915908</v>
      </c>
      <c r="L21" s="133">
        <f t="shared" si="1"/>
        <v>5.4431350845390583</v>
      </c>
      <c r="M21" s="133">
        <f t="shared" si="1"/>
        <v>5.3236511174559196</v>
      </c>
      <c r="N21" s="133">
        <f t="shared" si="1"/>
        <v>5.2211868338875167</v>
      </c>
      <c r="O21" s="133">
        <f t="shared" si="1"/>
        <v>5.1323015562814973</v>
      </c>
      <c r="P21" s="133">
        <f t="shared" si="1"/>
        <v>5.0544312129731788</v>
      </c>
      <c r="Q21" s="133">
        <f t="shared" si="1"/>
        <v>4.9856242960126709</v>
      </c>
      <c r="R21" s="133">
        <f t="shared" si="2"/>
        <v>4.9243682149328274</v>
      </c>
      <c r="S21" s="133">
        <f t="shared" si="2"/>
        <v>4.8694717861981713</v>
      </c>
      <c r="T21" s="133">
        <f t="shared" si="2"/>
        <v>4.8199837072008309</v>
      </c>
      <c r="U21" s="133">
        <f t="shared" si="2"/>
        <v>4.7751347454766613</v>
      </c>
      <c r="V21" s="133">
        <f t="shared" si="2"/>
        <v>4.734295943308398</v>
      </c>
      <c r="W21" s="133">
        <f t="shared" si="2"/>
        <v>4.6969478747311868</v>
      </c>
      <c r="X21" s="133">
        <f t="shared" si="2"/>
        <v>4.6626576790762329</v>
      </c>
      <c r="Y21" s="133">
        <f t="shared" si="2"/>
        <v>4.6310616622674958</v>
      </c>
      <c r="Z21" s="138">
        <f t="shared" si="2"/>
        <v>4.6018519477349429</v>
      </c>
    </row>
    <row r="22" spans="1:26" ht="12.75">
      <c r="A22" s="128">
        <v>18</v>
      </c>
      <c r="B22" s="137">
        <f t="shared" si="1"/>
        <v>15.379305977407858</v>
      </c>
      <c r="C22" s="133">
        <f t="shared" si="1"/>
        <v>10.389912210286948</v>
      </c>
      <c r="D22" s="133">
        <f t="shared" si="1"/>
        <v>8.4874545282830578</v>
      </c>
      <c r="E22" s="133">
        <f t="shared" si="1"/>
        <v>7.4592775148042163</v>
      </c>
      <c r="F22" s="133">
        <f t="shared" si="1"/>
        <v>6.8077758670032988</v>
      </c>
      <c r="G22" s="133">
        <f t="shared" si="1"/>
        <v>6.3549733512399502</v>
      </c>
      <c r="H22" s="133">
        <f t="shared" si="1"/>
        <v>6.0205735234242361</v>
      </c>
      <c r="I22" s="133">
        <f t="shared" si="1"/>
        <v>5.7627611974176975</v>
      </c>
      <c r="J22" s="133">
        <f t="shared" si="1"/>
        <v>5.5575088413110549</v>
      </c>
      <c r="K22" s="133">
        <f t="shared" si="1"/>
        <v>5.3899788415934848</v>
      </c>
      <c r="L22" s="133">
        <f t="shared" si="1"/>
        <v>5.2504892910028493</v>
      </c>
      <c r="M22" s="133">
        <f t="shared" si="1"/>
        <v>5.1324408742249492</v>
      </c>
      <c r="N22" s="133">
        <f t="shared" si="1"/>
        <v>5.0311733447877875</v>
      </c>
      <c r="O22" s="133">
        <f t="shared" si="1"/>
        <v>4.9432978626276718</v>
      </c>
      <c r="P22" s="133">
        <f t="shared" si="1"/>
        <v>4.8662885276971179</v>
      </c>
      <c r="Q22" s="133">
        <f t="shared" si="1"/>
        <v>4.7982225206446447</v>
      </c>
      <c r="R22" s="133">
        <f t="shared" si="2"/>
        <v>4.7376091978673216</v>
      </c>
      <c r="S22" s="133">
        <f t="shared" si="2"/>
        <v>4.6832744279031617</v>
      </c>
      <c r="T22" s="133">
        <f t="shared" si="2"/>
        <v>4.6342803401654207</v>
      </c>
      <c r="U22" s="133">
        <f t="shared" si="2"/>
        <v>4.5898684128131926</v>
      </c>
      <c r="V22" s="133">
        <f t="shared" si="2"/>
        <v>4.5494183228960745</v>
      </c>
      <c r="W22" s="133">
        <f t="shared" si="2"/>
        <v>4.5124176749252038</v>
      </c>
      <c r="X22" s="133">
        <f t="shared" si="2"/>
        <v>4.4784393841272081</v>
      </c>
      <c r="Y22" s="133">
        <f t="shared" si="2"/>
        <v>4.4471245406429336</v>
      </c>
      <c r="Z22" s="138">
        <f t="shared" si="2"/>
        <v>4.4181692605455325</v>
      </c>
    </row>
    <row r="23" spans="1:26" ht="12.75">
      <c r="A23" s="128">
        <v>19</v>
      </c>
      <c r="B23" s="137">
        <f t="shared" si="1"/>
        <v>15.080841015946433</v>
      </c>
      <c r="C23" s="133">
        <f t="shared" si="1"/>
        <v>10.156811770590503</v>
      </c>
      <c r="D23" s="133">
        <f t="shared" si="1"/>
        <v>8.279932106176398</v>
      </c>
      <c r="E23" s="133">
        <f t="shared" si="1"/>
        <v>7.2654606003492974</v>
      </c>
      <c r="F23" s="133">
        <f t="shared" si="1"/>
        <v>6.6224653061595271</v>
      </c>
      <c r="G23" s="133">
        <f t="shared" si="1"/>
        <v>6.1754215706217659</v>
      </c>
      <c r="H23" s="133">
        <f t="shared" si="1"/>
        <v>5.8451530160903564</v>
      </c>
      <c r="I23" s="133">
        <f t="shared" si="1"/>
        <v>5.590430453644359</v>
      </c>
      <c r="J23" s="133">
        <f t="shared" si="1"/>
        <v>5.3875629148146329</v>
      </c>
      <c r="K23" s="133">
        <f t="shared" si="1"/>
        <v>5.2219197893086813</v>
      </c>
      <c r="L23" s="133">
        <f t="shared" si="1"/>
        <v>5.0839533555382346</v>
      </c>
      <c r="M23" s="133">
        <f t="shared" si="1"/>
        <v>4.9671549824959538</v>
      </c>
      <c r="N23" s="133">
        <f t="shared" si="1"/>
        <v>4.8669278227385666</v>
      </c>
      <c r="O23" s="133">
        <f t="shared" si="1"/>
        <v>4.7799286253928859</v>
      </c>
      <c r="P23" s="133">
        <f t="shared" si="1"/>
        <v>4.703665061825741</v>
      </c>
      <c r="Q23" s="133">
        <f t="shared" si="1"/>
        <v>4.636239543101877</v>
      </c>
      <c r="R23" s="133">
        <f t="shared" si="2"/>
        <v>4.5761807252150737</v>
      </c>
      <c r="S23" s="133">
        <f t="shared" si="2"/>
        <v>4.5223294697017504</v>
      </c>
      <c r="T23" s="133">
        <f t="shared" si="2"/>
        <v>4.4737597136271647</v>
      </c>
      <c r="U23" s="133">
        <f t="shared" si="2"/>
        <v>4.4297223480578491</v>
      </c>
      <c r="V23" s="133">
        <f t="shared" si="2"/>
        <v>4.3896046362258252</v>
      </c>
      <c r="W23" s="133">
        <f t="shared" si="2"/>
        <v>4.3529003570969644</v>
      </c>
      <c r="X23" s="133">
        <f t="shared" si="2"/>
        <v>4.3191874964224253</v>
      </c>
      <c r="Y23" s="133">
        <f t="shared" si="2"/>
        <v>4.2881113423531678</v>
      </c>
      <c r="Z23" s="138">
        <f t="shared" si="2"/>
        <v>4.2593715126098823</v>
      </c>
    </row>
    <row r="24" spans="1:26" ht="12.75">
      <c r="A24" s="128">
        <v>20</v>
      </c>
      <c r="B24" s="137">
        <f t="shared" si="1"/>
        <v>14.818775550957307</v>
      </c>
      <c r="C24" s="133">
        <f t="shared" si="1"/>
        <v>9.952623149688792</v>
      </c>
      <c r="D24" s="133">
        <f t="shared" si="1"/>
        <v>8.0983797865833989</v>
      </c>
      <c r="E24" s="133">
        <f t="shared" si="1"/>
        <v>7.0960340673225168</v>
      </c>
      <c r="F24" s="133">
        <f t="shared" si="1"/>
        <v>6.4605618497073616</v>
      </c>
      <c r="G24" s="133">
        <f t="shared" si="1"/>
        <v>6.0186084723969611</v>
      </c>
      <c r="H24" s="133">
        <f t="shared" si="1"/>
        <v>5.6919890433362008</v>
      </c>
      <c r="I24" s="133">
        <f t="shared" si="1"/>
        <v>5.4399931928722527</v>
      </c>
      <c r="J24" s="133">
        <f t="shared" si="1"/>
        <v>5.2392279999568769</v>
      </c>
      <c r="K24" s="133">
        <f t="shared" si="1"/>
        <v>5.0752462112096977</v>
      </c>
      <c r="L24" s="133">
        <f t="shared" si="1"/>
        <v>4.9386189885893339</v>
      </c>
      <c r="M24" s="133">
        <f t="shared" si="1"/>
        <v>4.8229180592733982</v>
      </c>
      <c r="N24" s="133">
        <f t="shared" si="1"/>
        <v>4.7236027640711464</v>
      </c>
      <c r="O24" s="133">
        <f t="shared" si="1"/>
        <v>4.6373702603040856</v>
      </c>
      <c r="P24" s="133">
        <f t="shared" si="1"/>
        <v>4.5617579770677255</v>
      </c>
      <c r="Q24" s="133">
        <f t="shared" si="1"/>
        <v>4.4948906896616379</v>
      </c>
      <c r="R24" s="133">
        <f t="shared" si="2"/>
        <v>4.4353141602892006</v>
      </c>
      <c r="S24" s="133">
        <f t="shared" si="2"/>
        <v>4.3818825380801627</v>
      </c>
      <c r="T24" s="133">
        <f t="shared" si="2"/>
        <v>4.3336802229545803</v>
      </c>
      <c r="U24" s="133">
        <f t="shared" si="2"/>
        <v>4.2899664450213892</v>
      </c>
      <c r="V24" s="133">
        <f t="shared" si="2"/>
        <v>4.2501351864230843</v>
      </c>
      <c r="W24" s="133">
        <f t="shared" si="2"/>
        <v>4.213685692953387</v>
      </c>
      <c r="X24" s="133">
        <f t="shared" si="2"/>
        <v>4.1802004381231246</v>
      </c>
      <c r="Y24" s="133">
        <f t="shared" si="2"/>
        <v>4.1493284240625812</v>
      </c>
      <c r="Z24" s="138">
        <f t="shared" si="2"/>
        <v>4.1207723649692509</v>
      </c>
    </row>
    <row r="25" spans="1:26" ht="12.75">
      <c r="A25" s="128">
        <v>21</v>
      </c>
      <c r="B25" s="137">
        <f t="shared" si="1"/>
        <v>14.586878057548377</v>
      </c>
      <c r="C25" s="133">
        <f t="shared" si="1"/>
        <v>9.7723261532741237</v>
      </c>
      <c r="D25" s="133">
        <f t="shared" si="1"/>
        <v>7.9382550451598357</v>
      </c>
      <c r="E25" s="133">
        <f t="shared" si="1"/>
        <v>6.9467124112468674</v>
      </c>
      <c r="F25" s="133">
        <f t="shared" si="1"/>
        <v>6.3179403391500086</v>
      </c>
      <c r="G25" s="133">
        <f t="shared" si="1"/>
        <v>5.8805182247170684</v>
      </c>
      <c r="H25" s="133">
        <f t="shared" si="1"/>
        <v>5.5571449223032818</v>
      </c>
      <c r="I25" s="133">
        <f t="shared" si="1"/>
        <v>5.3075725837081293</v>
      </c>
      <c r="J25" s="133">
        <f t="shared" si="1"/>
        <v>5.1086740515786566</v>
      </c>
      <c r="K25" s="133">
        <f t="shared" si="1"/>
        <v>4.9461656062585186</v>
      </c>
      <c r="L25" s="133">
        <f t="shared" si="1"/>
        <v>4.8107244637607387</v>
      </c>
      <c r="M25" s="133">
        <f t="shared" si="1"/>
        <v>4.6959940514787935</v>
      </c>
      <c r="N25" s="133">
        <f t="shared" si="1"/>
        <v>4.5974838526888187</v>
      </c>
      <c r="O25" s="133">
        <f t="shared" si="1"/>
        <v>4.5119270893456331</v>
      </c>
      <c r="P25" s="133">
        <f t="shared" si="1"/>
        <v>4.4368877515125726</v>
      </c>
      <c r="Q25" s="133">
        <f t="shared" si="1"/>
        <v>4.370510576722431</v>
      </c>
      <c r="R25" s="133">
        <f t="shared" si="2"/>
        <v>4.3113565957376911</v>
      </c>
      <c r="S25" s="133">
        <f t="shared" si="2"/>
        <v>4.2582918169503676</v>
      </c>
      <c r="T25" s="133">
        <f t="shared" si="2"/>
        <v>4.2104099772613885</v>
      </c>
      <c r="U25" s="133">
        <f t="shared" si="2"/>
        <v>4.1669777471640677</v>
      </c>
      <c r="V25" s="133">
        <f t="shared" si="2"/>
        <v>4.1273951022834803</v>
      </c>
      <c r="W25" s="133">
        <f t="shared" si="2"/>
        <v>4.0911661636496719</v>
      </c>
      <c r="X25" s="133">
        <f t="shared" si="2"/>
        <v>4.0578774055922233</v>
      </c>
      <c r="Y25" s="133">
        <f t="shared" si="2"/>
        <v>4.0271811400084001</v>
      </c>
      <c r="Z25" s="138">
        <f t="shared" si="2"/>
        <v>3.9987828394152674</v>
      </c>
    </row>
    <row r="26" spans="1:26" ht="12.75">
      <c r="A26" s="128">
        <v>22</v>
      </c>
      <c r="B26" s="137">
        <f t="shared" si="1"/>
        <v>14.380255031235686</v>
      </c>
      <c r="C26" s="133">
        <f t="shared" si="1"/>
        <v>9.6119916514642245</v>
      </c>
      <c r="D26" s="133">
        <f t="shared" si="1"/>
        <v>7.7960087032111547</v>
      </c>
      <c r="E26" s="133">
        <f t="shared" si="1"/>
        <v>6.8141508016591477</v>
      </c>
      <c r="F26" s="133">
        <f t="shared" si="1"/>
        <v>6.1913833701989152</v>
      </c>
      <c r="G26" s="133">
        <f t="shared" si="1"/>
        <v>5.7580202562235678</v>
      </c>
      <c r="H26" s="133">
        <f t="shared" si="1"/>
        <v>5.437552905702451</v>
      </c>
      <c r="I26" s="133">
        <f t="shared" si="1"/>
        <v>5.1901483525234289</v>
      </c>
      <c r="J26" s="133">
        <f t="shared" si="1"/>
        <v>4.9929178794315545</v>
      </c>
      <c r="K26" s="133">
        <f t="shared" si="1"/>
        <v>4.8317245201668184</v>
      </c>
      <c r="L26" s="133">
        <f t="shared" si="1"/>
        <v>4.6973406832584574</v>
      </c>
      <c r="M26" s="133">
        <f t="shared" si="1"/>
        <v>4.5834741658943896</v>
      </c>
      <c r="N26" s="133">
        <f t="shared" si="1"/>
        <v>4.4856794749997446</v>
      </c>
      <c r="O26" s="133">
        <f t="shared" si="1"/>
        <v>4.4007222197817635</v>
      </c>
      <c r="P26" s="133">
        <f t="shared" si="1"/>
        <v>4.3261902451319925</v>
      </c>
      <c r="Q26" s="133">
        <f t="shared" si="1"/>
        <v>4.2602462178357579</v>
      </c>
      <c r="R26" s="133">
        <f t="shared" si="2"/>
        <v>4.2014648822639513</v>
      </c>
      <c r="S26" s="133">
        <f t="shared" si="2"/>
        <v>4.1487228978345954</v>
      </c>
      <c r="T26" s="133">
        <f t="shared" si="2"/>
        <v>4.1011223863802124</v>
      </c>
      <c r="U26" s="133">
        <f t="shared" si="2"/>
        <v>4.0579366991694057</v>
      </c>
      <c r="V26" s="133">
        <f t="shared" si="2"/>
        <v>4.018571192399027</v>
      </c>
      <c r="W26" s="133">
        <f t="shared" si="2"/>
        <v>3.9825343627432632</v>
      </c>
      <c r="X26" s="133">
        <f t="shared" si="2"/>
        <v>3.9494162743467558</v>
      </c>
      <c r="Y26" s="133">
        <f t="shared" si="2"/>
        <v>3.9188722078836471</v>
      </c>
      <c r="Z26" s="138">
        <f t="shared" si="2"/>
        <v>3.8906101090872518</v>
      </c>
    </row>
    <row r="27" spans="1:26" ht="12.75">
      <c r="A27" s="128">
        <v>23</v>
      </c>
      <c r="B27" s="137">
        <f t="shared" si="1"/>
        <v>14.195011736568603</v>
      </c>
      <c r="C27" s="133">
        <f t="shared" si="1"/>
        <v>9.4685020099870716</v>
      </c>
      <c r="D27" s="133">
        <f t="shared" si="1"/>
        <v>7.6688290500321514</v>
      </c>
      <c r="E27" s="133">
        <f t="shared" si="1"/>
        <v>6.6957019938595188</v>
      </c>
      <c r="F27" s="133">
        <f t="shared" si="1"/>
        <v>6.0783462093894753</v>
      </c>
      <c r="G27" s="133">
        <f t="shared" si="1"/>
        <v>5.6486396508437124</v>
      </c>
      <c r="H27" s="133">
        <f t="shared" si="1"/>
        <v>5.3307885590514825</v>
      </c>
      <c r="I27" s="133">
        <f t="shared" si="1"/>
        <v>5.0853341853799723</v>
      </c>
      <c r="J27" s="133">
        <f t="shared" si="1"/>
        <v>4.8896029250994557</v>
      </c>
      <c r="K27" s="133">
        <f t="shared" si="1"/>
        <v>4.7295902365997211</v>
      </c>
      <c r="L27" s="133">
        <f t="shared" si="1"/>
        <v>4.596154444944168</v>
      </c>
      <c r="M27" s="133">
        <f t="shared" si="1"/>
        <v>4.4830614562134645</v>
      </c>
      <c r="N27" s="133">
        <f t="shared" si="1"/>
        <v>4.3859064288613556</v>
      </c>
      <c r="O27" s="133">
        <f t="shared" si="1"/>
        <v>4.3014842184844788</v>
      </c>
      <c r="P27" s="133">
        <f t="shared" si="1"/>
        <v>4.2274042136876302</v>
      </c>
      <c r="Q27" s="133">
        <f t="shared" si="1"/>
        <v>4.1618452745516583</v>
      </c>
      <c r="R27" s="133">
        <f t="shared" si="2"/>
        <v>4.1033945315665266</v>
      </c>
      <c r="S27" s="133">
        <f t="shared" si="2"/>
        <v>4.0509382639578764</v>
      </c>
      <c r="T27" s="133">
        <f t="shared" si="2"/>
        <v>4.0035861661836911</v>
      </c>
      <c r="U27" s="133">
        <f t="shared" si="2"/>
        <v>3.9606176224134502</v>
      </c>
      <c r="V27" s="133">
        <f t="shared" si="2"/>
        <v>3.9214428468765172</v>
      </c>
      <c r="W27" s="133">
        <f t="shared" si="2"/>
        <v>3.8855742861550819</v>
      </c>
      <c r="X27" s="133">
        <f t="shared" si="2"/>
        <v>3.852605244136432</v>
      </c>
      <c r="Y27" s="133">
        <f t="shared" si="2"/>
        <v>3.8221936799850251</v>
      </c>
      <c r="Z27" s="138">
        <f t="shared" si="2"/>
        <v>3.7940497700745097</v>
      </c>
    </row>
    <row r="28" spans="1:26" ht="12.75">
      <c r="A28" s="128">
        <v>24</v>
      </c>
      <c r="B28" s="137">
        <f t="shared" si="1"/>
        <v>14.028010817379837</v>
      </c>
      <c r="C28" s="133">
        <f t="shared" si="1"/>
        <v>9.3393529204670749</v>
      </c>
      <c r="D28" s="133">
        <f t="shared" si="1"/>
        <v>7.5544608102780169</v>
      </c>
      <c r="E28" s="133">
        <f t="shared" si="1"/>
        <v>6.5892445428206416</v>
      </c>
      <c r="F28" s="133">
        <f t="shared" si="1"/>
        <v>5.9767907928684361</v>
      </c>
      <c r="G28" s="133">
        <f t="shared" si="1"/>
        <v>5.550395103774771</v>
      </c>
      <c r="H28" s="133">
        <f t="shared" si="1"/>
        <v>5.2349115921554308</v>
      </c>
      <c r="I28" s="133">
        <f t="shared" si="1"/>
        <v>4.9912207425590758</v>
      </c>
      <c r="J28" s="133">
        <f t="shared" si="1"/>
        <v>4.7968439900049837</v>
      </c>
      <c r="K28" s="133">
        <f t="shared" si="1"/>
        <v>4.637896885791351</v>
      </c>
      <c r="L28" s="133">
        <f t="shared" si="1"/>
        <v>4.5053156871308655</v>
      </c>
      <c r="M28" s="133">
        <f t="shared" si="1"/>
        <v>4.3929190192956575</v>
      </c>
      <c r="N28" s="133">
        <f t="shared" si="1"/>
        <v>4.2963389283218572</v>
      </c>
      <c r="O28" s="133">
        <f t="shared" si="1"/>
        <v>4.2123968122430293</v>
      </c>
      <c r="P28" s="133">
        <f t="shared" si="1"/>
        <v>4.1387216138731819</v>
      </c>
      <c r="Q28" s="133">
        <f t="shared" si="1"/>
        <v>4.0735068923845166</v>
      </c>
      <c r="R28" s="133">
        <f t="shared" si="2"/>
        <v>4.0153510219688009</v>
      </c>
      <c r="S28" s="133">
        <f t="shared" si="2"/>
        <v>3.9631490144152153</v>
      </c>
      <c r="T28" s="133">
        <f t="shared" si="2"/>
        <v>3.9160174381113269</v>
      </c>
      <c r="U28" s="133">
        <f t="shared" si="2"/>
        <v>3.8732411530522488</v>
      </c>
      <c r="V28" s="133">
        <f t="shared" si="2"/>
        <v>3.8342347823651681</v>
      </c>
      <c r="W28" s="133">
        <f t="shared" si="2"/>
        <v>3.7985143567648865</v>
      </c>
      <c r="X28" s="133">
        <f t="shared" si="2"/>
        <v>3.7656761192520758</v>
      </c>
      <c r="Y28" s="133">
        <f t="shared" si="2"/>
        <v>3.7353804583180605</v>
      </c>
      <c r="Z28" s="138">
        <f t="shared" si="2"/>
        <v>3.7073395728752967</v>
      </c>
    </row>
    <row r="29" spans="1:26" ht="12.75">
      <c r="A29" s="128">
        <v>25</v>
      </c>
      <c r="B29" s="137">
        <f t="shared" si="1"/>
        <v>13.876697446199962</v>
      </c>
      <c r="C29" s="133">
        <f t="shared" si="1"/>
        <v>9.2225103593671918</v>
      </c>
      <c r="D29" s="133">
        <f t="shared" si="1"/>
        <v>7.4510747027089321</v>
      </c>
      <c r="E29" s="133">
        <f t="shared" si="1"/>
        <v>6.4930591570631666</v>
      </c>
      <c r="F29" s="133">
        <f t="shared" si="1"/>
        <v>5.8850663296902743</v>
      </c>
      <c r="G29" s="133">
        <f t="shared" si="1"/>
        <v>5.4616824303718481</v>
      </c>
      <c r="H29" s="133">
        <f t="shared" si="1"/>
        <v>5.1483514784087312</v>
      </c>
      <c r="I29" s="133">
        <f t="shared" si="1"/>
        <v>4.9062628793773593</v>
      </c>
      <c r="J29" s="133">
        <f t="shared" si="1"/>
        <v>4.7131157127430292</v>
      </c>
      <c r="K29" s="133">
        <f t="shared" si="1"/>
        <v>4.5551349339214022</v>
      </c>
      <c r="L29" s="133">
        <f t="shared" si="1"/>
        <v>4.423327810548316</v>
      </c>
      <c r="M29" s="133">
        <f t="shared" si="1"/>
        <v>4.3115610141549547</v>
      </c>
      <c r="N29" s="133">
        <f t="shared" si="1"/>
        <v>4.2155002147415104</v>
      </c>
      <c r="O29" s="133">
        <f t="shared" si="1"/>
        <v>4.1319910082083</v>
      </c>
      <c r="P29" s="133">
        <f t="shared" si="1"/>
        <v>4.058680166562155</v>
      </c>
      <c r="Q29" s="133">
        <f t="shared" si="1"/>
        <v>3.9937746526239271</v>
      </c>
      <c r="R29" s="133">
        <f t="shared" si="2"/>
        <v>3.9358830939825009</v>
      </c>
      <c r="S29" s="133">
        <f t="shared" si="2"/>
        <v>3.8839084660380605</v>
      </c>
      <c r="T29" s="133">
        <f t="shared" si="2"/>
        <v>3.836973605718899</v>
      </c>
      <c r="U29" s="133">
        <f t="shared" si="2"/>
        <v>3.7943683663110659</v>
      </c>
      <c r="V29" s="133">
        <f t="shared" si="2"/>
        <v>3.7555113909381026</v>
      </c>
      <c r="W29" s="133">
        <f t="shared" si="2"/>
        <v>3.719921977850412</v>
      </c>
      <c r="X29" s="133">
        <f t="shared" si="2"/>
        <v>3.6871990490649544</v>
      </c>
      <c r="Y29" s="133">
        <f t="shared" si="2"/>
        <v>3.6570052069311858</v>
      </c>
      <c r="Z29" s="138">
        <f t="shared" si="2"/>
        <v>3.6290544930314783</v>
      </c>
    </row>
    <row r="30" spans="1:26" ht="12.75">
      <c r="A30" s="128">
        <v>26</v>
      </c>
      <c r="B30" s="137">
        <f t="shared" si="1"/>
        <v>13.738970616910601</v>
      </c>
      <c r="C30" s="133">
        <f t="shared" si="1"/>
        <v>9.1163056380836558</v>
      </c>
      <c r="D30" s="133">
        <f t="shared" si="1"/>
        <v>7.3571718917952751</v>
      </c>
      <c r="E30" s="133">
        <f t="shared" si="1"/>
        <v>6.4057382182602636</v>
      </c>
      <c r="F30" s="133">
        <f t="shared" si="1"/>
        <v>5.8018219894643615</v>
      </c>
      <c r="G30" s="133">
        <f t="shared" si="1"/>
        <v>5.3811894190463718</v>
      </c>
      <c r="H30" s="133">
        <f t="shared" si="1"/>
        <v>5.0698238796733834</v>
      </c>
      <c r="I30" s="133">
        <f t="shared" si="1"/>
        <v>4.8291972634495899</v>
      </c>
      <c r="J30" s="133">
        <f t="shared" si="1"/>
        <v>4.6371711214673574</v>
      </c>
      <c r="K30" s="133">
        <f t="shared" si="1"/>
        <v>4.4800704883846096</v>
      </c>
      <c r="L30" s="133">
        <f t="shared" si="1"/>
        <v>4.34896760277267</v>
      </c>
      <c r="M30" s="133">
        <f t="shared" si="1"/>
        <v>4.2377731045689906</v>
      </c>
      <c r="N30" s="133">
        <f t="shared" si="1"/>
        <v>4.142183439481828</v>
      </c>
      <c r="O30" s="133">
        <f t="shared" si="1"/>
        <v>4.0590663550250285</v>
      </c>
      <c r="P30" s="133">
        <f t="shared" si="1"/>
        <v>3.9860849468892359</v>
      </c>
      <c r="Q30" s="133">
        <f t="shared" si="1"/>
        <v>3.9214584510212349</v>
      </c>
      <c r="R30" s="133">
        <f t="shared" si="2"/>
        <v>3.863804884279725</v>
      </c>
      <c r="S30" s="133">
        <f t="shared" si="2"/>
        <v>3.8120345148133628</v>
      </c>
      <c r="T30" s="133">
        <f t="shared" si="2"/>
        <v>3.7652759200455468</v>
      </c>
      <c r="U30" s="133">
        <f t="shared" si="2"/>
        <v>3.7228235257807549</v>
      </c>
      <c r="V30" s="133">
        <f t="shared" si="2"/>
        <v>3.684099656123089</v>
      </c>
      <c r="W30" s="133">
        <f t="shared" si="2"/>
        <v>3.6486266009725417</v>
      </c>
      <c r="X30" s="133">
        <f t="shared" si="2"/>
        <v>3.616005734802604</v>
      </c>
      <c r="Y30" s="133">
        <f t="shared" si="2"/>
        <v>3.585901686218067</v>
      </c>
      <c r="Z30" s="138">
        <f t="shared" si="2"/>
        <v>3.5580301829392251</v>
      </c>
    </row>
    <row r="31" spans="1:26" ht="12.75">
      <c r="A31" s="128">
        <v>27</v>
      </c>
      <c r="B31" s="137">
        <f t="shared" si="1"/>
        <v>13.613087012027062</v>
      </c>
      <c r="C31" s="133">
        <f t="shared" si="1"/>
        <v>9.019357252200793</v>
      </c>
      <c r="D31" s="133">
        <f t="shared" si="1"/>
        <v>7.271512946803985</v>
      </c>
      <c r="E31" s="133">
        <f t="shared" si="1"/>
        <v>6.3261185713496886</v>
      </c>
      <c r="F31" s="133">
        <f t="shared" si="1"/>
        <v>5.7259420863226049</v>
      </c>
      <c r="G31" s="133">
        <f t="shared" ref="G31:V46" si="3">_xlfn.F.INV.RT($C$2,G$4,$A31)</f>
        <v>5.3078326506552385</v>
      </c>
      <c r="H31" s="133">
        <f t="shared" si="3"/>
        <v>4.9982686524536035</v>
      </c>
      <c r="I31" s="133">
        <f t="shared" si="3"/>
        <v>4.7589812806585741</v>
      </c>
      <c r="J31" s="133">
        <f t="shared" si="3"/>
        <v>4.5679812452096398</v>
      </c>
      <c r="K31" s="133">
        <f t="shared" si="3"/>
        <v>4.4116854767608862</v>
      </c>
      <c r="L31" s="133">
        <f t="shared" si="3"/>
        <v>4.2812258838460933</v>
      </c>
      <c r="M31" s="133">
        <f t="shared" si="3"/>
        <v>4.1705534951063763</v>
      </c>
      <c r="N31" s="133">
        <f t="shared" si="3"/>
        <v>4.0753930313971098</v>
      </c>
      <c r="O31" s="133">
        <f t="shared" si="3"/>
        <v>3.9926325952869579</v>
      </c>
      <c r="P31" s="133">
        <f t="shared" si="3"/>
        <v>3.9199502843433192</v>
      </c>
      <c r="Q31" s="133">
        <f t="shared" si="3"/>
        <v>3.8555766151060302</v>
      </c>
      <c r="R31" s="133">
        <f t="shared" si="3"/>
        <v>3.7981382351221664</v>
      </c>
      <c r="S31" s="133">
        <f t="shared" si="3"/>
        <v>3.7465521164520554</v>
      </c>
      <c r="T31" s="133">
        <f t="shared" si="3"/>
        <v>3.6999521136224303</v>
      </c>
      <c r="U31" s="133">
        <f t="shared" si="3"/>
        <v>3.6576368557926924</v>
      </c>
      <c r="V31" s="133">
        <f t="shared" si="3"/>
        <v>3.6190320506989604</v>
      </c>
      <c r="W31" s="133">
        <f t="shared" si="2"/>
        <v>3.5836627379936492</v>
      </c>
      <c r="X31" s="133">
        <f t="shared" si="2"/>
        <v>3.551132546033422</v>
      </c>
      <c r="Y31" s="133">
        <f t="shared" si="2"/>
        <v>3.5211079653180022</v>
      </c>
      <c r="Z31" s="138">
        <f t="shared" si="2"/>
        <v>3.4933062726285589</v>
      </c>
    </row>
    <row r="32" spans="1:26" ht="12.75">
      <c r="A32" s="128">
        <v>28</v>
      </c>
      <c r="B32" s="137">
        <f t="shared" ref="B32:Q47" si="4">_xlfn.F.INV.RT($C$2,B$4,$A32)</f>
        <v>13.497588241113805</v>
      </c>
      <c r="C32" s="133">
        <f t="shared" si="4"/>
        <v>8.9305118973568973</v>
      </c>
      <c r="D32" s="133">
        <f t="shared" si="4"/>
        <v>7.1930643007338597</v>
      </c>
      <c r="E32" s="133">
        <f t="shared" si="4"/>
        <v>6.2532309152237042</v>
      </c>
      <c r="F32" s="133">
        <f t="shared" si="4"/>
        <v>5.6564973008477102</v>
      </c>
      <c r="G32" s="133">
        <f t="shared" si="4"/>
        <v>5.2407099709575427</v>
      </c>
      <c r="H32" s="133">
        <f t="shared" si="4"/>
        <v>4.9328032274198996</v>
      </c>
      <c r="I32" s="133">
        <f t="shared" si="4"/>
        <v>4.6947471020792824</v>
      </c>
      <c r="J32" s="133">
        <f t="shared" si="4"/>
        <v>4.5046897194104867</v>
      </c>
      <c r="K32" s="133">
        <f t="shared" si="4"/>
        <v>4.3491326856182067</v>
      </c>
      <c r="L32" s="133">
        <f t="shared" si="4"/>
        <v>4.2192629011159077</v>
      </c>
      <c r="M32" s="133">
        <f t="shared" si="4"/>
        <v>4.109068623722691</v>
      </c>
      <c r="N32" s="133">
        <f t="shared" si="4"/>
        <v>4.0143006421485561</v>
      </c>
      <c r="O32" s="133">
        <f t="shared" si="4"/>
        <v>3.9318658280520058</v>
      </c>
      <c r="P32" s="133">
        <f t="shared" si="4"/>
        <v>3.8594561139855021</v>
      </c>
      <c r="Q32" s="133">
        <f t="shared" si="4"/>
        <v>3.7953124208940756</v>
      </c>
      <c r="R32" s="133">
        <f t="shared" si="3"/>
        <v>3.7380693574008057</v>
      </c>
      <c r="S32" s="133">
        <f t="shared" si="3"/>
        <v>3.686650079764048</v>
      </c>
      <c r="T32" s="133">
        <f t="shared" si="3"/>
        <v>3.6401933106880691</v>
      </c>
      <c r="U32" s="133">
        <f t="shared" si="3"/>
        <v>3.5980015569842716</v>
      </c>
      <c r="V32" s="133">
        <f t="shared" si="3"/>
        <v>3.5595036477466198</v>
      </c>
      <c r="W32" s="133">
        <f t="shared" si="2"/>
        <v>3.5242271590812524</v>
      </c>
      <c r="X32" s="133">
        <f t="shared" si="2"/>
        <v>3.4917777981918725</v>
      </c>
      <c r="Y32" s="133">
        <f t="shared" si="2"/>
        <v>3.4618237726506793</v>
      </c>
      <c r="Z32" s="138">
        <f t="shared" si="2"/>
        <v>3.4340837875687487</v>
      </c>
    </row>
    <row r="33" spans="1:26" ht="12.75">
      <c r="A33" s="128">
        <v>29</v>
      </c>
      <c r="B33" s="137">
        <f t="shared" si="4"/>
        <v>13.391245096495394</v>
      </c>
      <c r="C33" s="133">
        <f t="shared" si="4"/>
        <v>8.8487993996336183</v>
      </c>
      <c r="D33" s="133">
        <f t="shared" si="4"/>
        <v>7.1209573948428888</v>
      </c>
      <c r="E33" s="133">
        <f t="shared" si="4"/>
        <v>6.1862612162372557</v>
      </c>
      <c r="F33" s="133">
        <f t="shared" si="4"/>
        <v>5.5927075103155159</v>
      </c>
      <c r="G33" s="133">
        <f t="shared" si="4"/>
        <v>5.1790642879251552</v>
      </c>
      <c r="H33" s="133">
        <f t="shared" si="4"/>
        <v>4.8726871078627498</v>
      </c>
      <c r="I33" s="133">
        <f t="shared" si="4"/>
        <v>4.6357667135283336</v>
      </c>
      <c r="J33" s="133">
        <f t="shared" si="4"/>
        <v>4.4465782314104487</v>
      </c>
      <c r="K33" s="133">
        <f t="shared" si="4"/>
        <v>4.2917015404489867</v>
      </c>
      <c r="L33" s="133">
        <f t="shared" si="4"/>
        <v>4.1623743838814065</v>
      </c>
      <c r="M33" s="133">
        <f t="shared" si="4"/>
        <v>4.0526194460608194</v>
      </c>
      <c r="N33" s="133">
        <f t="shared" si="4"/>
        <v>3.9582116253517308</v>
      </c>
      <c r="O33" s="133">
        <f t="shared" si="4"/>
        <v>3.8760751553999468</v>
      </c>
      <c r="P33" s="133">
        <f t="shared" si="4"/>
        <v>3.8039147684108809</v>
      </c>
      <c r="Q33" s="133">
        <f t="shared" si="4"/>
        <v>3.739981012335329</v>
      </c>
      <c r="R33" s="133">
        <f t="shared" si="3"/>
        <v>3.6829158627874912</v>
      </c>
      <c r="S33" s="133">
        <f t="shared" si="3"/>
        <v>3.6316481991747209</v>
      </c>
      <c r="T33" s="133">
        <f t="shared" si="3"/>
        <v>3.5853212496638802</v>
      </c>
      <c r="U33" s="133">
        <f t="shared" si="3"/>
        <v>3.5432411098762087</v>
      </c>
      <c r="V33" s="133">
        <f t="shared" si="3"/>
        <v>3.5048394977259618</v>
      </c>
      <c r="W33" s="133">
        <f t="shared" si="2"/>
        <v>3.4696463367104697</v>
      </c>
      <c r="X33" s="133">
        <f t="shared" si="2"/>
        <v>3.4372692577824022</v>
      </c>
      <c r="Y33" s="133">
        <f t="shared" si="2"/>
        <v>3.4073780573066048</v>
      </c>
      <c r="Z33" s="138">
        <f t="shared" si="2"/>
        <v>3.3796927618264307</v>
      </c>
    </row>
    <row r="34" spans="1:26" ht="12.75">
      <c r="A34" s="128">
        <v>30</v>
      </c>
      <c r="B34" s="137">
        <f t="shared" si="4"/>
        <v>13.293014368437484</v>
      </c>
      <c r="C34" s="133">
        <f t="shared" si="4"/>
        <v>8.7733978869167029</v>
      </c>
      <c r="D34" s="133">
        <f t="shared" si="4"/>
        <v>7.0544571465911163</v>
      </c>
      <c r="E34" s="133">
        <f t="shared" si="4"/>
        <v>6.124520950478721</v>
      </c>
      <c r="F34" s="133">
        <f t="shared" si="4"/>
        <v>5.533913138450159</v>
      </c>
      <c r="G34" s="133">
        <f t="shared" si="4"/>
        <v>5.122255677163646</v>
      </c>
      <c r="H34" s="133">
        <f t="shared" si="4"/>
        <v>4.8172945227392523</v>
      </c>
      <c r="I34" s="133">
        <f t="shared" si="4"/>
        <v>4.5814249832252676</v>
      </c>
      <c r="J34" s="133">
        <f t="shared" si="4"/>
        <v>4.3930399126729567</v>
      </c>
      <c r="K34" s="133">
        <f t="shared" si="4"/>
        <v>4.2387917587417299</v>
      </c>
      <c r="L34" s="133">
        <f t="shared" si="4"/>
        <v>4.1099654106298109</v>
      </c>
      <c r="M34" s="133">
        <f t="shared" si="4"/>
        <v>4.0006154816514705</v>
      </c>
      <c r="N34" s="133">
        <f t="shared" si="4"/>
        <v>3.9065392345606416</v>
      </c>
      <c r="O34" s="133">
        <f t="shared" si="4"/>
        <v>3.824677010782727</v>
      </c>
      <c r="P34" s="133">
        <f t="shared" si="4"/>
        <v>3.7527454192940364</v>
      </c>
      <c r="Q34" s="133">
        <f t="shared" si="4"/>
        <v>3.6890039420791201</v>
      </c>
      <c r="R34" s="133">
        <f t="shared" si="3"/>
        <v>3.6321013921941456</v>
      </c>
      <c r="S34" s="133">
        <f t="shared" si="3"/>
        <v>3.5809719612614659</v>
      </c>
      <c r="T34" s="133">
        <f t="shared" si="3"/>
        <v>3.5347630596606994</v>
      </c>
      <c r="U34" s="133">
        <f t="shared" si="3"/>
        <v>3.4927841144503509</v>
      </c>
      <c r="V34" s="133">
        <f t="shared" si="3"/>
        <v>3.454469525205639</v>
      </c>
      <c r="W34" s="133">
        <f t="shared" si="2"/>
        <v>3.4193513944282738</v>
      </c>
      <c r="X34" s="133">
        <f t="shared" si="2"/>
        <v>3.387039138723599</v>
      </c>
      <c r="Y34" s="133">
        <f t="shared" si="2"/>
        <v>3.3572040290692615</v>
      </c>
      <c r="Z34" s="138">
        <f t="shared" si="2"/>
        <v>3.3295673183283649</v>
      </c>
    </row>
    <row r="35" spans="1:26" ht="12.75">
      <c r="A35" s="128">
        <v>31</v>
      </c>
      <c r="B35" s="137">
        <f t="shared" si="4"/>
        <v>13.202005045599131</v>
      </c>
      <c r="C35" s="133">
        <f t="shared" si="4"/>
        <v>8.7036065930077022</v>
      </c>
      <c r="D35" s="133">
        <f t="shared" si="4"/>
        <v>6.9929373572901765</v>
      </c>
      <c r="E35" s="133">
        <f t="shared" si="4"/>
        <v>6.0674239122664009</v>
      </c>
      <c r="F35" s="133">
        <f t="shared" si="4"/>
        <v>5.4795528379907665</v>
      </c>
      <c r="G35" s="133">
        <f t="shared" si="4"/>
        <v>5.0697396606426706</v>
      </c>
      <c r="H35" s="133">
        <f t="shared" si="4"/>
        <v>4.7660931372462363</v>
      </c>
      <c r="I35" s="133">
        <f t="shared" si="4"/>
        <v>4.5311986991642295</v>
      </c>
      <c r="J35" s="133">
        <f t="shared" si="4"/>
        <v>4.3435586318513311</v>
      </c>
      <c r="K35" s="133">
        <f t="shared" si="4"/>
        <v>4.1898928484514917</v>
      </c>
      <c r="L35" s="133">
        <f t="shared" si="4"/>
        <v>4.0615300760720858</v>
      </c>
      <c r="M35" s="133">
        <f t="shared" si="4"/>
        <v>3.9525546217487926</v>
      </c>
      <c r="N35" s="133">
        <f t="shared" si="4"/>
        <v>3.8587845504712672</v>
      </c>
      <c r="O35" s="133">
        <f t="shared" si="4"/>
        <v>3.7771751887155487</v>
      </c>
      <c r="P35" s="133">
        <f t="shared" si="4"/>
        <v>3.7054541960396157</v>
      </c>
      <c r="Q35" s="133">
        <f t="shared" si="4"/>
        <v>3.6418893680782456</v>
      </c>
      <c r="R35" s="133">
        <f t="shared" si="3"/>
        <v>3.5851358812573175</v>
      </c>
      <c r="S35" s="133">
        <f t="shared" si="3"/>
        <v>3.5341328715513045</v>
      </c>
      <c r="T35" s="133">
        <f t="shared" si="3"/>
        <v>3.4880316422119573</v>
      </c>
      <c r="U35" s="133">
        <f t="shared" si="3"/>
        <v>3.4461447213936376</v>
      </c>
      <c r="V35" s="133">
        <f t="shared" si="3"/>
        <v>3.4079090049646017</v>
      </c>
      <c r="W35" s="133">
        <f t="shared" si="2"/>
        <v>3.3728586237909761</v>
      </c>
      <c r="X35" s="133">
        <f t="shared" si="2"/>
        <v>3.3406046566218111</v>
      </c>
      <c r="Y35" s="133">
        <f t="shared" si="2"/>
        <v>3.3108197469600333</v>
      </c>
      <c r="Z35" s="138">
        <f t="shared" si="2"/>
        <v>3.2832262889783785</v>
      </c>
    </row>
    <row r="36" spans="1:26" ht="12.75">
      <c r="A36" s="128">
        <v>32</v>
      </c>
      <c r="B36" s="137">
        <f t="shared" si="4"/>
        <v>13.117451609581297</v>
      </c>
      <c r="C36" s="133">
        <f t="shared" si="4"/>
        <v>8.6388244169518718</v>
      </c>
      <c r="D36" s="133">
        <f t="shared" si="4"/>
        <v>6.9358613458734881</v>
      </c>
      <c r="E36" s="133">
        <f t="shared" si="4"/>
        <v>6.0144679637362737</v>
      </c>
      <c r="F36" s="133">
        <f t="shared" si="4"/>
        <v>5.4291459362746783</v>
      </c>
      <c r="G36" s="133">
        <f t="shared" si="4"/>
        <v>5.0210501268013639</v>
      </c>
      <c r="H36" s="133">
        <f t="shared" si="4"/>
        <v>4.7186273165029604</v>
      </c>
      <c r="I36" s="133">
        <f t="shared" si="4"/>
        <v>4.48464009267646</v>
      </c>
      <c r="J36" s="133">
        <f t="shared" si="4"/>
        <v>4.2976927215884304</v>
      </c>
      <c r="K36" s="133">
        <f t="shared" si="4"/>
        <v>4.1445679979833887</v>
      </c>
      <c r="L36" s="133">
        <f t="shared" si="4"/>
        <v>4.0166355149811945</v>
      </c>
      <c r="M36" s="133">
        <f t="shared" si="4"/>
        <v>3.9080072649255029</v>
      </c>
      <c r="N36" s="133">
        <f t="shared" si="4"/>
        <v>3.8145207112231669</v>
      </c>
      <c r="O36" s="133">
        <f t="shared" si="4"/>
        <v>3.7331451563610001</v>
      </c>
      <c r="P36" s="133">
        <f t="shared" si="4"/>
        <v>3.6616185678954438</v>
      </c>
      <c r="Q36" s="133">
        <f t="shared" si="4"/>
        <v>3.5982164974859767</v>
      </c>
      <c r="R36" s="133">
        <f t="shared" si="3"/>
        <v>3.5416000588127132</v>
      </c>
      <c r="S36" s="133">
        <f t="shared" si="3"/>
        <v>3.4907130015648584</v>
      </c>
      <c r="T36" s="133">
        <f t="shared" si="3"/>
        <v>3.4447102618257088</v>
      </c>
      <c r="U36" s="133">
        <f t="shared" si="3"/>
        <v>3.4029072618543772</v>
      </c>
      <c r="V36" s="133">
        <f t="shared" si="3"/>
        <v>3.3647432272622342</v>
      </c>
      <c r="W36" s="133">
        <f t="shared" si="2"/>
        <v>3.3297541819596495</v>
      </c>
      <c r="X36" s="133">
        <f t="shared" si="2"/>
        <v>3.2975527559179048</v>
      </c>
      <c r="Y36" s="133">
        <f t="shared" si="2"/>
        <v>3.2678128735077983</v>
      </c>
      <c r="Z36" s="138">
        <f t="shared" si="2"/>
        <v>3.2402579939113729</v>
      </c>
    </row>
    <row r="37" spans="1:26" ht="12.75">
      <c r="A37" s="128">
        <v>33</v>
      </c>
      <c r="B37" s="137">
        <f t="shared" si="4"/>
        <v>13.038692748847945</v>
      </c>
      <c r="C37" s="133">
        <f t="shared" si="4"/>
        <v>8.5785328687234088</v>
      </c>
      <c r="D37" s="133">
        <f t="shared" si="4"/>
        <v>6.8827665610677329</v>
      </c>
      <c r="E37" s="133">
        <f t="shared" si="4"/>
        <v>5.9652205431336158</v>
      </c>
      <c r="F37" s="133">
        <f t="shared" si="4"/>
        <v>5.3822785023111042</v>
      </c>
      <c r="G37" s="133">
        <f t="shared" si="4"/>
        <v>4.9757857784486808</v>
      </c>
      <c r="H37" s="133">
        <f t="shared" si="4"/>
        <v>4.6745048490681844</v>
      </c>
      <c r="I37" s="133">
        <f t="shared" si="4"/>
        <v>4.4413637703232869</v>
      </c>
      <c r="J37" s="133">
        <f t="shared" si="4"/>
        <v>4.2550620732882853</v>
      </c>
      <c r="K37" s="133">
        <f t="shared" si="4"/>
        <v>4.1024413016788515</v>
      </c>
      <c r="L37" s="133">
        <f t="shared" si="4"/>
        <v>3.974909234847944</v>
      </c>
      <c r="M37" s="133">
        <f t="shared" si="4"/>
        <v>3.8666037391647086</v>
      </c>
      <c r="N37" s="133">
        <f t="shared" si="4"/>
        <v>3.7733804102495019</v>
      </c>
      <c r="O37" s="133">
        <f t="shared" si="4"/>
        <v>3.6922216163730619</v>
      </c>
      <c r="P37" s="133">
        <f t="shared" si="4"/>
        <v>3.620874963171163</v>
      </c>
      <c r="Q37" s="133">
        <f t="shared" si="4"/>
        <v>3.5576232552427527</v>
      </c>
      <c r="R37" s="133">
        <f t="shared" si="3"/>
        <v>3.5011331590786718</v>
      </c>
      <c r="S37" s="133">
        <f t="shared" si="3"/>
        <v>3.4503527397868985</v>
      </c>
      <c r="T37" s="133">
        <f t="shared" si="3"/>
        <v>3.4044403316919851</v>
      </c>
      <c r="U37" s="133">
        <f t="shared" si="3"/>
        <v>3.3627140644436642</v>
      </c>
      <c r="V37" s="133">
        <f t="shared" si="3"/>
        <v>3.3246153431828294</v>
      </c>
      <c r="W37" s="133">
        <f t="shared" si="2"/>
        <v>3.2896819628388769</v>
      </c>
      <c r="X37" s="133">
        <f t="shared" si="2"/>
        <v>3.2575280046035222</v>
      </c>
      <c r="Y37" s="133">
        <f t="shared" si="2"/>
        <v>3.2278285911025244</v>
      </c>
      <c r="Z37" s="138">
        <f t="shared" si="2"/>
        <v>3.2003081777763773</v>
      </c>
    </row>
    <row r="38" spans="1:26" ht="12.75">
      <c r="A38" s="128">
        <v>34</v>
      </c>
      <c r="B38" s="137">
        <f t="shared" si="4"/>
        <v>12.965154253548029</v>
      </c>
      <c r="C38" s="133">
        <f t="shared" si="4"/>
        <v>8.5222823914389476</v>
      </c>
      <c r="D38" s="133">
        <f t="shared" si="4"/>
        <v>6.8332522526269184</v>
      </c>
      <c r="E38" s="133">
        <f t="shared" si="4"/>
        <v>5.9193070612556182</v>
      </c>
      <c r="F38" s="133">
        <f t="shared" si="4"/>
        <v>5.3385921952954307</v>
      </c>
      <c r="G38" s="133">
        <f t="shared" si="4"/>
        <v>4.9335992892639107</v>
      </c>
      <c r="H38" s="133">
        <f t="shared" si="4"/>
        <v>4.6333863262442456</v>
      </c>
      <c r="I38" s="133">
        <f t="shared" si="4"/>
        <v>4.4010362615678984</v>
      </c>
      <c r="J38" s="133">
        <f t="shared" si="4"/>
        <v>4.2153378163287192</v>
      </c>
      <c r="K38" s="133">
        <f t="shared" si="4"/>
        <v>4.0631875445406074</v>
      </c>
      <c r="L38" s="133">
        <f t="shared" si="4"/>
        <v>3.9360289870703653</v>
      </c>
      <c r="M38" s="133">
        <f t="shared" si="4"/>
        <v>3.8280242451720166</v>
      </c>
      <c r="N38" s="133">
        <f t="shared" si="4"/>
        <v>3.735045900654506</v>
      </c>
      <c r="O38" s="133">
        <f t="shared" si="4"/>
        <v>3.6540885636413827</v>
      </c>
      <c r="P38" s="133">
        <f t="shared" si="4"/>
        <v>3.5829088713869552</v>
      </c>
      <c r="Q38" s="133">
        <f t="shared" si="4"/>
        <v>3.519796425972157</v>
      </c>
      <c r="R38" s="133">
        <f t="shared" si="3"/>
        <v>3.4634230986415178</v>
      </c>
      <c r="S38" s="133">
        <f t="shared" si="3"/>
        <v>3.4127409998609104</v>
      </c>
      <c r="T38" s="133">
        <f t="shared" si="3"/>
        <v>3.3669116498203469</v>
      </c>
      <c r="U38" s="133">
        <f t="shared" si="3"/>
        <v>3.3252557165407843</v>
      </c>
      <c r="V38" s="133">
        <f t="shared" si="3"/>
        <v>3.2872166487309129</v>
      </c>
      <c r="W38" s="133">
        <f t="shared" si="2"/>
        <v>3.2523339019088477</v>
      </c>
      <c r="X38" s="133">
        <f t="shared" si="2"/>
        <v>3.220222918004902</v>
      </c>
      <c r="Y38" s="133">
        <f t="shared" si="2"/>
        <v>3.1905599431690215</v>
      </c>
      <c r="Z38" s="138">
        <f t="shared" si="2"/>
        <v>3.1630703669257492</v>
      </c>
    </row>
    <row r="39" spans="1:26" ht="12.75">
      <c r="A39" s="128">
        <v>35</v>
      </c>
      <c r="B39" s="137">
        <f t="shared" si="4"/>
        <v>12.896335165416145</v>
      </c>
      <c r="C39" s="133">
        <f t="shared" si="4"/>
        <v>8.469681306932392</v>
      </c>
      <c r="D39" s="133">
        <f t="shared" si="4"/>
        <v>6.7869695167488171</v>
      </c>
      <c r="E39" s="133">
        <f t="shared" si="4"/>
        <v>5.8764015379676247</v>
      </c>
      <c r="F39" s="133">
        <f t="shared" si="4"/>
        <v>5.2977752694906863</v>
      </c>
      <c r="G39" s="133">
        <f t="shared" si="4"/>
        <v>4.8941885595462775</v>
      </c>
      <c r="H39" s="133">
        <f t="shared" si="4"/>
        <v>4.5949765792328137</v>
      </c>
      <c r="I39" s="133">
        <f t="shared" si="4"/>
        <v>4.3633675929512945</v>
      </c>
      <c r="J39" s="133">
        <f t="shared" si="4"/>
        <v>4.1782339992341431</v>
      </c>
      <c r="K39" s="133">
        <f t="shared" si="4"/>
        <v>4.0265239691871253</v>
      </c>
      <c r="L39" s="133">
        <f t="shared" si="4"/>
        <v>3.8997146041685826</v>
      </c>
      <c r="M39" s="133">
        <f t="shared" si="4"/>
        <v>3.7919907521684273</v>
      </c>
      <c r="N39" s="133">
        <f t="shared" si="4"/>
        <v>3.6992409405805877</v>
      </c>
      <c r="O39" s="133">
        <f t="shared" si="4"/>
        <v>3.618471273152398</v>
      </c>
      <c r="P39" s="133">
        <f t="shared" si="4"/>
        <v>3.5474468679640121</v>
      </c>
      <c r="Q39" s="133">
        <f t="shared" si="4"/>
        <v>3.4844637108998904</v>
      </c>
      <c r="R39" s="133">
        <f t="shared" si="3"/>
        <v>3.4281985618165609</v>
      </c>
      <c r="S39" s="133">
        <f t="shared" si="3"/>
        <v>3.3776073312391626</v>
      </c>
      <c r="T39" s="133">
        <f t="shared" si="3"/>
        <v>3.3318545323261204</v>
      </c>
      <c r="U39" s="133">
        <f t="shared" si="3"/>
        <v>3.2902632179623774</v>
      </c>
      <c r="V39" s="133">
        <f t="shared" si="3"/>
        <v>3.2522787569534417</v>
      </c>
      <c r="W39" s="133">
        <f t="shared" si="2"/>
        <v>3.2174421651348553</v>
      </c>
      <c r="X39" s="133">
        <f t="shared" si="2"/>
        <v>3.1853701630320042</v>
      </c>
      <c r="Y39" s="133">
        <f t="shared" si="2"/>
        <v>3.1557400524894028</v>
      </c>
      <c r="Z39" s="138">
        <f t="shared" si="2"/>
        <v>3.1282781006969707</v>
      </c>
    </row>
    <row r="40" spans="1:26" ht="12.75">
      <c r="A40" s="128">
        <v>36</v>
      </c>
      <c r="B40" s="137">
        <f t="shared" si="4"/>
        <v>12.831796483643723</v>
      </c>
      <c r="C40" s="133">
        <f t="shared" si="4"/>
        <v>8.4203868171972545</v>
      </c>
      <c r="D40" s="133">
        <f t="shared" si="4"/>
        <v>6.7436132002017954</v>
      </c>
      <c r="E40" s="133">
        <f t="shared" si="4"/>
        <v>5.8362189913494928</v>
      </c>
      <c r="F40" s="133">
        <f t="shared" si="4"/>
        <v>5.2595552655465294</v>
      </c>
      <c r="G40" s="133">
        <f t="shared" si="4"/>
        <v>4.8572896132504555</v>
      </c>
      <c r="H40" s="133">
        <f t="shared" si="4"/>
        <v>4.5590177248646491</v>
      </c>
      <c r="I40" s="133">
        <f t="shared" si="4"/>
        <v>4.328104446081845</v>
      </c>
      <c r="J40" s="133">
        <f t="shared" si="4"/>
        <v>4.1435008352834908</v>
      </c>
      <c r="K40" s="133">
        <f t="shared" si="4"/>
        <v>3.9922035916702927</v>
      </c>
      <c r="L40" s="133">
        <f t="shared" si="4"/>
        <v>3.8657213730793654</v>
      </c>
      <c r="M40" s="133">
        <f t="shared" si="4"/>
        <v>3.7582604190811013</v>
      </c>
      <c r="N40" s="133">
        <f t="shared" si="4"/>
        <v>3.6657242549140632</v>
      </c>
      <c r="O40" s="133">
        <f t="shared" si="4"/>
        <v>3.5851297964079527</v>
      </c>
      <c r="P40" s="133">
        <f t="shared" si="4"/>
        <v>3.5142501407159008</v>
      </c>
      <c r="Q40" s="133">
        <f t="shared" si="4"/>
        <v>3.4513872806507826</v>
      </c>
      <c r="R40" s="133">
        <f t="shared" si="3"/>
        <v>3.3952225766517574</v>
      </c>
      <c r="S40" s="133">
        <f t="shared" si="3"/>
        <v>3.3447155158136628</v>
      </c>
      <c r="T40" s="133">
        <f t="shared" si="3"/>
        <v>3.2990334285192371</v>
      </c>
      <c r="U40" s="133">
        <f t="shared" si="3"/>
        <v>3.2575016126674057</v>
      </c>
      <c r="V40" s="133">
        <f t="shared" si="3"/>
        <v>3.2195672446839771</v>
      </c>
      <c r="W40" s="133">
        <f t="shared" si="2"/>
        <v>3.1847728093902354</v>
      </c>
      <c r="X40" s="133">
        <f t="shared" si="2"/>
        <v>3.1527362310981708</v>
      </c>
      <c r="Y40" s="133">
        <f t="shared" si="2"/>
        <v>3.1231358055859966</v>
      </c>
      <c r="Z40" s="138">
        <f t="shared" si="2"/>
        <v>3.0956986263498552</v>
      </c>
    </row>
    <row r="41" spans="1:26" ht="12.75">
      <c r="A41" s="128">
        <v>37</v>
      </c>
      <c r="B41" s="137">
        <f t="shared" si="4"/>
        <v>12.771151893820463</v>
      </c>
      <c r="C41" s="133">
        <f t="shared" si="4"/>
        <v>8.374097630015445</v>
      </c>
      <c r="D41" s="133">
        <f t="shared" si="4"/>
        <v>6.7029152714651898</v>
      </c>
      <c r="E41" s="133">
        <f t="shared" si="4"/>
        <v>5.7985092093113693</v>
      </c>
      <c r="F41" s="133">
        <f t="shared" si="4"/>
        <v>5.2236930315484589</v>
      </c>
      <c r="G41" s="133">
        <f t="shared" si="4"/>
        <v>4.8226707887897238</v>
      </c>
      <c r="H41" s="133">
        <f t="shared" si="4"/>
        <v>4.5252834790525025</v>
      </c>
      <c r="I41" s="133">
        <f t="shared" si="4"/>
        <v>4.2950245636423476</v>
      </c>
      <c r="J41" s="133">
        <f t="shared" si="4"/>
        <v>4.1109191807196996</v>
      </c>
      <c r="K41" s="133">
        <f t="shared" si="4"/>
        <v>3.960009737512046</v>
      </c>
      <c r="L41" s="133">
        <f t="shared" si="4"/>
        <v>3.8338346185082943</v>
      </c>
      <c r="M41" s="133">
        <f t="shared" si="4"/>
        <v>3.7266202173042169</v>
      </c>
      <c r="N41" s="133">
        <f t="shared" si="4"/>
        <v>3.6342841913651127</v>
      </c>
      <c r="O41" s="133">
        <f t="shared" si="4"/>
        <v>3.5538536460394985</v>
      </c>
      <c r="P41" s="133">
        <f t="shared" si="4"/>
        <v>3.4831091991718881</v>
      </c>
      <c r="Q41" s="133">
        <f t="shared" si="4"/>
        <v>3.4203585061771582</v>
      </c>
      <c r="R41" s="133">
        <f t="shared" si="3"/>
        <v>3.3642872649086528</v>
      </c>
      <c r="S41" s="133">
        <f t="shared" si="3"/>
        <v>3.3138583348261244</v>
      </c>
      <c r="T41" s="133">
        <f t="shared" si="3"/>
        <v>3.2682417029579507</v>
      </c>
      <c r="U41" s="133">
        <f t="shared" si="3"/>
        <v>3.2267647844396241</v>
      </c>
      <c r="V41" s="133">
        <f t="shared" si="3"/>
        <v>3.1888764605573519</v>
      </c>
      <c r="W41" s="133">
        <f t="shared" si="2"/>
        <v>3.1541206016849856</v>
      </c>
      <c r="X41" s="133">
        <f t="shared" si="2"/>
        <v>3.1221162675915743</v>
      </c>
      <c r="Y41" s="133">
        <f t="shared" si="2"/>
        <v>3.0925426915867895</v>
      </c>
      <c r="Z41" s="138">
        <f t="shared" si="2"/>
        <v>3.0651277465797051</v>
      </c>
    </row>
    <row r="42" spans="1:26" ht="12.75">
      <c r="A42" s="128">
        <v>38</v>
      </c>
      <c r="B42" s="137">
        <f t="shared" si="4"/>
        <v>12.714060110148139</v>
      </c>
      <c r="C42" s="133">
        <f t="shared" si="4"/>
        <v>8.3305478774655946</v>
      </c>
      <c r="D42" s="133">
        <f t="shared" si="4"/>
        <v>6.6646393585649877</v>
      </c>
      <c r="E42" s="133">
        <f t="shared" si="4"/>
        <v>5.7630516200469799</v>
      </c>
      <c r="F42" s="133">
        <f t="shared" si="4"/>
        <v>5.1899778005860231</v>
      </c>
      <c r="G42" s="133">
        <f t="shared" si="4"/>
        <v>4.7901279575109186</v>
      </c>
      <c r="H42" s="133">
        <f t="shared" si="4"/>
        <v>4.4935744770322259</v>
      </c>
      <c r="I42" s="133">
        <f t="shared" si="4"/>
        <v>4.2639321463910278</v>
      </c>
      <c r="J42" s="133">
        <f t="shared" si="4"/>
        <v>4.0802959916022958</v>
      </c>
      <c r="K42" s="133">
        <f t="shared" si="4"/>
        <v>3.9297515464676271</v>
      </c>
      <c r="L42" s="133">
        <f t="shared" si="4"/>
        <v>3.8038652468742828</v>
      </c>
      <c r="M42" s="133">
        <f t="shared" si="4"/>
        <v>3.6968825072604341</v>
      </c>
      <c r="N42" s="133">
        <f t="shared" si="4"/>
        <v>3.6047343245922892</v>
      </c>
      <c r="O42" s="133">
        <f t="shared" si="4"/>
        <v>3.5244574235260218</v>
      </c>
      <c r="P42" s="133">
        <f t="shared" si="4"/>
        <v>3.4538395227162422</v>
      </c>
      <c r="Q42" s="133">
        <f t="shared" si="4"/>
        <v>3.3911936247464167</v>
      </c>
      <c r="R42" s="133">
        <f t="shared" si="3"/>
        <v>3.3352095237833761</v>
      </c>
      <c r="S42" s="133">
        <f t="shared" si="3"/>
        <v>3.2848532645636244</v>
      </c>
      <c r="T42" s="133">
        <f t="shared" si="3"/>
        <v>3.2392973436412453</v>
      </c>
      <c r="U42" s="133">
        <f t="shared" si="3"/>
        <v>3.197871176323082</v>
      </c>
      <c r="V42" s="133">
        <f t="shared" si="3"/>
        <v>3.1600252546157908</v>
      </c>
      <c r="W42" s="133">
        <f t="shared" si="2"/>
        <v>3.1253047580179714</v>
      </c>
      <c r="X42" s="133">
        <f t="shared" si="2"/>
        <v>3.0933298191708989</v>
      </c>
      <c r="Y42" s="133">
        <f t="shared" si="2"/>
        <v>3.0637805572633203</v>
      </c>
      <c r="Z42" s="138">
        <f t="shared" si="2"/>
        <v>3.0363855816810759</v>
      </c>
    </row>
    <row r="43" spans="1:26" ht="12.75">
      <c r="A43" s="128">
        <v>39</v>
      </c>
      <c r="B43" s="137">
        <f t="shared" si="4"/>
        <v>12.660218513183249</v>
      </c>
      <c r="C43" s="133">
        <f t="shared" si="4"/>
        <v>8.2895020709084601</v>
      </c>
      <c r="D43" s="133">
        <f t="shared" si="4"/>
        <v>6.6285762214073882</v>
      </c>
      <c r="E43" s="133">
        <f t="shared" si="4"/>
        <v>5.7296510421570819</v>
      </c>
      <c r="F43" s="133">
        <f t="shared" si="4"/>
        <v>5.1582231138077832</v>
      </c>
      <c r="G43" s="133">
        <f t="shared" si="4"/>
        <v>4.759480564361966</v>
      </c>
      <c r="H43" s="133">
        <f t="shared" si="4"/>
        <v>4.4637143989393033</v>
      </c>
      <c r="I43" s="133">
        <f t="shared" si="4"/>
        <v>4.2346540427539905</v>
      </c>
      <c r="J43" s="133">
        <f t="shared" si="4"/>
        <v>4.0514605632901359</v>
      </c>
      <c r="K43" s="133">
        <f t="shared" si="4"/>
        <v>3.9012602519245241</v>
      </c>
      <c r="L43" s="133">
        <f t="shared" si="4"/>
        <v>3.7756460583348384</v>
      </c>
      <c r="M43" s="133">
        <f t="shared" si="4"/>
        <v>3.6688813775721245</v>
      </c>
      <c r="N43" s="133">
        <f t="shared" si="4"/>
        <v>3.5769098183017931</v>
      </c>
      <c r="O43" s="133">
        <f t="shared" si="4"/>
        <v>3.4967772009096469</v>
      </c>
      <c r="P43" s="133">
        <f t="shared" si="4"/>
        <v>3.4262779592747905</v>
      </c>
      <c r="Q43" s="133">
        <f t="shared" si="4"/>
        <v>3.363730153453663</v>
      </c>
      <c r="R43" s="133">
        <f t="shared" si="3"/>
        <v>3.3078274524831182</v>
      </c>
      <c r="S43" s="133">
        <f t="shared" si="3"/>
        <v>3.257538914534134</v>
      </c>
      <c r="T43" s="133">
        <f t="shared" si="3"/>
        <v>3.2120394105530541</v>
      </c>
      <c r="U43" s="133">
        <f t="shared" si="3"/>
        <v>3.1706602484918216</v>
      </c>
      <c r="V43" s="133">
        <f t="shared" si="3"/>
        <v>3.1328534446120502</v>
      </c>
      <c r="W43" s="133">
        <f t="shared" si="2"/>
        <v>3.0981654173448301</v>
      </c>
      <c r="X43" s="133">
        <f t="shared" si="2"/>
        <v>3.0662173147309226</v>
      </c>
      <c r="Y43" s="133">
        <f t="shared" si="2"/>
        <v>3.0366900944113384</v>
      </c>
      <c r="Z43" s="138">
        <f t="shared" si="2"/>
        <v>3.00931306283172</v>
      </c>
    </row>
    <row r="44" spans="1:26" ht="12.75">
      <c r="A44" s="128">
        <v>40</v>
      </c>
      <c r="B44" s="137">
        <f t="shared" si="4"/>
        <v>12.609357834823559</v>
      </c>
      <c r="C44" s="133">
        <f t="shared" si="4"/>
        <v>8.2507508924550859</v>
      </c>
      <c r="D44" s="133">
        <f t="shared" si="4"/>
        <v>6.5945399776617819</v>
      </c>
      <c r="E44" s="133">
        <f t="shared" si="4"/>
        <v>5.698134143744606</v>
      </c>
      <c r="F44" s="133">
        <f t="shared" si="4"/>
        <v>5.1282634246623395</v>
      </c>
      <c r="G44" s="133">
        <f t="shared" si="4"/>
        <v>4.730568330817027</v>
      </c>
      <c r="H44" s="133">
        <f t="shared" si="4"/>
        <v>4.4355467439501828</v>
      </c>
      <c r="I44" s="133">
        <f t="shared" si="4"/>
        <v>4.2070365766350868</v>
      </c>
      <c r="J44" s="133">
        <f t="shared" si="4"/>
        <v>4.0242614000569628</v>
      </c>
      <c r="K44" s="133">
        <f t="shared" si="4"/>
        <v>3.8743860839486715</v>
      </c>
      <c r="L44" s="133">
        <f t="shared" si="4"/>
        <v>3.7490286771430092</v>
      </c>
      <c r="M44" s="133">
        <f t="shared" si="4"/>
        <v>3.6424695981296384</v>
      </c>
      <c r="N44" s="133">
        <f t="shared" si="4"/>
        <v>3.550664397488231</v>
      </c>
      <c r="O44" s="133">
        <f t="shared" si="4"/>
        <v>3.4706675094312791</v>
      </c>
      <c r="P44" s="133">
        <f t="shared" si="4"/>
        <v>3.4002797281276806</v>
      </c>
      <c r="Q44" s="133">
        <f t="shared" si="4"/>
        <v>3.3378239044140998</v>
      </c>
      <c r="R44" s="133">
        <f t="shared" si="3"/>
        <v>3.2819973783220289</v>
      </c>
      <c r="S44" s="133">
        <f t="shared" si="3"/>
        <v>3.2317720632394504</v>
      </c>
      <c r="T44" s="133">
        <f t="shared" si="3"/>
        <v>3.1863250800824834</v>
      </c>
      <c r="U44" s="133">
        <f t="shared" si="3"/>
        <v>3.1449895304447164</v>
      </c>
      <c r="V44" s="133">
        <f t="shared" si="3"/>
        <v>3.1072188752329426</v>
      </c>
      <c r="W44" s="133">
        <f t="shared" si="2"/>
        <v>3.0725607071876837</v>
      </c>
      <c r="X44" s="133">
        <f t="shared" si="2"/>
        <v>3.0406371368411289</v>
      </c>
      <c r="Y44" s="133">
        <f t="shared" si="2"/>
        <v>3.0111299166317713</v>
      </c>
      <c r="Z44" s="138">
        <f t="shared" si="2"/>
        <v>2.9837690137885806</v>
      </c>
    </row>
    <row r="45" spans="1:26" ht="12.75">
      <c r="A45" s="128">
        <v>41</v>
      </c>
      <c r="B45" s="137">
        <f t="shared" si="4"/>
        <v>12.561237695107319</v>
      </c>
      <c r="C45" s="133">
        <f t="shared" si="4"/>
        <v>8.2141076657663152</v>
      </c>
      <c r="D45" s="133">
        <f t="shared" si="4"/>
        <v>6.5623649401322588</v>
      </c>
      <c r="E45" s="133">
        <f t="shared" si="4"/>
        <v>5.6683464765400258</v>
      </c>
      <c r="F45" s="133">
        <f t="shared" si="4"/>
        <v>5.0999512554504456</v>
      </c>
      <c r="G45" s="133">
        <f t="shared" si="4"/>
        <v>4.7032484946405981</v>
      </c>
      <c r="H45" s="133">
        <f t="shared" si="4"/>
        <v>4.408932130074172</v>
      </c>
      <c r="I45" s="133">
        <f t="shared" si="4"/>
        <v>4.1809428924247865</v>
      </c>
      <c r="J45" s="133">
        <f t="shared" si="4"/>
        <v>3.9985635953054732</v>
      </c>
      <c r="K45" s="133">
        <f t="shared" si="4"/>
        <v>3.8489956776364891</v>
      </c>
      <c r="L45" s="133">
        <f t="shared" si="4"/>
        <v>3.7238809829742556</v>
      </c>
      <c r="M45" s="133">
        <f t="shared" si="4"/>
        <v>3.6175160705135481</v>
      </c>
      <c r="N45" s="133">
        <f t="shared" si="4"/>
        <v>3.5258678149682936</v>
      </c>
      <c r="O45" s="133">
        <f t="shared" si="4"/>
        <v>3.4459988198345113</v>
      </c>
      <c r="P45" s="133">
        <f t="shared" si="4"/>
        <v>3.375715912114877</v>
      </c>
      <c r="Q45" s="133">
        <f t="shared" si="4"/>
        <v>3.3133464873561929</v>
      </c>
      <c r="R45" s="133">
        <f t="shared" si="3"/>
        <v>3.2575913684593467</v>
      </c>
      <c r="S45" s="133">
        <f t="shared" si="3"/>
        <v>3.2074251780262131</v>
      </c>
      <c r="T45" s="133">
        <f t="shared" si="3"/>
        <v>3.1620271721216109</v>
      </c>
      <c r="U45" s="133">
        <f t="shared" si="3"/>
        <v>3.1207321546163009</v>
      </c>
      <c r="V45" s="133">
        <f t="shared" si="3"/>
        <v>3.0829949575963651</v>
      </c>
      <c r="W45" s="133">
        <f t="shared" si="2"/>
        <v>3.048364288478671</v>
      </c>
      <c r="X45" s="133">
        <f t="shared" si="2"/>
        <v>3.0164631714677967</v>
      </c>
      <c r="Y45" s="133">
        <f t="shared" si="2"/>
        <v>2.9869741135230132</v>
      </c>
      <c r="Z45" s="138">
        <f t="shared" si="2"/>
        <v>2.9596277091918184</v>
      </c>
    </row>
    <row r="46" spans="1:26" ht="12.75">
      <c r="A46" s="128">
        <v>42</v>
      </c>
      <c r="B46" s="137">
        <f t="shared" si="4"/>
        <v>12.515642835934973</v>
      </c>
      <c r="C46" s="133">
        <f t="shared" si="4"/>
        <v>8.1794053818358901</v>
      </c>
      <c r="D46" s="133">
        <f t="shared" si="4"/>
        <v>6.5319029533046473</v>
      </c>
      <c r="E46" s="133">
        <f t="shared" si="4"/>
        <v>5.6401499792177532</v>
      </c>
      <c r="F46" s="133">
        <f t="shared" si="4"/>
        <v>5.0731548043876966</v>
      </c>
      <c r="G46" s="133">
        <f t="shared" si="4"/>
        <v>4.6773934874442542</v>
      </c>
      <c r="H46" s="133">
        <f t="shared" si="4"/>
        <v>4.3837460225445577</v>
      </c>
      <c r="I46" s="133">
        <f t="shared" si="4"/>
        <v>4.1562507216665976</v>
      </c>
      <c r="J46" s="133">
        <f t="shared" si="4"/>
        <v>3.9742466280198996</v>
      </c>
      <c r="K46" s="133">
        <f t="shared" si="4"/>
        <v>3.8249698933620304</v>
      </c>
      <c r="L46" s="133">
        <f t="shared" si="4"/>
        <v>3.700084950591656</v>
      </c>
      <c r="M46" s="133">
        <f t="shared" si="4"/>
        <v>3.5939036837903564</v>
      </c>
      <c r="N46" s="133">
        <f t="shared" si="4"/>
        <v>3.5024037207790402</v>
      </c>
      <c r="O46" s="133">
        <f t="shared" si="4"/>
        <v>3.4226554233837492</v>
      </c>
      <c r="P46" s="133">
        <f t="shared" si="4"/>
        <v>3.3524713486921538</v>
      </c>
      <c r="Q46" s="133">
        <f t="shared" si="4"/>
        <v>3.2901832094344488</v>
      </c>
      <c r="R46" s="133">
        <f t="shared" si="3"/>
        <v>3.2344951374177762</v>
      </c>
      <c r="S46" s="133">
        <f t="shared" si="3"/>
        <v>3.1843843294372651</v>
      </c>
      <c r="T46" s="133">
        <f t="shared" si="3"/>
        <v>3.1390320705178216</v>
      </c>
      <c r="U46" s="133">
        <f t="shared" si="3"/>
        <v>3.0977747823103248</v>
      </c>
      <c r="V46" s="133">
        <f t="shared" si="3"/>
        <v>3.0600686001367765</v>
      </c>
      <c r="W46" s="133">
        <f t="shared" si="2"/>
        <v>3.025463290941858</v>
      </c>
      <c r="X46" s="133">
        <f t="shared" si="2"/>
        <v>2.9935827474575678</v>
      </c>
      <c r="Y46" s="133">
        <f t="shared" si="2"/>
        <v>2.9641101939218206</v>
      </c>
      <c r="Z46" s="138">
        <f t="shared" si="2"/>
        <v>2.9367768212608549</v>
      </c>
    </row>
    <row r="47" spans="1:26" ht="12.75">
      <c r="A47" s="128">
        <v>43</v>
      </c>
      <c r="B47" s="137">
        <f t="shared" si="4"/>
        <v>12.472379928153174</v>
      </c>
      <c r="C47" s="133">
        <f t="shared" si="4"/>
        <v>8.1464941807167701</v>
      </c>
      <c r="D47" s="133">
        <f t="shared" si="4"/>
        <v>6.5030211396864859</v>
      </c>
      <c r="E47" s="133">
        <f t="shared" si="4"/>
        <v>5.6134208657146809</v>
      </c>
      <c r="F47" s="133">
        <f t="shared" si="4"/>
        <v>5.0477559222282729</v>
      </c>
      <c r="G47" s="133">
        <f t="shared" si="4"/>
        <v>4.6528889712951056</v>
      </c>
      <c r="H47" s="133">
        <f t="shared" si="4"/>
        <v>4.359876813667185</v>
      </c>
      <c r="I47" s="133">
        <f t="shared" si="4"/>
        <v>4.1328504954489782</v>
      </c>
      <c r="J47" s="133">
        <f t="shared" si="4"/>
        <v>3.9512025004713829</v>
      </c>
      <c r="K47" s="133">
        <f t="shared" si="4"/>
        <v>3.8022019746935558</v>
      </c>
      <c r="L47" s="133">
        <f t="shared" si="4"/>
        <v>3.6775348242474721</v>
      </c>
      <c r="M47" s="133">
        <f t="shared" si="4"/>
        <v>3.5715275026006639</v>
      </c>
      <c r="N47" s="133">
        <f t="shared" si="4"/>
        <v>3.48016786180149</v>
      </c>
      <c r="O47" s="133">
        <f t="shared" si="4"/>
        <v>3.4005336413365126</v>
      </c>
      <c r="P47" s="133">
        <f t="shared" si="4"/>
        <v>3.3304428479068631</v>
      </c>
      <c r="Q47" s="133">
        <f t="shared" ref="Q47:Z62" si="5">_xlfn.F.INV.RT($C$2,Q$4,$A47)</f>
        <v>3.2682313006196551</v>
      </c>
      <c r="R47" s="133">
        <f t="shared" si="5"/>
        <v>3.2126062789950329</v>
      </c>
      <c r="S47" s="133">
        <f t="shared" si="5"/>
        <v>3.1625474289033861</v>
      </c>
      <c r="T47" s="133">
        <f t="shared" si="5"/>
        <v>3.1172379659243479</v>
      </c>
      <c r="U47" s="133">
        <f t="shared" si="5"/>
        <v>3.0760158511831381</v>
      </c>
      <c r="V47" s="133">
        <f t="shared" si="5"/>
        <v>3.0383384602725183</v>
      </c>
      <c r="W47" s="133">
        <f t="shared" si="5"/>
        <v>3.0037565685583374</v>
      </c>
      <c r="X47" s="133">
        <f t="shared" si="5"/>
        <v>2.9718948954658351</v>
      </c>
      <c r="Y47" s="133">
        <f t="shared" si="5"/>
        <v>2.9424373480032751</v>
      </c>
      <c r="Z47" s="138">
        <f t="shared" si="5"/>
        <v>2.9151156848101163</v>
      </c>
    </row>
    <row r="48" spans="1:26" ht="12.75">
      <c r="A48" s="128">
        <v>44</v>
      </c>
      <c r="B48" s="137">
        <f t="shared" ref="B48:Q63" si="6">_xlfn.F.INV.RT($C$2,B$4,$A48)</f>
        <v>12.431274852826679</v>
      </c>
      <c r="C48" s="133">
        <f t="shared" si="6"/>
        <v>8.1152392098157797</v>
      </c>
      <c r="D48" s="133">
        <f t="shared" si="6"/>
        <v>6.4755999843602954</v>
      </c>
      <c r="E48" s="133">
        <f t="shared" si="6"/>
        <v>5.5880478311627781</v>
      </c>
      <c r="F48" s="133">
        <f t="shared" si="6"/>
        <v>5.0236483936751428</v>
      </c>
      <c r="G48" s="133">
        <f t="shared" si="6"/>
        <v>4.6296321713826334</v>
      </c>
      <c r="H48" s="133">
        <f t="shared" si="6"/>
        <v>4.3372241924226413</v>
      </c>
      <c r="I48" s="133">
        <f t="shared" si="6"/>
        <v>4.1106437417940516</v>
      </c>
      <c r="J48" s="133">
        <f t="shared" si="6"/>
        <v>3.9293341572098734</v>
      </c>
      <c r="K48" s="133">
        <f t="shared" si="6"/>
        <v>3.7805959846254638</v>
      </c>
      <c r="L48" s="133">
        <f t="shared" si="6"/>
        <v>3.6561355679692</v>
      </c>
      <c r="M48" s="133">
        <f t="shared" si="6"/>
        <v>3.5502932291072096</v>
      </c>
      <c r="N48" s="133">
        <f t="shared" si="6"/>
        <v>3.4590665535322827</v>
      </c>
      <c r="O48" s="133">
        <f t="shared" si="6"/>
        <v>3.3795403050977693</v>
      </c>
      <c r="P48" s="133">
        <f t="shared" si="6"/>
        <v>3.3095376797861049</v>
      </c>
      <c r="Q48" s="133">
        <f t="shared" si="6"/>
        <v>3.2473984073912421</v>
      </c>
      <c r="R48" s="133">
        <f t="shared" si="5"/>
        <v>3.1918327654982592</v>
      </c>
      <c r="S48" s="133">
        <f t="shared" si="5"/>
        <v>3.1418227328876109</v>
      </c>
      <c r="T48" s="133">
        <f t="shared" si="5"/>
        <v>3.0965533643247078</v>
      </c>
      <c r="U48" s="133">
        <f t="shared" si="5"/>
        <v>3.0553640877000965</v>
      </c>
      <c r="V48" s="133">
        <f t="shared" si="5"/>
        <v>3.0177134604118026</v>
      </c>
      <c r="W48" s="133">
        <f t="shared" si="5"/>
        <v>2.9831532187930327</v>
      </c>
      <c r="X48" s="133">
        <f t="shared" si="5"/>
        <v>2.951308870119655</v>
      </c>
      <c r="Y48" s="133">
        <f t="shared" si="5"/>
        <v>2.9218649721317518</v>
      </c>
      <c r="Z48" s="138">
        <f t="shared" si="5"/>
        <v>2.8945538245704898</v>
      </c>
    </row>
    <row r="49" spans="1:26" ht="12.75">
      <c r="A49" s="128">
        <v>45</v>
      </c>
      <c r="B49" s="137">
        <f t="shared" si="6"/>
        <v>12.392170376631157</v>
      </c>
      <c r="C49" s="133">
        <f t="shared" si="6"/>
        <v>8.0855187947668234</v>
      </c>
      <c r="D49" s="133">
        <f t="shared" si="6"/>
        <v>6.4495317000877037</v>
      </c>
      <c r="E49" s="133">
        <f t="shared" si="6"/>
        <v>5.5639305211745471</v>
      </c>
      <c r="F49" s="133">
        <f t="shared" si="6"/>
        <v>5.000736471436027</v>
      </c>
      <c r="G49" s="133">
        <f t="shared" si="6"/>
        <v>4.6075304540480566</v>
      </c>
      <c r="H49" s="133">
        <f t="shared" si="6"/>
        <v>4.3156977541716026</v>
      </c>
      <c r="I49" s="133">
        <f t="shared" si="6"/>
        <v>4.0895417191829893</v>
      </c>
      <c r="J49" s="133">
        <f t="shared" si="6"/>
        <v>3.9085541371002606</v>
      </c>
      <c r="K49" s="133">
        <f t="shared" si="6"/>
        <v>3.7600654723790838</v>
      </c>
      <c r="L49" s="133">
        <f t="shared" si="6"/>
        <v>3.6358015443901079</v>
      </c>
      <c r="M49" s="133">
        <f t="shared" si="6"/>
        <v>3.5301158918021369</v>
      </c>
      <c r="N49" s="133">
        <f t="shared" si="6"/>
        <v>3.439015377290362</v>
      </c>
      <c r="O49" s="133">
        <f t="shared" si="6"/>
        <v>3.3595914605900137</v>
      </c>
      <c r="P49" s="133">
        <f t="shared" si="6"/>
        <v>3.289672284885115</v>
      </c>
      <c r="Q49" s="133">
        <f t="shared" si="6"/>
        <v>3.2276013086671758</v>
      </c>
      <c r="R49" s="133">
        <f t="shared" si="5"/>
        <v>3.1720916684024232</v>
      </c>
      <c r="S49" s="133">
        <f t="shared" si="5"/>
        <v>3.122127567730776</v>
      </c>
      <c r="T49" s="133">
        <f t="shared" si="5"/>
        <v>3.0768958156118904</v>
      </c>
      <c r="U49" s="133">
        <f t="shared" si="5"/>
        <v>3.0357372390648893</v>
      </c>
      <c r="V49" s="133">
        <f t="shared" si="5"/>
        <v>2.9981115229051611</v>
      </c>
      <c r="W49" s="133">
        <f t="shared" si="5"/>
        <v>2.963571320289228</v>
      </c>
      <c r="X49" s="133">
        <f t="shared" si="5"/>
        <v>2.9317428902111304</v>
      </c>
      <c r="Y49" s="133">
        <f t="shared" si="5"/>
        <v>2.9023114113412194</v>
      </c>
      <c r="Z49" s="138">
        <f t="shared" si="5"/>
        <v>2.8750096997708892</v>
      </c>
    </row>
    <row r="50" spans="1:26" ht="12.75">
      <c r="A50" s="128">
        <v>46</v>
      </c>
      <c r="B50" s="137">
        <f t="shared" si="6"/>
        <v>12.354924156368464</v>
      </c>
      <c r="C50" s="133">
        <f t="shared" si="6"/>
        <v>8.0572228710070846</v>
      </c>
      <c r="D50" s="133">
        <f t="shared" si="6"/>
        <v>6.424718826251719</v>
      </c>
      <c r="E50" s="133">
        <f t="shared" si="6"/>
        <v>5.5409782205434999</v>
      </c>
      <c r="F50" s="133">
        <f t="shared" si="6"/>
        <v>4.9789336207166164</v>
      </c>
      <c r="G50" s="133">
        <f t="shared" si="6"/>
        <v>4.5865001091458248</v>
      </c>
      <c r="H50" s="133">
        <f t="shared" si="6"/>
        <v>4.2952158102852218</v>
      </c>
      <c r="I50" s="133">
        <f t="shared" si="6"/>
        <v>4.0694642466839595</v>
      </c>
      <c r="J50" s="133">
        <f t="shared" si="6"/>
        <v>3.8887834193717716</v>
      </c>
      <c r="K50" s="133">
        <f t="shared" si="6"/>
        <v>3.740532332145079</v>
      </c>
      <c r="L50" s="133">
        <f t="shared" si="6"/>
        <v>3.616455383827994</v>
      </c>
      <c r="M50" s="133">
        <f t="shared" si="6"/>
        <v>3.5109187231533672</v>
      </c>
      <c r="N50" s="133">
        <f t="shared" si="6"/>
        <v>3.4199380650723334</v>
      </c>
      <c r="O50" s="133">
        <f t="shared" si="6"/>
        <v>3.3406112592534019</v>
      </c>
      <c r="P50" s="133">
        <f t="shared" si="6"/>
        <v>3.2707711705842515</v>
      </c>
      <c r="Q50" s="133">
        <f t="shared" si="6"/>
        <v>3.2087648167121721</v>
      </c>
      <c r="R50" s="133">
        <f t="shared" si="5"/>
        <v>3.1533080633081352</v>
      </c>
      <c r="S50" s="133">
        <f t="shared" si="5"/>
        <v>3.1033872381935232</v>
      </c>
      <c r="T50" s="133">
        <f t="shared" si="5"/>
        <v>3.0581908253248238</v>
      </c>
      <c r="U50" s="133">
        <f t="shared" si="5"/>
        <v>3.0170609878210852</v>
      </c>
      <c r="V50" s="133">
        <f t="shared" si="5"/>
        <v>2.979458487231303</v>
      </c>
      <c r="W50" s="133">
        <f t="shared" si="5"/>
        <v>2.9449368523975554</v>
      </c>
      <c r="X50" s="133">
        <f t="shared" si="5"/>
        <v>2.9131230603608711</v>
      </c>
      <c r="Y50" s="133">
        <f t="shared" si="5"/>
        <v>2.8837028829515341</v>
      </c>
      <c r="Z50" s="138">
        <f t="shared" si="5"/>
        <v>2.8564096295482169</v>
      </c>
    </row>
    <row r="51" spans="1:26" ht="12.75">
      <c r="A51" s="128">
        <v>47</v>
      </c>
      <c r="B51" s="137">
        <f t="shared" si="6"/>
        <v>12.319407019560288</v>
      </c>
      <c r="C51" s="133">
        <f t="shared" si="6"/>
        <v>8.0302516337779242</v>
      </c>
      <c r="D51" s="133">
        <f t="shared" si="6"/>
        <v>6.40107302359272</v>
      </c>
      <c r="E51" s="133">
        <f t="shared" si="6"/>
        <v>5.5191087255903115</v>
      </c>
      <c r="F51" s="133">
        <f t="shared" si="6"/>
        <v>4.9581614397994844</v>
      </c>
      <c r="G51" s="133">
        <f t="shared" si="6"/>
        <v>4.5664653033510874</v>
      </c>
      <c r="H51" s="133">
        <f t="shared" si="6"/>
        <v>4.2757043650125155</v>
      </c>
      <c r="I51" s="133">
        <f t="shared" si="6"/>
        <v>4.050338698522042</v>
      </c>
      <c r="J51" s="133">
        <f t="shared" si="6"/>
        <v>3.8699504319320113</v>
      </c>
      <c r="K51" s="133">
        <f t="shared" si="6"/>
        <v>3.7219258223491627</v>
      </c>
      <c r="L51" s="133">
        <f t="shared" si="6"/>
        <v>3.5980270124645002</v>
      </c>
      <c r="M51" s="133">
        <f t="shared" si="6"/>
        <v>3.4926321951681465</v>
      </c>
      <c r="N51" s="133">
        <f t="shared" si="6"/>
        <v>3.4017655413258612</v>
      </c>
      <c r="O51" s="133">
        <f t="shared" si="6"/>
        <v>3.3225310051092349</v>
      </c>
      <c r="P51" s="133">
        <f t="shared" si="6"/>
        <v>3.2527659627100469</v>
      </c>
      <c r="Q51" s="133">
        <f t="shared" si="6"/>
        <v>3.1908208327242411</v>
      </c>
      <c r="R51" s="133">
        <f t="shared" si="5"/>
        <v>3.13541408900885</v>
      </c>
      <c r="S51" s="133">
        <f t="shared" si="5"/>
        <v>3.0855340896025334</v>
      </c>
      <c r="T51" s="133">
        <f t="shared" si="5"/>
        <v>3.0403709195375064</v>
      </c>
      <c r="U51" s="133">
        <f t="shared" si="5"/>
        <v>2.9992680192002017</v>
      </c>
      <c r="V51" s="133">
        <f t="shared" si="5"/>
        <v>2.9616871795621722</v>
      </c>
      <c r="W51" s="133">
        <f t="shared" si="5"/>
        <v>2.9271827667502959</v>
      </c>
      <c r="X51" s="133">
        <f t="shared" si="5"/>
        <v>2.8953824444219416</v>
      </c>
      <c r="Y51" s="133">
        <f t="shared" si="5"/>
        <v>2.8659725516456733</v>
      </c>
      <c r="Z51" s="138">
        <f t="shared" si="5"/>
        <v>2.8386868695610401</v>
      </c>
    </row>
    <row r="52" spans="1:26" ht="12.75">
      <c r="A52" s="128">
        <v>48</v>
      </c>
      <c r="B52" s="137">
        <f t="shared" si="6"/>
        <v>12.285501477616105</v>
      </c>
      <c r="C52" s="133">
        <f t="shared" si="6"/>
        <v>8.0045143719197807</v>
      </c>
      <c r="D52" s="133">
        <f t="shared" si="6"/>
        <v>6.3785140335960433</v>
      </c>
      <c r="E52" s="133">
        <f t="shared" si="6"/>
        <v>5.4982473708868405</v>
      </c>
      <c r="F52" s="133">
        <f t="shared" si="6"/>
        <v>4.9383487286085197</v>
      </c>
      <c r="G52" s="133">
        <f t="shared" si="6"/>
        <v>4.5473571771080108</v>
      </c>
      <c r="H52" s="133">
        <f t="shared" si="6"/>
        <v>4.2570962328543853</v>
      </c>
      <c r="I52" s="133">
        <f t="shared" si="6"/>
        <v>4.0320991367946917</v>
      </c>
      <c r="J52" s="133">
        <f t="shared" si="6"/>
        <v>3.8519901959880651</v>
      </c>
      <c r="K52" s="133">
        <f t="shared" si="6"/>
        <v>3.7041817197552485</v>
      </c>
      <c r="L52" s="133">
        <f t="shared" si="6"/>
        <v>3.5804528141616112</v>
      </c>
      <c r="M52" s="133">
        <f t="shared" si="6"/>
        <v>3.475193187595977</v>
      </c>
      <c r="N52" s="133">
        <f t="shared" si="6"/>
        <v>3.3844350965202401</v>
      </c>
      <c r="O52" s="133">
        <f t="shared" si="6"/>
        <v>3.3052883329006066</v>
      </c>
      <c r="P52" s="133">
        <f t="shared" si="6"/>
        <v>3.2355945876108692</v>
      </c>
      <c r="Q52" s="133">
        <f t="shared" si="6"/>
        <v>3.1737075323322324</v>
      </c>
      <c r="R52" s="133">
        <f t="shared" si="5"/>
        <v>3.1183481359902974</v>
      </c>
      <c r="S52" s="133">
        <f t="shared" si="5"/>
        <v>3.0685066990040828</v>
      </c>
      <c r="T52" s="133">
        <f t="shared" si="5"/>
        <v>3.0233748383757564</v>
      </c>
      <c r="U52" s="133">
        <f t="shared" si="5"/>
        <v>2.9822972167559514</v>
      </c>
      <c r="V52" s="133">
        <f t="shared" si="5"/>
        <v>2.944736610305474</v>
      </c>
      <c r="W52" s="133">
        <f t="shared" si="5"/>
        <v>2.9102481865326464</v>
      </c>
      <c r="X52" s="133">
        <f t="shared" si="5"/>
        <v>2.8784602663246588</v>
      </c>
      <c r="Y52" s="133">
        <f t="shared" si="5"/>
        <v>2.8490597317531114</v>
      </c>
      <c r="Z52" s="138">
        <f t="shared" si="5"/>
        <v>2.8217808155933688</v>
      </c>
    </row>
    <row r="53" spans="1:26" ht="12.75">
      <c r="A53" s="128">
        <v>49</v>
      </c>
      <c r="B53" s="137">
        <f t="shared" si="6"/>
        <v>12.253100435724329</v>
      </c>
      <c r="C53" s="133">
        <f t="shared" si="6"/>
        <v>7.9799284569576736</v>
      </c>
      <c r="D53" s="133">
        <f t="shared" si="6"/>
        <v>6.3569687769156884</v>
      </c>
      <c r="E53" s="133">
        <f t="shared" si="6"/>
        <v>5.4783261862937751</v>
      </c>
      <c r="F53" s="133">
        <f t="shared" si="6"/>
        <v>4.9194306821608285</v>
      </c>
      <c r="G53" s="133">
        <f t="shared" si="6"/>
        <v>4.5291130627785385</v>
      </c>
      <c r="H53" s="133">
        <f t="shared" si="6"/>
        <v>4.2393302744790944</v>
      </c>
      <c r="I53" s="133">
        <f t="shared" si="6"/>
        <v>4.0146855607263827</v>
      </c>
      <c r="J53" s="133">
        <f t="shared" si="6"/>
        <v>3.8348435856483269</v>
      </c>
      <c r="K53" s="133">
        <f t="shared" si="6"/>
        <v>3.6872415873040412</v>
      </c>
      <c r="L53" s="133">
        <f t="shared" si="6"/>
        <v>3.563674904997097</v>
      </c>
      <c r="M53" s="133">
        <f t="shared" si="6"/>
        <v>3.4585442680057445</v>
      </c>
      <c r="N53" s="133">
        <f t="shared" si="6"/>
        <v>3.3678896718785944</v>
      </c>
      <c r="O53" s="133">
        <f t="shared" si="6"/>
        <v>3.2888264967856711</v>
      </c>
      <c r="P53" s="133">
        <f t="shared" si="6"/>
        <v>3.2192005642588777</v>
      </c>
      <c r="Q53" s="133">
        <f t="shared" si="6"/>
        <v>3.157368660660322</v>
      </c>
      <c r="R53" s="133">
        <f t="shared" si="5"/>
        <v>3.1020541440924414</v>
      </c>
      <c r="S53" s="133">
        <f t="shared" si="5"/>
        <v>3.052249175121323</v>
      </c>
      <c r="T53" s="133">
        <f t="shared" si="5"/>
        <v>3.0071468380171327</v>
      </c>
      <c r="U53" s="133">
        <f t="shared" si="5"/>
        <v>2.9660929661935467</v>
      </c>
      <c r="V53" s="133">
        <f t="shared" si="5"/>
        <v>2.9285512795818232</v>
      </c>
      <c r="W53" s="133">
        <f t="shared" si="5"/>
        <v>2.8940777134519973</v>
      </c>
      <c r="X53" s="133">
        <f t="shared" si="5"/>
        <v>2.8623012184034962</v>
      </c>
      <c r="Y53" s="133">
        <f t="shared" si="5"/>
        <v>2.8329091968173477</v>
      </c>
      <c r="Z53" s="138">
        <f t="shared" si="5"/>
        <v>2.8056363142605489</v>
      </c>
    </row>
    <row r="54" spans="1:26" ht="12.75">
      <c r="A54" s="128">
        <v>50</v>
      </c>
      <c r="B54" s="137">
        <f t="shared" si="6"/>
        <v>12.222106069789431</v>
      </c>
      <c r="C54" s="133">
        <f t="shared" si="6"/>
        <v>7.956418463910178</v>
      </c>
      <c r="D54" s="133">
        <f t="shared" si="6"/>
        <v>6.3363705696675412</v>
      </c>
      <c r="E54" s="133">
        <f t="shared" si="6"/>
        <v>5.4592831644346118</v>
      </c>
      <c r="F54" s="133">
        <f t="shared" si="6"/>
        <v>4.9013481898318245</v>
      </c>
      <c r="G54" s="133">
        <f t="shared" si="6"/>
        <v>4.5116758054636064</v>
      </c>
      <c r="H54" s="133">
        <f t="shared" si="6"/>
        <v>4.2223507330460244</v>
      </c>
      <c r="I54" s="133">
        <f t="shared" si="6"/>
        <v>3.9980432546271616</v>
      </c>
      <c r="J54" s="133">
        <f t="shared" si="6"/>
        <v>3.8184566849021424</v>
      </c>
      <c r="K54" s="133">
        <f t="shared" si="6"/>
        <v>3.6710521382703578</v>
      </c>
      <c r="L54" s="133">
        <f t="shared" si="6"/>
        <v>3.5476405032545117</v>
      </c>
      <c r="M54" s="133">
        <f t="shared" si="6"/>
        <v>3.4426330665996825</v>
      </c>
      <c r="N54" s="133">
        <f t="shared" si="6"/>
        <v>3.3520772382416544</v>
      </c>
      <c r="O54" s="133">
        <f t="shared" si="6"/>
        <v>3.2730937526455</v>
      </c>
      <c r="P54" s="133">
        <f t="shared" si="6"/>
        <v>3.203532389519967</v>
      </c>
      <c r="Q54" s="133">
        <f t="shared" si="6"/>
        <v>3.1417529201708407</v>
      </c>
      <c r="R54" s="133">
        <f t="shared" si="5"/>
        <v>3.0864809926068641</v>
      </c>
      <c r="S54" s="133">
        <f t="shared" si="5"/>
        <v>3.0367105504428729</v>
      </c>
      <c r="T54" s="133">
        <f t="shared" si="5"/>
        <v>2.9916360845506005</v>
      </c>
      <c r="U54" s="133">
        <f t="shared" si="5"/>
        <v>2.9506045508147101</v>
      </c>
      <c r="V54" s="133">
        <f t="shared" si="5"/>
        <v>2.913080574097092</v>
      </c>
      <c r="W54" s="133">
        <f t="shared" si="5"/>
        <v>2.8786208259021211</v>
      </c>
      <c r="X54" s="133">
        <f t="shared" si="5"/>
        <v>2.8468548607361308</v>
      </c>
      <c r="Y54" s="133">
        <f t="shared" si="5"/>
        <v>2.817470580008175</v>
      </c>
      <c r="Z54" s="138">
        <f t="shared" si="5"/>
        <v>2.79020306440583</v>
      </c>
    </row>
    <row r="55" spans="1:26" ht="12.75">
      <c r="A55" s="128">
        <v>51</v>
      </c>
      <c r="B55" s="137">
        <f t="shared" si="6"/>
        <v>12.192428845740665</v>
      </c>
      <c r="C55" s="133">
        <f t="shared" si="6"/>
        <v>7.9339154042498894</v>
      </c>
      <c r="D55" s="133">
        <f t="shared" si="6"/>
        <v>6.3166584400244599</v>
      </c>
      <c r="E55" s="133">
        <f t="shared" si="6"/>
        <v>5.4410616221145629</v>
      </c>
      <c r="F55" s="133">
        <f t="shared" si="6"/>
        <v>4.884047224612079</v>
      </c>
      <c r="G55" s="133">
        <f t="shared" si="6"/>
        <v>4.4949931711313909</v>
      </c>
      <c r="H55" s="133">
        <f t="shared" si="6"/>
        <v>4.2061066559014542</v>
      </c>
      <c r="I55" s="133">
        <f t="shared" si="6"/>
        <v>3.9821222197671702</v>
      </c>
      <c r="J55" s="133">
        <f t="shared" si="6"/>
        <v>3.8027802273831086</v>
      </c>
      <c r="K55" s="133">
        <f t="shared" si="6"/>
        <v>3.6555646823000862</v>
      </c>
      <c r="L55" s="133">
        <f t="shared" si="6"/>
        <v>3.5323013805555772</v>
      </c>
      <c r="M55" s="133">
        <f t="shared" si="6"/>
        <v>3.4274117315576165</v>
      </c>
      <c r="N55" s="133">
        <f t="shared" si="6"/>
        <v>3.3369502549459651</v>
      </c>
      <c r="O55" s="133">
        <f t="shared" si="6"/>
        <v>3.2580428199659135</v>
      </c>
      <c r="P55" s="133">
        <f t="shared" si="6"/>
        <v>3.1885430026173287</v>
      </c>
      <c r="Q55" s="133">
        <f t="shared" si="6"/>
        <v>3.1268134373690568</v>
      </c>
      <c r="R55" s="133">
        <f t="shared" si="5"/>
        <v>3.0715819689443626</v>
      </c>
      <c r="S55" s="133">
        <f t="shared" si="5"/>
        <v>3.0218442516229622</v>
      </c>
      <c r="T55" s="133">
        <f t="shared" si="5"/>
        <v>2.9767961259168363</v>
      </c>
      <c r="U55" s="133">
        <f t="shared" si="5"/>
        <v>2.9357856248359089</v>
      </c>
      <c r="V55" s="133">
        <f t="shared" si="5"/>
        <v>2.8982782417005937</v>
      </c>
      <c r="W55" s="133">
        <f t="shared" si="5"/>
        <v>2.8638313546430867</v>
      </c>
      <c r="X55" s="133">
        <f t="shared" si="5"/>
        <v>2.8320750978430391</v>
      </c>
      <c r="Y55" s="133">
        <f t="shared" si="5"/>
        <v>2.8026978517523116</v>
      </c>
      <c r="Z55" s="138">
        <f t="shared" si="5"/>
        <v>2.7754350955845912</v>
      </c>
    </row>
    <row r="56" spans="1:26" ht="12.75">
      <c r="A56" s="128">
        <v>52</v>
      </c>
      <c r="B56" s="137">
        <f t="shared" si="6"/>
        <v>12.163986660613613</v>
      </c>
      <c r="C56" s="133">
        <f t="shared" si="6"/>
        <v>7.9123560546941407</v>
      </c>
      <c r="D56" s="133">
        <f t="shared" si="6"/>
        <v>6.2977765304715723</v>
      </c>
      <c r="E56" s="133">
        <f t="shared" si="6"/>
        <v>5.423609641944604</v>
      </c>
      <c r="F56" s="133">
        <f t="shared" si="6"/>
        <v>4.8674783091776392</v>
      </c>
      <c r="G56" s="133">
        <f t="shared" si="6"/>
        <v>4.479017329256008</v>
      </c>
      <c r="H56" s="133">
        <f t="shared" si="6"/>
        <v>4.1905513891255337</v>
      </c>
      <c r="I56" s="133">
        <f t="shared" si="6"/>
        <v>3.9668766778542719</v>
      </c>
      <c r="J56" s="133">
        <f t="shared" si="6"/>
        <v>3.787769106765162</v>
      </c>
      <c r="K56" s="133">
        <f t="shared" si="6"/>
        <v>3.6407346413056976</v>
      </c>
      <c r="L56" s="133">
        <f t="shared" si="6"/>
        <v>3.517613382219944</v>
      </c>
      <c r="M56" s="133">
        <f t="shared" si="6"/>
        <v>3.4128364530848359</v>
      </c>
      <c r="N56" s="133">
        <f t="shared" si="6"/>
        <v>3.3224651969644863</v>
      </c>
      <c r="O56" s="133">
        <f t="shared" si="6"/>
        <v>3.2436304116051531</v>
      </c>
      <c r="P56" s="133">
        <f t="shared" si="6"/>
        <v>3.1741893171558799</v>
      </c>
      <c r="Q56" s="133">
        <f t="shared" si="6"/>
        <v>3.1125072967855316</v>
      </c>
      <c r="R56" s="133">
        <f t="shared" si="5"/>
        <v>3.0573143043310003</v>
      </c>
      <c r="S56" s="133">
        <f t="shared" si="5"/>
        <v>3.0076076366892841</v>
      </c>
      <c r="T56" s="133">
        <f t="shared" si="5"/>
        <v>2.9625844304592661</v>
      </c>
      <c r="U56" s="133">
        <f t="shared" si="5"/>
        <v>2.9215937531404288</v>
      </c>
      <c r="V56" s="133">
        <f t="shared" si="5"/>
        <v>2.8841019322173773</v>
      </c>
      <c r="W56" s="133">
        <f t="shared" si="5"/>
        <v>2.8496670246102758</v>
      </c>
      <c r="X56" s="133">
        <f t="shared" si="5"/>
        <v>2.8179197213839635</v>
      </c>
      <c r="Y56" s="133">
        <f t="shared" si="5"/>
        <v>2.7885488632398068</v>
      </c>
      <c r="Z56" s="138">
        <f t="shared" si="5"/>
        <v>2.7612903123129877</v>
      </c>
    </row>
    <row r="57" spans="1:26" ht="12.75">
      <c r="A57" s="128">
        <v>53</v>
      </c>
      <c r="B57" s="137">
        <f t="shared" si="6"/>
        <v>12.136704088139208</v>
      </c>
      <c r="C57" s="133">
        <f t="shared" si="6"/>
        <v>7.8916823681605077</v>
      </c>
      <c r="D57" s="133">
        <f t="shared" si="6"/>
        <v>6.2796735734696219</v>
      </c>
      <c r="E57" s="133">
        <f t="shared" si="6"/>
        <v>5.4068795826770772</v>
      </c>
      <c r="F57" s="133">
        <f t="shared" si="6"/>
        <v>4.851596047752361</v>
      </c>
      <c r="G57" s="133">
        <f t="shared" si="6"/>
        <v>4.4637043992663479</v>
      </c>
      <c r="H57" s="133">
        <f t="shared" si="6"/>
        <v>4.1756421344618628</v>
      </c>
      <c r="I57" s="133">
        <f t="shared" si="6"/>
        <v>3.9522646358208569</v>
      </c>
      <c r="J57" s="133">
        <f t="shared" si="6"/>
        <v>3.7733819476337307</v>
      </c>
      <c r="K57" s="133">
        <f t="shared" si="6"/>
        <v>3.62652112517147</v>
      </c>
      <c r="L57" s="133">
        <f t="shared" si="6"/>
        <v>3.5035360068925501</v>
      </c>
      <c r="M57" s="133">
        <f t="shared" si="6"/>
        <v>3.39886704627793</v>
      </c>
      <c r="N57" s="133">
        <f t="shared" si="6"/>
        <v>3.3085821404865436</v>
      </c>
      <c r="O57" s="133">
        <f t="shared" si="6"/>
        <v>3.2298168216779382</v>
      </c>
      <c r="P57" s="133">
        <f t="shared" si="6"/>
        <v>3.1604318109844471</v>
      </c>
      <c r="Q57" s="133">
        <f t="shared" si="6"/>
        <v>3.0987951325534886</v>
      </c>
      <c r="R57" s="133">
        <f t="shared" si="5"/>
        <v>3.0436387668858162</v>
      </c>
      <c r="S57" s="133">
        <f t="shared" si="5"/>
        <v>2.9939615894435048</v>
      </c>
      <c r="T57" s="133">
        <f t="shared" si="5"/>
        <v>2.9489619824991515</v>
      </c>
      <c r="U57" s="133">
        <f t="shared" si="5"/>
        <v>2.9079900079031726</v>
      </c>
      <c r="V57" s="133">
        <f t="shared" si="5"/>
        <v>2.87051279501663</v>
      </c>
      <c r="W57" s="133">
        <f t="shared" si="5"/>
        <v>2.8360890533355265</v>
      </c>
      <c r="X57" s="133">
        <f t="shared" si="5"/>
        <v>2.8043500093534921</v>
      </c>
      <c r="Y57" s="133">
        <f t="shared" si="5"/>
        <v>2.7749849463260827</v>
      </c>
      <c r="Z57" s="138">
        <f t="shared" si="5"/>
        <v>2.7477300946171193</v>
      </c>
    </row>
    <row r="58" spans="1:26" ht="12.75">
      <c r="A58" s="128">
        <v>54</v>
      </c>
      <c r="B58" s="137">
        <f t="shared" si="6"/>
        <v>12.110511714314752</v>
      </c>
      <c r="C58" s="133">
        <f t="shared" si="6"/>
        <v>7.8718409554018658</v>
      </c>
      <c r="D58" s="133">
        <f t="shared" si="6"/>
        <v>6.262302430234266</v>
      </c>
      <c r="E58" s="133">
        <f t="shared" si="6"/>
        <v>5.3908276486012943</v>
      </c>
      <c r="F58" s="133">
        <f t="shared" si="6"/>
        <v>4.8363587145092648</v>
      </c>
      <c r="G58" s="133">
        <f t="shared" si="6"/>
        <v>4.4490140518229504</v>
      </c>
      <c r="H58" s="133">
        <f t="shared" si="6"/>
        <v>4.1613395598431273</v>
      </c>
      <c r="I58" s="133">
        <f t="shared" si="6"/>
        <v>3.9382475032806341</v>
      </c>
      <c r="J58" s="133">
        <f t="shared" si="6"/>
        <v>3.7595807283075326</v>
      </c>
      <c r="K58" s="133">
        <f t="shared" si="6"/>
        <v>3.6128865588358385</v>
      </c>
      <c r="L58" s="133">
        <f t="shared" si="6"/>
        <v>3.4900320370810096</v>
      </c>
      <c r="M58" s="133">
        <f t="shared" si="6"/>
        <v>3.3854665845133973</v>
      </c>
      <c r="N58" s="133">
        <f t="shared" si="6"/>
        <v>3.2952643986946484</v>
      </c>
      <c r="O58" s="133">
        <f t="shared" si="6"/>
        <v>3.2165655633585182</v>
      </c>
      <c r="P58" s="133">
        <f t="shared" si="6"/>
        <v>3.1472341657373493</v>
      </c>
      <c r="Q58" s="133">
        <f t="shared" si="6"/>
        <v>3.085640769456893</v>
      </c>
      <c r="R58" s="133">
        <f t="shared" si="5"/>
        <v>3.0305193039859124</v>
      </c>
      <c r="S58" s="133">
        <f t="shared" si="5"/>
        <v>2.9808701629868337</v>
      </c>
      <c r="T58" s="133">
        <f t="shared" si="5"/>
        <v>2.9358929268910088</v>
      </c>
      <c r="U58" s="133">
        <f t="shared" si="5"/>
        <v>2.8949386140658957</v>
      </c>
      <c r="V58" s="133">
        <f t="shared" si="5"/>
        <v>2.8574751253132971</v>
      </c>
      <c r="W58" s="133">
        <f t="shared" si="5"/>
        <v>2.8230617979952193</v>
      </c>
      <c r="X58" s="133">
        <f t="shared" si="5"/>
        <v>2.7913303738066642</v>
      </c>
      <c r="Y58" s="133">
        <f t="shared" si="5"/>
        <v>2.7619705618753088</v>
      </c>
      <c r="Z58" s="138">
        <f t="shared" si="5"/>
        <v>2.7347189469420079</v>
      </c>
    </row>
    <row r="59" spans="1:26" ht="12.75">
      <c r="A59" s="128">
        <v>55</v>
      </c>
      <c r="B59" s="137">
        <f t="shared" si="6"/>
        <v>12.085345550691439</v>
      </c>
      <c r="C59" s="133">
        <f t="shared" si="6"/>
        <v>7.8527826276323207</v>
      </c>
      <c r="D59" s="133">
        <f t="shared" si="6"/>
        <v>6.2456196839539331</v>
      </c>
      <c r="E59" s="133">
        <f t="shared" si="6"/>
        <v>5.3754135098643108</v>
      </c>
      <c r="F59" s="133">
        <f t="shared" si="6"/>
        <v>4.8217278907137064</v>
      </c>
      <c r="G59" s="133">
        <f t="shared" si="6"/>
        <v>4.4349091573552419</v>
      </c>
      <c r="H59" s="133">
        <f t="shared" si="6"/>
        <v>4.1476074561105811</v>
      </c>
      <c r="I59" s="133">
        <f t="shared" si="6"/>
        <v>3.9247897553779221</v>
      </c>
      <c r="J59" s="133">
        <f t="shared" si="6"/>
        <v>3.7463304484306263</v>
      </c>
      <c r="K59" s="133">
        <f t="shared" si="6"/>
        <v>3.5997963536481219</v>
      </c>
      <c r="L59" s="133">
        <f t="shared" si="6"/>
        <v>3.4770672135636809</v>
      </c>
      <c r="M59" s="133">
        <f t="shared" si="6"/>
        <v>3.3726010763724386</v>
      </c>
      <c r="N59" s="133">
        <f t="shared" si="6"/>
        <v>3.2824782007960986</v>
      </c>
      <c r="O59" s="133">
        <f t="shared" si="6"/>
        <v>3.203843049698702</v>
      </c>
      <c r="P59" s="133">
        <f t="shared" si="6"/>
        <v>3.1345629491842568</v>
      </c>
      <c r="Q59" s="133">
        <f t="shared" si="6"/>
        <v>3.0730109066069184</v>
      </c>
      <c r="R59" s="133">
        <f t="shared" si="5"/>
        <v>3.0179227271019498</v>
      </c>
      <c r="S59" s="133">
        <f t="shared" si="5"/>
        <v>2.9683002655761475</v>
      </c>
      <c r="T59" s="133">
        <f t="shared" si="5"/>
        <v>2.9233442557839511</v>
      </c>
      <c r="U59" s="133">
        <f t="shared" si="5"/>
        <v>2.8824066369065977</v>
      </c>
      <c r="V59" s="133">
        <f t="shared" si="5"/>
        <v>2.8449560524630315</v>
      </c>
      <c r="W59" s="133">
        <f t="shared" si="5"/>
        <v>2.8105524443601917</v>
      </c>
      <c r="X59" s="133">
        <f t="shared" si="5"/>
        <v>2.7788280504031091</v>
      </c>
      <c r="Y59" s="133">
        <f t="shared" si="5"/>
        <v>2.7494729898460513</v>
      </c>
      <c r="Z59" s="138">
        <f t="shared" si="5"/>
        <v>2.7222241887328313</v>
      </c>
    </row>
    <row r="60" spans="1:26" ht="12.75">
      <c r="A60" s="128">
        <v>56</v>
      </c>
      <c r="B60" s="137">
        <f t="shared" si="6"/>
        <v>12.061146514985655</v>
      </c>
      <c r="C60" s="133">
        <f t="shared" si="6"/>
        <v>7.8344619919427094</v>
      </c>
      <c r="D60" s="133">
        <f t="shared" si="6"/>
        <v>6.229585280104267</v>
      </c>
      <c r="E60" s="133">
        <f t="shared" si="6"/>
        <v>5.36059996683628</v>
      </c>
      <c r="F60" s="133">
        <f t="shared" si="6"/>
        <v>4.8076681440146851</v>
      </c>
      <c r="G60" s="133">
        <f t="shared" si="6"/>
        <v>4.4213554754603548</v>
      </c>
      <c r="H60" s="133">
        <f t="shared" si="6"/>
        <v>4.1344124336693007</v>
      </c>
      <c r="I60" s="133">
        <f t="shared" si="6"/>
        <v>3.9118586348772189</v>
      </c>
      <c r="J60" s="133">
        <f t="shared" si="6"/>
        <v>3.7335988352649601</v>
      </c>
      <c r="K60" s="133">
        <f t="shared" si="6"/>
        <v>3.587218616995739</v>
      </c>
      <c r="L60" s="133">
        <f t="shared" si="6"/>
        <v>3.4646099477183339</v>
      </c>
      <c r="M60" s="133">
        <f t="shared" si="6"/>
        <v>3.3602391801965381</v>
      </c>
      <c r="N60" s="133">
        <f t="shared" si="6"/>
        <v>3.2701924084417091</v>
      </c>
      <c r="O60" s="133">
        <f t="shared" si="6"/>
        <v>3.1916183116254753</v>
      </c>
      <c r="P60" s="133">
        <f t="shared" si="6"/>
        <v>3.1223873345808535</v>
      </c>
      <c r="Q60" s="133">
        <f t="shared" si="6"/>
        <v>3.0608748379636483</v>
      </c>
      <c r="R60" s="133">
        <f t="shared" si="5"/>
        <v>3.005818433342315</v>
      </c>
      <c r="S60" s="133">
        <f t="shared" si="5"/>
        <v>2.9562213830680242</v>
      </c>
      <c r="T60" s="133">
        <f t="shared" si="5"/>
        <v>2.9112855318633017</v>
      </c>
      <c r="U60" s="133">
        <f t="shared" si="5"/>
        <v>2.8703637059926721</v>
      </c>
      <c r="V60" s="133">
        <f t="shared" si="5"/>
        <v>2.8329252645538765</v>
      </c>
      <c r="W60" s="133">
        <f t="shared" si="5"/>
        <v>2.7985307319635377</v>
      </c>
      <c r="X60" s="133">
        <f t="shared" si="5"/>
        <v>2.7668128240972085</v>
      </c>
      <c r="Y60" s="133">
        <f t="shared" si="5"/>
        <v>2.7374620554572546</v>
      </c>
      <c r="Z60" s="138">
        <f t="shared" si="5"/>
        <v>2.7102156810361016</v>
      </c>
    </row>
    <row r="61" spans="1:26" ht="12.75">
      <c r="A61" s="128">
        <v>57</v>
      </c>
      <c r="B61" s="137">
        <f t="shared" si="6"/>
        <v>12.037859970178536</v>
      </c>
      <c r="C61" s="133">
        <f t="shared" si="6"/>
        <v>7.8168370925393136</v>
      </c>
      <c r="D61" s="133">
        <f t="shared" si="6"/>
        <v>6.2141622076262539</v>
      </c>
      <c r="E61" s="133">
        <f t="shared" si="6"/>
        <v>5.34635265268063</v>
      </c>
      <c r="F61" s="133">
        <f t="shared" si="6"/>
        <v>4.7941467442892716</v>
      </c>
      <c r="G61" s="133">
        <f t="shared" si="6"/>
        <v>4.4083213797347796</v>
      </c>
      <c r="H61" s="133">
        <f t="shared" si="6"/>
        <v>4.1217236537702417</v>
      </c>
      <c r="I61" s="133">
        <f t="shared" si="6"/>
        <v>3.8994238882743564</v>
      </c>
      <c r="J61" s="133">
        <f t="shared" si="6"/>
        <v>3.7213560835349053</v>
      </c>
      <c r="K61" s="133">
        <f t="shared" si="6"/>
        <v>3.5751238951094715</v>
      </c>
      <c r="L61" s="133">
        <f t="shared" si="6"/>
        <v>3.4526310667247695</v>
      </c>
      <c r="M61" s="133">
        <f t="shared" si="6"/>
        <v>3.3483519512652413</v>
      </c>
      <c r="N61" s="133">
        <f t="shared" si="6"/>
        <v>3.2583782645551564</v>
      </c>
      <c r="O61" s="133">
        <f t="shared" si="6"/>
        <v>3.1798627481690747</v>
      </c>
      <c r="P61" s="133">
        <f t="shared" si="6"/>
        <v>3.1106788520948605</v>
      </c>
      <c r="Q61" s="133">
        <f t="shared" si="6"/>
        <v>3.0492042047982348</v>
      </c>
      <c r="R61" s="133">
        <f t="shared" si="5"/>
        <v>2.9941781588194263</v>
      </c>
      <c r="S61" s="133">
        <f t="shared" si="5"/>
        <v>2.944605333080228</v>
      </c>
      <c r="T61" s="133">
        <f t="shared" si="5"/>
        <v>2.8996886432164919</v>
      </c>
      <c r="U61" s="133">
        <f t="shared" si="5"/>
        <v>2.85878177067484</v>
      </c>
      <c r="V61" s="133">
        <f t="shared" si="5"/>
        <v>2.8213547644634387</v>
      </c>
      <c r="W61" s="133">
        <f t="shared" si="5"/>
        <v>2.7869687106656831</v>
      </c>
      <c r="X61" s="133">
        <f t="shared" si="5"/>
        <v>2.755256786163423</v>
      </c>
      <c r="Y61" s="133">
        <f t="shared" si="5"/>
        <v>2.7259098866325435</v>
      </c>
      <c r="Z61" s="138">
        <f t="shared" si="5"/>
        <v>2.6986655843270277</v>
      </c>
    </row>
    <row r="62" spans="1:26" ht="12.75">
      <c r="A62" s="128">
        <v>58</v>
      </c>
      <c r="B62" s="137">
        <f t="shared" si="6"/>
        <v>12.015435314567874</v>
      </c>
      <c r="C62" s="133">
        <f t="shared" si="6"/>
        <v>7.7998690918697422</v>
      </c>
      <c r="D62" s="133">
        <f t="shared" si="6"/>
        <v>6.1993162156590182</v>
      </c>
      <c r="E62" s="133">
        <f t="shared" si="6"/>
        <v>5.3326397691568461</v>
      </c>
      <c r="F62" s="133">
        <f t="shared" si="6"/>
        <v>4.7811334112770734</v>
      </c>
      <c r="G62" s="133">
        <f t="shared" si="6"/>
        <v>4.3957776134179012</v>
      </c>
      <c r="H62" s="133">
        <f t="shared" si="6"/>
        <v>4.1095125899006089</v>
      </c>
      <c r="I62" s="133">
        <f t="shared" si="6"/>
        <v>3.8874575314878159</v>
      </c>
      <c r="J62" s="133">
        <f t="shared" si="6"/>
        <v>3.7095746244423418</v>
      </c>
      <c r="K62" s="133">
        <f t="shared" si="6"/>
        <v>3.5634849447132857</v>
      </c>
      <c r="L62" s="133">
        <f t="shared" si="6"/>
        <v>3.441103587346916</v>
      </c>
      <c r="M62" s="133">
        <f t="shared" si="6"/>
        <v>3.3369126173341059</v>
      </c>
      <c r="N62" s="133">
        <f t="shared" si="6"/>
        <v>3.2470091703382655</v>
      </c>
      <c r="O62" s="133">
        <f t="shared" si="6"/>
        <v>3.1685499047102725</v>
      </c>
      <c r="P62" s="133">
        <f t="shared" si="6"/>
        <v>3.0994111681163479</v>
      </c>
      <c r="Q62" s="133">
        <f t="shared" si="6"/>
        <v>3.0379727759221034</v>
      </c>
      <c r="R62" s="133">
        <f t="shared" si="5"/>
        <v>2.9829757596802251</v>
      </c>
      <c r="S62" s="133">
        <f t="shared" si="5"/>
        <v>2.9334260467265243</v>
      </c>
      <c r="T62" s="133">
        <f t="shared" si="5"/>
        <v>2.8885275856913668</v>
      </c>
      <c r="U62" s="133">
        <f t="shared" si="5"/>
        <v>2.8476348830009868</v>
      </c>
      <c r="V62" s="133">
        <f t="shared" si="5"/>
        <v>2.8102186532706748</v>
      </c>
      <c r="W62" s="133">
        <f t="shared" si="5"/>
        <v>2.7758405245148889</v>
      </c>
      <c r="X62" s="133">
        <f t="shared" si="5"/>
        <v>2.7441341184632124</v>
      </c>
      <c r="Y62" s="133">
        <f t="shared" si="5"/>
        <v>2.7147906986369303</v>
      </c>
      <c r="Z62" s="138">
        <f t="shared" si="5"/>
        <v>2.6875481434840789</v>
      </c>
    </row>
    <row r="63" spans="1:26" ht="12.75">
      <c r="A63" s="128">
        <v>59</v>
      </c>
      <c r="B63" s="137">
        <f t="shared" si="6"/>
        <v>11.993825616325328</v>
      </c>
      <c r="C63" s="133">
        <f t="shared" si="6"/>
        <v>7.7835219865617926</v>
      </c>
      <c r="D63" s="133">
        <f t="shared" si="6"/>
        <v>6.185015561291527</v>
      </c>
      <c r="E63" s="133">
        <f t="shared" si="6"/>
        <v>5.3194318514085301</v>
      </c>
      <c r="F63" s="133">
        <f t="shared" si="6"/>
        <v>4.7686000899370713</v>
      </c>
      <c r="G63" s="133">
        <f t="shared" si="6"/>
        <v>4.3836970719016248</v>
      </c>
      <c r="H63" s="133">
        <f t="shared" si="6"/>
        <v>4.0977528154246219</v>
      </c>
      <c r="I63" s="133">
        <f t="shared" si="6"/>
        <v>3.8759336413384013</v>
      </c>
      <c r="J63" s="133">
        <f t="shared" si="6"/>
        <v>3.698228920111891</v>
      </c>
      <c r="K63" s="133">
        <f t="shared" si="6"/>
        <v>3.5522765298193058</v>
      </c>
      <c r="L63" s="133">
        <f t="shared" si="6"/>
        <v>3.4300025146285225</v>
      </c>
      <c r="M63" s="133">
        <f t="shared" si="6"/>
        <v>3.3258963788946887</v>
      </c>
      <c r="N63" s="133">
        <f t="shared" si="6"/>
        <v>3.2360604868375491</v>
      </c>
      <c r="O63" s="133">
        <f t="shared" si="6"/>
        <v>3.1576552756521195</v>
      </c>
      <c r="P63" s="133">
        <f t="shared" si="6"/>
        <v>3.0885598888748511</v>
      </c>
      <c r="Q63" s="133">
        <f t="shared" ref="Q63:Z78" si="7">_xlfn.F.INV.RT($C$2,Q$4,$A63)</f>
        <v>3.0271562521207347</v>
      </c>
      <c r="R63" s="133">
        <f t="shared" si="7"/>
        <v>2.9721870172516858</v>
      </c>
      <c r="S63" s="133">
        <f t="shared" si="7"/>
        <v>2.9226593743873446</v>
      </c>
      <c r="T63" s="133">
        <f t="shared" si="7"/>
        <v>2.8777782692199159</v>
      </c>
      <c r="U63" s="133">
        <f t="shared" si="7"/>
        <v>2.8368990045323836</v>
      </c>
      <c r="V63" s="133">
        <f t="shared" si="7"/>
        <v>2.7994929375132473</v>
      </c>
      <c r="W63" s="133">
        <f t="shared" si="7"/>
        <v>2.7651222194019249</v>
      </c>
      <c r="X63" s="133">
        <f t="shared" si="7"/>
        <v>2.7334209014593225</v>
      </c>
      <c r="Y63" s="133">
        <f t="shared" si="7"/>
        <v>2.7040806024181001</v>
      </c>
      <c r="Z63" s="138">
        <f t="shared" si="7"/>
        <v>2.6768394964289044</v>
      </c>
    </row>
    <row r="64" spans="1:26" ht="12.75">
      <c r="A64" s="128">
        <v>60</v>
      </c>
      <c r="B64" s="137">
        <f t="shared" ref="B64:Q79" si="8">_xlfn.F.INV.RT($C$2,B$4,$A64)</f>
        <v>11.972987287026676</v>
      </c>
      <c r="C64" s="133">
        <f t="shared" si="8"/>
        <v>7.7677623538250158</v>
      </c>
      <c r="D64" s="133">
        <f t="shared" si="8"/>
        <v>6.1712307844459717</v>
      </c>
      <c r="E64" s="133">
        <f t="shared" si="8"/>
        <v>5.3067015580982</v>
      </c>
      <c r="F64" s="133">
        <f t="shared" si="8"/>
        <v>4.7565207500426308</v>
      </c>
      <c r="G64" s="133">
        <f t="shared" si="8"/>
        <v>4.3720546087267884</v>
      </c>
      <c r="H64" s="133">
        <f t="shared" si="8"/>
        <v>4.0864198141708661</v>
      </c>
      <c r="I64" s="133">
        <f t="shared" si="8"/>
        <v>3.8648281695702633</v>
      </c>
      <c r="J64" s="133">
        <f t="shared" si="8"/>
        <v>3.6872952802634691</v>
      </c>
      <c r="K64" s="133">
        <f t="shared" si="8"/>
        <v>3.5414752405003207</v>
      </c>
      <c r="L64" s="133">
        <f t="shared" si="8"/>
        <v>3.4193046623635364</v>
      </c>
      <c r="M64" s="133">
        <f t="shared" si="8"/>
        <v>3.3152802310415552</v>
      </c>
      <c r="N64" s="133">
        <f t="shared" si="8"/>
        <v>3.225509357977006</v>
      </c>
      <c r="O64" s="133">
        <f t="shared" si="8"/>
        <v>3.1471561284383225</v>
      </c>
      <c r="P64" s="133">
        <f t="shared" si="8"/>
        <v>3.078102385300288</v>
      </c>
      <c r="Q64" s="133">
        <f t="shared" si="8"/>
        <v>3.0167320917419418</v>
      </c>
      <c r="R64" s="133">
        <f t="shared" si="7"/>
        <v>2.9617894642625391</v>
      </c>
      <c r="S64" s="133">
        <f t="shared" si="7"/>
        <v>2.9122829124875769</v>
      </c>
      <c r="T64" s="133">
        <f t="shared" si="7"/>
        <v>2.8674183450876973</v>
      </c>
      <c r="U64" s="133">
        <f t="shared" si="7"/>
        <v>2.8265518340506044</v>
      </c>
      <c r="V64" s="133">
        <f t="shared" si="7"/>
        <v>2.7891553572860728</v>
      </c>
      <c r="W64" s="133">
        <f t="shared" si="7"/>
        <v>2.7547915715111011</v>
      </c>
      <c r="X64" s="133">
        <f t="shared" si="7"/>
        <v>2.7230949429856715</v>
      </c>
      <c r="Y64" s="133">
        <f t="shared" si="7"/>
        <v>2.6937574336660819</v>
      </c>
      <c r="Z64" s="138">
        <f t="shared" si="7"/>
        <v>2.6665175034504802</v>
      </c>
    </row>
    <row r="65" spans="1:26" ht="12.75">
      <c r="A65" s="128">
        <v>61</v>
      </c>
      <c r="B65" s="137">
        <f t="shared" si="8"/>
        <v>11.952879789394929</v>
      </c>
      <c r="C65" s="133">
        <f t="shared" si="8"/>
        <v>7.7525591245744954</v>
      </c>
      <c r="D65" s="133">
        <f t="shared" si="8"/>
        <v>6.1579345065521993</v>
      </c>
      <c r="E65" s="133">
        <f t="shared" si="8"/>
        <v>5.2944234837622881</v>
      </c>
      <c r="F65" s="133">
        <f t="shared" si="8"/>
        <v>4.7448712070214603</v>
      </c>
      <c r="G65" s="133">
        <f t="shared" si="8"/>
        <v>4.3608268621635657</v>
      </c>
      <c r="H65" s="133">
        <f t="shared" si="8"/>
        <v>4.0754908111286321</v>
      </c>
      <c r="I65" s="133">
        <f t="shared" si="8"/>
        <v>3.8541187766246834</v>
      </c>
      <c r="J65" s="133">
        <f t="shared" si="8"/>
        <v>3.6767516983615618</v>
      </c>
      <c r="K65" s="133">
        <f t="shared" si="8"/>
        <v>3.5310593309196858</v>
      </c>
      <c r="L65" s="133">
        <f t="shared" si="8"/>
        <v>3.4089884926457188</v>
      </c>
      <c r="M65" s="133">
        <f t="shared" si="8"/>
        <v>3.3050428042713142</v>
      </c>
      <c r="N65" s="133">
        <f t="shared" si="8"/>
        <v>3.2153345523995442</v>
      </c>
      <c r="O65" s="133">
        <f t="shared" si="8"/>
        <v>3.1370313462753723</v>
      </c>
      <c r="P65" s="133">
        <f t="shared" si="8"/>
        <v>3.0680176364974674</v>
      </c>
      <c r="Q65" s="133">
        <f t="shared" si="8"/>
        <v>3.0066793548195041</v>
      </c>
      <c r="R65" s="133">
        <f t="shared" si="7"/>
        <v>2.9517622295318882</v>
      </c>
      <c r="S65" s="133">
        <f t="shared" si="7"/>
        <v>2.902275848680794</v>
      </c>
      <c r="T65" s="133">
        <f t="shared" si="7"/>
        <v>2.857427051555951</v>
      </c>
      <c r="U65" s="133">
        <f t="shared" si="7"/>
        <v>2.816572653569033</v>
      </c>
      <c r="V65" s="133">
        <f t="shared" si="7"/>
        <v>2.7791852326011899</v>
      </c>
      <c r="W65" s="133">
        <f t="shared" si="7"/>
        <v>2.7448279339934842</v>
      </c>
      <c r="X65" s="133">
        <f t="shared" si="7"/>
        <v>2.713135625203849</v>
      </c>
      <c r="Y65" s="133">
        <f t="shared" si="7"/>
        <v>2.6838006000270158</v>
      </c>
      <c r="Z65" s="138">
        <f t="shared" si="7"/>
        <v>2.6565615946535415</v>
      </c>
    </row>
    <row r="66" spans="1:26" ht="12.75">
      <c r="A66" s="128">
        <v>62</v>
      </c>
      <c r="B66" s="137">
        <f t="shared" si="8"/>
        <v>11.93346537514797</v>
      </c>
      <c r="C66" s="133">
        <f t="shared" si="8"/>
        <v>7.7378833800515965</v>
      </c>
      <c r="D66" s="133">
        <f t="shared" si="8"/>
        <v>6.1451012501336431</v>
      </c>
      <c r="E66" s="133">
        <f t="shared" si="8"/>
        <v>5.2825739906925318</v>
      </c>
      <c r="F66" s="133">
        <f t="shared" si="8"/>
        <v>4.7336289614619087</v>
      </c>
      <c r="G66" s="133">
        <f t="shared" si="8"/>
        <v>4.3499920998754709</v>
      </c>
      <c r="H66" s="133">
        <f t="shared" si="8"/>
        <v>4.0649446208091273</v>
      </c>
      <c r="I66" s="133">
        <f t="shared" si="8"/>
        <v>3.8437846827647899</v>
      </c>
      <c r="J66" s="133">
        <f t="shared" si="8"/>
        <v>3.6665777048724015</v>
      </c>
      <c r="K66" s="133">
        <f t="shared" si="8"/>
        <v>3.521008574275871</v>
      </c>
      <c r="L66" s="133">
        <f t="shared" si="8"/>
        <v>3.3990339721761984</v>
      </c>
      <c r="M66" s="133">
        <f t="shared" si="8"/>
        <v>3.2951642219101696</v>
      </c>
      <c r="N66" s="133">
        <f t="shared" si="8"/>
        <v>3.2055163218283389</v>
      </c>
      <c r="O66" s="133">
        <f t="shared" si="8"/>
        <v>3.1272612872824079</v>
      </c>
      <c r="P66" s="133">
        <f t="shared" si="8"/>
        <v>3.0582860895691941</v>
      </c>
      <c r="Q66" s="133">
        <f t="shared" si="8"/>
        <v>2.9969785634767256</v>
      </c>
      <c r="R66" s="133">
        <f t="shared" si="7"/>
        <v>2.9420858988776248</v>
      </c>
      <c r="S66" s="133">
        <f t="shared" si="7"/>
        <v>2.8926188232002636</v>
      </c>
      <c r="T66" s="133">
        <f t="shared" si="7"/>
        <v>2.8477850756033818</v>
      </c>
      <c r="U66" s="133">
        <f t="shared" si="7"/>
        <v>2.8069421904219438</v>
      </c>
      <c r="V66" s="133">
        <f t="shared" si="7"/>
        <v>2.7695633257873018</v>
      </c>
      <c r="W66" s="133">
        <f t="shared" si="7"/>
        <v>2.7352120996455187</v>
      </c>
      <c r="X66" s="133">
        <f t="shared" si="7"/>
        <v>2.7035237675338557</v>
      </c>
      <c r="Y66" s="133">
        <f t="shared" si="7"/>
        <v>2.6741909442627474</v>
      </c>
      <c r="Z66" s="138">
        <f t="shared" si="7"/>
        <v>2.6469526333267983</v>
      </c>
    </row>
    <row r="67" spans="1:26" ht="12.75">
      <c r="A67" s="128">
        <v>63</v>
      </c>
      <c r="B67" s="137">
        <f t="shared" si="8"/>
        <v>11.914708849397163</v>
      </c>
      <c r="C67" s="133">
        <f t="shared" si="8"/>
        <v>7.723708169153535</v>
      </c>
      <c r="D67" s="133">
        <f t="shared" si="8"/>
        <v>6.1327072768167792</v>
      </c>
      <c r="E67" s="133">
        <f t="shared" si="8"/>
        <v>5.2711310580163575</v>
      </c>
      <c r="F67" s="133">
        <f t="shared" si="8"/>
        <v>4.7227730550582372</v>
      </c>
      <c r="G67" s="133">
        <f t="shared" si="8"/>
        <v>4.3395300795074245</v>
      </c>
      <c r="H67" s="133">
        <f t="shared" si="8"/>
        <v>4.0547615111608621</v>
      </c>
      <c r="I67" s="133">
        <f t="shared" si="8"/>
        <v>3.8338065344772589</v>
      </c>
      <c r="J67" s="133">
        <f t="shared" si="8"/>
        <v>3.6567542355834686</v>
      </c>
      <c r="K67" s="133">
        <f t="shared" si="8"/>
        <v>3.5113041326389438</v>
      </c>
      <c r="L67" s="133">
        <f t="shared" si="8"/>
        <v>3.3894224433246487</v>
      </c>
      <c r="M67" s="133">
        <f t="shared" si="8"/>
        <v>3.2856259721808914</v>
      </c>
      <c r="N67" s="133">
        <f t="shared" si="8"/>
        <v>3.1960362739720085</v>
      </c>
      <c r="O67" s="133">
        <f t="shared" si="8"/>
        <v>3.1178276581037334</v>
      </c>
      <c r="P67" s="133">
        <f t="shared" si="8"/>
        <v>3.0488895338323183</v>
      </c>
      <c r="Q67" s="133">
        <f t="shared" si="8"/>
        <v>2.9876115766625144</v>
      </c>
      <c r="R67" s="133">
        <f t="shared" si="7"/>
        <v>2.9327423903045142</v>
      </c>
      <c r="S67" s="133">
        <f t="shared" si="7"/>
        <v>2.8832938044430105</v>
      </c>
      <c r="T67" s="133">
        <f t="shared" si="7"/>
        <v>2.8384744288596182</v>
      </c>
      <c r="U67" s="133">
        <f t="shared" si="7"/>
        <v>2.7976424935082336</v>
      </c>
      <c r="V67" s="133">
        <f t="shared" si="7"/>
        <v>2.7602717180107303</v>
      </c>
      <c r="W67" s="133">
        <f t="shared" si="7"/>
        <v>2.7259261776790016</v>
      </c>
      <c r="X67" s="133">
        <f t="shared" si="7"/>
        <v>2.6942415036489069</v>
      </c>
      <c r="Y67" s="133">
        <f t="shared" si="7"/>
        <v>2.6649106214495464</v>
      </c>
      <c r="Z67" s="138">
        <f t="shared" si="7"/>
        <v>2.6376727933274338</v>
      </c>
    </row>
    <row r="68" spans="1:26" ht="12.75">
      <c r="A68" s="128">
        <v>64</v>
      </c>
      <c r="B68" s="137">
        <f t="shared" si="8"/>
        <v>11.896577358513644</v>
      </c>
      <c r="C68" s="133">
        <f t="shared" si="8"/>
        <v>7.7100083440550202</v>
      </c>
      <c r="D68" s="133">
        <f t="shared" si="8"/>
        <v>6.1207304416080808</v>
      </c>
      <c r="E68" s="133">
        <f t="shared" si="8"/>
        <v>5.2600741459602949</v>
      </c>
      <c r="F68" s="133">
        <f t="shared" si="8"/>
        <v>4.7122839410657162</v>
      </c>
      <c r="G68" s="133">
        <f t="shared" si="8"/>
        <v>4.3294219233276916</v>
      </c>
      <c r="H68" s="133">
        <f t="shared" si="8"/>
        <v>4.0449230812114747</v>
      </c>
      <c r="I68" s="133">
        <f t="shared" si="8"/>
        <v>3.8241662843550848</v>
      </c>
      <c r="J68" s="133">
        <f t="shared" si="8"/>
        <v>3.6472635132142064</v>
      </c>
      <c r="K68" s="133">
        <f t="shared" si="8"/>
        <v>3.5019284399274704</v>
      </c>
      <c r="L68" s="133">
        <f t="shared" si="8"/>
        <v>3.3801365082086727</v>
      </c>
      <c r="M68" s="133">
        <f t="shared" si="8"/>
        <v>3.2764107931872077</v>
      </c>
      <c r="N68" s="133">
        <f t="shared" si="8"/>
        <v>3.1868772582627054</v>
      </c>
      <c r="O68" s="133">
        <f t="shared" si="8"/>
        <v>3.1087134002825851</v>
      </c>
      <c r="P68" s="133">
        <f t="shared" si="8"/>
        <v>3.0398109877335533</v>
      </c>
      <c r="Q68" s="133">
        <f t="shared" si="8"/>
        <v>2.9785614775339457</v>
      </c>
      <c r="R68" s="133">
        <f t="shared" si="7"/>
        <v>2.9237148417921799</v>
      </c>
      <c r="S68" s="133">
        <f t="shared" si="7"/>
        <v>2.8742839771127437</v>
      </c>
      <c r="T68" s="133">
        <f t="shared" si="7"/>
        <v>2.8294783360610904</v>
      </c>
      <c r="U68" s="133">
        <f t="shared" si="7"/>
        <v>2.7886568220250521</v>
      </c>
      <c r="V68" s="133">
        <f t="shared" si="7"/>
        <v>2.7512936982569909</v>
      </c>
      <c r="W68" s="133">
        <f t="shared" si="7"/>
        <v>2.7169534829252329</v>
      </c>
      <c r="X68" s="133">
        <f t="shared" si="7"/>
        <v>2.6852721708804053</v>
      </c>
      <c r="Y68" s="133">
        <f t="shared" si="7"/>
        <v>2.6559429885651307</v>
      </c>
      <c r="Z68" s="138">
        <f t="shared" si="7"/>
        <v>2.628705448833851</v>
      </c>
    </row>
    <row r="69" spans="1:26" ht="12.75">
      <c r="A69" s="128">
        <v>65</v>
      </c>
      <c r="B69" s="137">
        <f t="shared" si="8"/>
        <v>11.879040198781919</v>
      </c>
      <c r="C69" s="133">
        <f t="shared" si="8"/>
        <v>7.6967604120219804</v>
      </c>
      <c r="D69" s="133">
        <f t="shared" si="8"/>
        <v>6.1091500615659555</v>
      </c>
      <c r="E69" s="133">
        <f t="shared" si="8"/>
        <v>5.2493840735457296</v>
      </c>
      <c r="F69" s="133">
        <f t="shared" si="8"/>
        <v>4.7021433675906641</v>
      </c>
      <c r="G69" s="133">
        <f t="shared" si="8"/>
        <v>4.3196500053001827</v>
      </c>
      <c r="H69" s="133">
        <f t="shared" si="8"/>
        <v>4.0354121508493979</v>
      </c>
      <c r="I69" s="133">
        <f t="shared" si="8"/>
        <v>3.8148470829026175</v>
      </c>
      <c r="J69" s="133">
        <f t="shared" si="8"/>
        <v>3.6380889407806767</v>
      </c>
      <c r="K69" s="133">
        <f t="shared" si="8"/>
        <v>3.4928650965057768</v>
      </c>
      <c r="L69" s="133">
        <f t="shared" si="8"/>
        <v>3.3711599242852812</v>
      </c>
      <c r="M69" s="133">
        <f t="shared" si="8"/>
        <v>3.267502569320941</v>
      </c>
      <c r="N69" s="133">
        <f t="shared" si="8"/>
        <v>3.1780232629422329</v>
      </c>
      <c r="O69" s="133">
        <f t="shared" si="8"/>
        <v>3.099902587919535</v>
      </c>
      <c r="P69" s="133">
        <f t="shared" si="8"/>
        <v>3.0310345969955765</v>
      </c>
      <c r="Q69" s="133">
        <f t="shared" si="8"/>
        <v>2.9698124720220389</v>
      </c>
      <c r="R69" s="133">
        <f t="shared" si="7"/>
        <v>2.9149875102251728</v>
      </c>
      <c r="S69" s="133">
        <f t="shared" si="7"/>
        <v>2.8655736414686217</v>
      </c>
      <c r="T69" s="133">
        <f t="shared" si="7"/>
        <v>2.8207811345806069</v>
      </c>
      <c r="U69" s="133">
        <f t="shared" si="7"/>
        <v>2.7799695452463982</v>
      </c>
      <c r="V69" s="133">
        <f t="shared" si="7"/>
        <v>2.742613663331571</v>
      </c>
      <c r="W69" s="133">
        <f t="shared" si="7"/>
        <v>2.7082784360351004</v>
      </c>
      <c r="X69" s="133">
        <f t="shared" si="7"/>
        <v>2.6766002105977078</v>
      </c>
      <c r="Y69" s="133">
        <f t="shared" si="7"/>
        <v>2.6472725050312036</v>
      </c>
      <c r="Z69" s="138">
        <f t="shared" si="7"/>
        <v>2.6200350750363071</v>
      </c>
    </row>
    <row r="70" spans="1:26" ht="12.75">
      <c r="A70" s="128">
        <v>66</v>
      </c>
      <c r="B70" s="137">
        <f t="shared" si="8"/>
        <v>11.862068643503889</v>
      </c>
      <c r="C70" s="133">
        <f t="shared" si="8"/>
        <v>7.6839424015881823</v>
      </c>
      <c r="D70" s="133">
        <f t="shared" si="8"/>
        <v>6.0979467972372747</v>
      </c>
      <c r="E70" s="133">
        <f t="shared" si="8"/>
        <v>5.2390429081930767</v>
      </c>
      <c r="F70" s="133">
        <f t="shared" si="8"/>
        <v>4.6923342722576455</v>
      </c>
      <c r="G70" s="133">
        <f t="shared" si="8"/>
        <v>4.3101978491741733</v>
      </c>
      <c r="H70" s="133">
        <f t="shared" si="8"/>
        <v>4.0262126613647391</v>
      </c>
      <c r="I70" s="133">
        <f t="shared" si="8"/>
        <v>3.8058331809064256</v>
      </c>
      <c r="J70" s="133">
        <f t="shared" si="8"/>
        <v>3.6292150053765169</v>
      </c>
      <c r="K70" s="133">
        <f t="shared" si="8"/>
        <v>3.4840987740788831</v>
      </c>
      <c r="L70" s="133">
        <f t="shared" si="8"/>
        <v>3.3624775101439131</v>
      </c>
      <c r="M70" s="133">
        <f t="shared" si="8"/>
        <v>3.2588862377915016</v>
      </c>
      <c r="N70" s="133">
        <f t="shared" si="8"/>
        <v>3.16945932220422</v>
      </c>
      <c r="O70" s="133">
        <f t="shared" si="8"/>
        <v>3.091380335330784</v>
      </c>
      <c r="P70" s="133">
        <f t="shared" si="8"/>
        <v>3.0225455427148789</v>
      </c>
      <c r="Q70" s="133">
        <f t="shared" si="8"/>
        <v>2.961349797307586</v>
      </c>
      <c r="R70" s="133">
        <f t="shared" si="7"/>
        <v>2.9065456801966802</v>
      </c>
      <c r="S70" s="133">
        <f t="shared" si="7"/>
        <v>2.8571481224156128</v>
      </c>
      <c r="T70" s="133">
        <f t="shared" si="7"/>
        <v>2.8123681837701029</v>
      </c>
      <c r="U70" s="133">
        <f t="shared" si="7"/>
        <v>2.7715660520895611</v>
      </c>
      <c r="V70" s="133">
        <f t="shared" si="7"/>
        <v>2.7342170276257729</v>
      </c>
      <c r="W70" s="133">
        <f t="shared" si="7"/>
        <v>2.6998864734236716</v>
      </c>
      <c r="X70" s="133">
        <f t="shared" si="7"/>
        <v>2.6682110783137727</v>
      </c>
      <c r="Y70" s="133">
        <f t="shared" si="7"/>
        <v>2.6388846429648707</v>
      </c>
      <c r="Z70" s="138">
        <f t="shared" si="7"/>
        <v>2.611647158520864</v>
      </c>
    </row>
    <row r="71" spans="1:26" ht="12.75">
      <c r="A71" s="128">
        <v>67</v>
      </c>
      <c r="B71" s="137">
        <f t="shared" si="8"/>
        <v>11.845635786512188</v>
      </c>
      <c r="C71" s="133">
        <f t="shared" si="8"/>
        <v>7.6715337414979228</v>
      </c>
      <c r="D71" s="133">
        <f t="shared" si="8"/>
        <v>6.0871025454354522</v>
      </c>
      <c r="E71" s="133">
        <f t="shared" si="8"/>
        <v>5.229033865904686</v>
      </c>
      <c r="F71" s="133">
        <f t="shared" si="8"/>
        <v>4.6828406869820167</v>
      </c>
      <c r="G71" s="133">
        <f t="shared" si="8"/>
        <v>4.301050036358947</v>
      </c>
      <c r="H71" s="133">
        <f t="shared" si="8"/>
        <v>4.0173095855450889</v>
      </c>
      <c r="I71" s="133">
        <f t="shared" si="8"/>
        <v>3.7971098411889632</v>
      </c>
      <c r="J71" s="133">
        <f t="shared" si="8"/>
        <v>3.6206271912035812</v>
      </c>
      <c r="K71" s="133">
        <f t="shared" si="8"/>
        <v>3.4756151297315521</v>
      </c>
      <c r="L71" s="133">
        <f t="shared" si="8"/>
        <v>3.3540750603581584</v>
      </c>
      <c r="M71" s="133">
        <f t="shared" si="8"/>
        <v>3.2505477041436324</v>
      </c>
      <c r="N71" s="133">
        <f t="shared" si="8"/>
        <v>3.161171432265653</v>
      </c>
      <c r="O71" s="133">
        <f t="shared" si="8"/>
        <v>3.0831327135859268</v>
      </c>
      <c r="P71" s="133">
        <f t="shared" si="8"/>
        <v>3.0143299582963317</v>
      </c>
      <c r="Q71" s="133">
        <f t="shared" si="8"/>
        <v>2.953159639096739</v>
      </c>
      <c r="R71" s="133">
        <f t="shared" si="7"/>
        <v>2.8983755815797192</v>
      </c>
      <c r="S71" s="133">
        <f t="shared" si="7"/>
        <v>2.8489936873339454</v>
      </c>
      <c r="T71" s="133">
        <f t="shared" si="7"/>
        <v>2.8042257830173232</v>
      </c>
      <c r="U71" s="133">
        <f t="shared" si="7"/>
        <v>2.7634326693730125</v>
      </c>
      <c r="V71" s="133">
        <f t="shared" si="7"/>
        <v>2.7260901415538679</v>
      </c>
      <c r="W71" s="133">
        <f t="shared" si="7"/>
        <v>2.6917639658679184</v>
      </c>
      <c r="X71" s="133">
        <f t="shared" si="7"/>
        <v>2.6600911624274448</v>
      </c>
      <c r="Y71" s="133">
        <f t="shared" si="7"/>
        <v>2.6307658060516994</v>
      </c>
      <c r="Z71" s="138">
        <f t="shared" si="7"/>
        <v>2.6035281162612636</v>
      </c>
    </row>
    <row r="72" spans="1:26" ht="12.75">
      <c r="A72" s="128">
        <v>68</v>
      </c>
      <c r="B72" s="137">
        <f t="shared" si="8"/>
        <v>11.829716400305202</v>
      </c>
      <c r="C72" s="133">
        <f t="shared" si="8"/>
        <v>7.6595151510174055</v>
      </c>
      <c r="D72" s="133">
        <f t="shared" si="8"/>
        <v>6.0766003421155208</v>
      </c>
      <c r="E72" s="133">
        <f t="shared" si="8"/>
        <v>5.2193412208635968</v>
      </c>
      <c r="F72" s="133">
        <f t="shared" si="8"/>
        <v>4.6736476517358341</v>
      </c>
      <c r="G72" s="133">
        <f t="shared" si="8"/>
        <v>4.2921921225057504</v>
      </c>
      <c r="H72" s="133">
        <f t="shared" si="8"/>
        <v>4.0086888462734587</v>
      </c>
      <c r="I72" s="133">
        <f t="shared" si="8"/>
        <v>3.7886632587107552</v>
      </c>
      <c r="J72" s="133">
        <f t="shared" si="8"/>
        <v>3.612311900832438</v>
      </c>
      <c r="K72" s="133">
        <f t="shared" si="8"/>
        <v>3.4674007281031325</v>
      </c>
      <c r="L72" s="133">
        <f t="shared" si="8"/>
        <v>3.3459392683970566</v>
      </c>
      <c r="M72" s="133">
        <f t="shared" si="8"/>
        <v>3.2424737657720395</v>
      </c>
      <c r="N72" s="133">
        <f t="shared" si="8"/>
        <v>3.1531464753828793</v>
      </c>
      <c r="O72" s="133">
        <f t="shared" si="8"/>
        <v>3.0751466749457794</v>
      </c>
      <c r="P72" s="133">
        <f t="shared" si="8"/>
        <v>3.0063748542498305</v>
      </c>
      <c r="Q72" s="133">
        <f t="shared" si="8"/>
        <v>2.9452290567258119</v>
      </c>
      <c r="R72" s="133">
        <f t="shared" si="7"/>
        <v>2.8904643148988716</v>
      </c>
      <c r="S72" s="133">
        <f t="shared" si="7"/>
        <v>2.8410974716838835</v>
      </c>
      <c r="T72" s="133">
        <f t="shared" si="7"/>
        <v>2.796341097555489</v>
      </c>
      <c r="U72" s="133">
        <f t="shared" si="7"/>
        <v>2.7555565878073938</v>
      </c>
      <c r="V72" s="133">
        <f t="shared" si="7"/>
        <v>2.718220217705495</v>
      </c>
      <c r="W72" s="133">
        <f t="shared" si="7"/>
        <v>2.6838981448035883</v>
      </c>
      <c r="X72" s="133">
        <f t="shared" si="7"/>
        <v>2.6522277106502972</v>
      </c>
      <c r="Y72" s="133">
        <f t="shared" si="7"/>
        <v>2.6229032560900398</v>
      </c>
      <c r="Z72" s="138">
        <f t="shared" si="7"/>
        <v>2.5956652222698957</v>
      </c>
    </row>
    <row r="73" spans="1:26" ht="12.75">
      <c r="A73" s="128">
        <v>69</v>
      </c>
      <c r="B73" s="137">
        <f t="shared" si="8"/>
        <v>11.81428680723541</v>
      </c>
      <c r="C73" s="133">
        <f t="shared" si="8"/>
        <v>7.6478685403893296</v>
      </c>
      <c r="D73" s="133">
        <f t="shared" si="8"/>
        <v>6.0664242742549614</v>
      </c>
      <c r="E73" s="133">
        <f t="shared" si="8"/>
        <v>5.2099502234290247</v>
      </c>
      <c r="F73" s="133">
        <f t="shared" si="8"/>
        <v>4.6647411363326059</v>
      </c>
      <c r="G73" s="133">
        <f t="shared" si="8"/>
        <v>4.2836105618529432</v>
      </c>
      <c r="H73" s="133">
        <f t="shared" si="8"/>
        <v>4.000337242705915</v>
      </c>
      <c r="I73" s="133">
        <f t="shared" si="8"/>
        <v>3.7804804881150362</v>
      </c>
      <c r="J73" s="133">
        <f t="shared" si="8"/>
        <v>3.6042563837992838</v>
      </c>
      <c r="K73" s="133">
        <f t="shared" si="8"/>
        <v>3.4594429708147727</v>
      </c>
      <c r="L73" s="133">
        <f t="shared" si="8"/>
        <v>3.3380576567208315</v>
      </c>
      <c r="M73" s="133">
        <f t="shared" si="8"/>
        <v>3.2346520425644663</v>
      </c>
      <c r="N73" s="133">
        <f t="shared" si="8"/>
        <v>3.1453721509492909</v>
      </c>
      <c r="O73" s="133">
        <f t="shared" si="8"/>
        <v>3.0674099843423583</v>
      </c>
      <c r="P73" s="133">
        <f t="shared" si="8"/>
        <v>2.9986680499952305</v>
      </c>
      <c r="Q73" s="133">
        <f t="shared" si="8"/>
        <v>2.9375459152450909</v>
      </c>
      <c r="R73" s="133">
        <f t="shared" si="7"/>
        <v>2.8827997836555266</v>
      </c>
      <c r="S73" s="133">
        <f t="shared" si="7"/>
        <v>2.8334474115415906</v>
      </c>
      <c r="T73" s="133">
        <f t="shared" si="7"/>
        <v>2.7887020911842026</v>
      </c>
      <c r="U73" s="133">
        <f t="shared" si="7"/>
        <v>2.7479257948800488</v>
      </c>
      <c r="V73" s="133">
        <f t="shared" si="7"/>
        <v>2.7105952638757316</v>
      </c>
      <c r="W73" s="133">
        <f t="shared" si="7"/>
        <v>2.6762770354854544</v>
      </c>
      <c r="X73" s="133">
        <f t="shared" si="7"/>
        <v>2.6446087632839106</v>
      </c>
      <c r="Y73" s="133">
        <f t="shared" si="7"/>
        <v>2.6152850463740038</v>
      </c>
      <c r="Z73" s="138">
        <f t="shared" si="7"/>
        <v>2.5880465410766647</v>
      </c>
    </row>
    <row r="74" spans="1:26" ht="12.75">
      <c r="A74" s="128">
        <v>70</v>
      </c>
      <c r="B74" s="137">
        <f t="shared" si="8"/>
        <v>11.799324762371878</v>
      </c>
      <c r="C74" s="133">
        <f t="shared" si="8"/>
        <v>7.6365769203540532</v>
      </c>
      <c r="D74" s="133">
        <f t="shared" si="8"/>
        <v>6.056559399781956</v>
      </c>
      <c r="E74" s="133">
        <f t="shared" si="8"/>
        <v>5.2008470256334824</v>
      </c>
      <c r="F74" s="133">
        <f t="shared" si="8"/>
        <v>4.656107969375185</v>
      </c>
      <c r="G74" s="133">
        <f t="shared" si="8"/>
        <v>4.2752926385051468</v>
      </c>
      <c r="H74" s="133">
        <f t="shared" si="8"/>
        <v>3.9922423832190006</v>
      </c>
      <c r="I74" s="133">
        <f t="shared" si="8"/>
        <v>3.7725493779193258</v>
      </c>
      <c r="J74" s="133">
        <f t="shared" si="8"/>
        <v>3.5964486717548758</v>
      </c>
      <c r="K74" s="133">
        <f t="shared" si="8"/>
        <v>3.4517300323735016</v>
      </c>
      <c r="L74" s="133">
        <f t="shared" si="8"/>
        <v>3.3304185132926762</v>
      </c>
      <c r="M74" s="133">
        <f t="shared" si="8"/>
        <v>3.2270709139108353</v>
      </c>
      <c r="N74" s="133">
        <f t="shared" si="8"/>
        <v>3.1378369129172996</v>
      </c>
      <c r="O74" s="133">
        <f t="shared" si="8"/>
        <v>3.0599111571477997</v>
      </c>
      <c r="P74" s="133">
        <f t="shared" si="8"/>
        <v>2.9911981119260007</v>
      </c>
      <c r="Q74" s="133">
        <f t="shared" si="8"/>
        <v>2.930098823735285</v>
      </c>
      <c r="R74" s="133">
        <f t="shared" si="7"/>
        <v>2.8753706328630058</v>
      </c>
      <c r="S74" s="133">
        <f t="shared" si="7"/>
        <v>2.8260321823248784</v>
      </c>
      <c r="T74" s="133">
        <f t="shared" si="7"/>
        <v>2.7812974651625706</v>
      </c>
      <c r="U74" s="133">
        <f t="shared" si="7"/>
        <v>2.7405290138960288</v>
      </c>
      <c r="V74" s="133">
        <f t="shared" si="7"/>
        <v>2.7032040222375522</v>
      </c>
      <c r="W74" s="133">
        <f t="shared" si="7"/>
        <v>2.6688893962772475</v>
      </c>
      <c r="X74" s="133">
        <f t="shared" si="7"/>
        <v>2.6372230926153182</v>
      </c>
      <c r="Y74" s="133">
        <f t="shared" si="7"/>
        <v>2.6078999611841382</v>
      </c>
      <c r="Z74" s="138">
        <f t="shared" si="7"/>
        <v>2.5806608673059941</v>
      </c>
    </row>
    <row r="75" spans="1:26" ht="12.75">
      <c r="A75" s="128">
        <v>71</v>
      </c>
      <c r="B75" s="137">
        <f t="shared" si="8"/>
        <v>11.784809346821543</v>
      </c>
      <c r="C75" s="133">
        <f t="shared" si="8"/>
        <v>7.6256243197889138</v>
      </c>
      <c r="D75" s="133">
        <f t="shared" si="8"/>
        <v>6.0469916747070682</v>
      </c>
      <c r="E75" s="133">
        <f t="shared" si="8"/>
        <v>5.1920186133936275</v>
      </c>
      <c r="F75" s="133">
        <f t="shared" si="8"/>
        <v>4.6477357736136629</v>
      </c>
      <c r="G75" s="133">
        <f t="shared" si="8"/>
        <v>4.2672264039169692</v>
      </c>
      <c r="H75" s="133">
        <f t="shared" si="8"/>
        <v>3.9843926244143431</v>
      </c>
      <c r="I75" s="133">
        <f t="shared" si="8"/>
        <v>3.7648585106539518</v>
      </c>
      <c r="J75" s="133">
        <f t="shared" si="8"/>
        <v>3.5888775194753717</v>
      </c>
      <c r="K75" s="133">
        <f t="shared" si="8"/>
        <v>3.444250801870834</v>
      </c>
      <c r="L75" s="133">
        <f t="shared" si="8"/>
        <v>3.3230108338306379</v>
      </c>
      <c r="M75" s="133">
        <f t="shared" si="8"/>
        <v>3.2197194614076592</v>
      </c>
      <c r="N75" s="133">
        <f t="shared" si="8"/>
        <v>3.1305299128782251</v>
      </c>
      <c r="O75" s="133">
        <f t="shared" si="8"/>
        <v>3.0526394025696022</v>
      </c>
      <c r="P75" s="133">
        <f t="shared" si="8"/>
        <v>2.9839542970721822</v>
      </c>
      <c r="Q75" s="133">
        <f t="shared" si="8"/>
        <v>2.9228770791999614</v>
      </c>
      <c r="R75" s="133">
        <f t="shared" si="7"/>
        <v>2.8681661931373572</v>
      </c>
      <c r="S75" s="133">
        <f t="shared" si="7"/>
        <v>2.8188411430568281</v>
      </c>
      <c r="T75" s="133">
        <f t="shared" si="7"/>
        <v>2.7741166026244053</v>
      </c>
      <c r="U75" s="133">
        <f t="shared" si="7"/>
        <v>2.7333556485271369</v>
      </c>
      <c r="V75" s="133">
        <f t="shared" si="7"/>
        <v>2.6960359140097423</v>
      </c>
      <c r="W75" s="133">
        <f t="shared" si="7"/>
        <v>2.6617246634257281</v>
      </c>
      <c r="X75" s="133">
        <f t="shared" si="7"/>
        <v>2.6300601477863719</v>
      </c>
      <c r="Y75" s="133">
        <f t="shared" si="7"/>
        <v>2.6007374607427129</v>
      </c>
      <c r="Z75" s="138">
        <f t="shared" si="7"/>
        <v>2.5734976707099446</v>
      </c>
    </row>
    <row r="76" spans="1:26" ht="12.75">
      <c r="A76" s="128">
        <v>72</v>
      </c>
      <c r="B76" s="137">
        <f t="shared" si="8"/>
        <v>11.77072087043662</v>
      </c>
      <c r="C76" s="133">
        <f t="shared" si="8"/>
        <v>7.614995710629187</v>
      </c>
      <c r="D76" s="133">
        <f t="shared" si="8"/>
        <v>6.0377078867143101</v>
      </c>
      <c r="E76" s="133">
        <f t="shared" si="8"/>
        <v>5.1834527447402285</v>
      </c>
      <c r="F76" s="133">
        <f t="shared" si="8"/>
        <v>4.6396129070493339</v>
      </c>
      <c r="G76" s="133">
        <f t="shared" si="8"/>
        <v>4.2594006199380887</v>
      </c>
      <c r="H76" s="133">
        <f t="shared" si="8"/>
        <v>3.9767770155521918</v>
      </c>
      <c r="I76" s="133">
        <f t="shared" si="8"/>
        <v>3.7573971483305879</v>
      </c>
      <c r="J76" s="133">
        <f t="shared" si="8"/>
        <v>3.5815323511267669</v>
      </c>
      <c r="K76" s="133">
        <f t="shared" si="8"/>
        <v>3.4369948298745121</v>
      </c>
      <c r="L76" s="133">
        <f t="shared" si="8"/>
        <v>3.315824269203743</v>
      </c>
      <c r="M76" s="133">
        <f t="shared" si="8"/>
        <v>3.2125874166665622</v>
      </c>
      <c r="N76" s="133">
        <f t="shared" si="8"/>
        <v>3.1234409482127643</v>
      </c>
      <c r="O76" s="133">
        <f t="shared" si="8"/>
        <v>3.0455845720881194</v>
      </c>
      <c r="P76" s="133">
        <f t="shared" si="8"/>
        <v>2.9769265017814379</v>
      </c>
      <c r="Q76" s="133">
        <f t="shared" si="8"/>
        <v>2.9158706154551837</v>
      </c>
      <c r="R76" s="133">
        <f t="shared" si="7"/>
        <v>2.8611764297671982</v>
      </c>
      <c r="S76" s="133">
        <f t="shared" si="7"/>
        <v>2.8118642855924718</v>
      </c>
      <c r="T76" s="133">
        <f t="shared" si="7"/>
        <v>2.7671495179424257</v>
      </c>
      <c r="U76" s="133">
        <f t="shared" si="7"/>
        <v>2.7263957322974508</v>
      </c>
      <c r="V76" s="133">
        <f t="shared" si="7"/>
        <v>2.6890809890500855</v>
      </c>
      <c r="W76" s="133">
        <f t="shared" si="7"/>
        <v>2.6547729007499314</v>
      </c>
      <c r="X76" s="133">
        <f t="shared" si="7"/>
        <v>2.623110004569122</v>
      </c>
      <c r="Y76" s="133">
        <f t="shared" si="7"/>
        <v>2.5937876310667387</v>
      </c>
      <c r="Z76" s="138">
        <f t="shared" si="7"/>
        <v>2.5665470460914799</v>
      </c>
    </row>
    <row r="77" spans="1:26" ht="12.75">
      <c r="A77" s="128">
        <v>73</v>
      </c>
      <c r="B77" s="137">
        <f t="shared" si="8"/>
        <v>11.757040782958981</v>
      </c>
      <c r="C77" s="133">
        <f t="shared" si="8"/>
        <v>7.6046769393309832</v>
      </c>
      <c r="D77" s="133">
        <f t="shared" si="8"/>
        <v>6.0286955945537501</v>
      </c>
      <c r="E77" s="133">
        <f t="shared" si="8"/>
        <v>5.1751378934533303</v>
      </c>
      <c r="F77" s="133">
        <f t="shared" si="8"/>
        <v>4.6317284091980717</v>
      </c>
      <c r="G77" s="133">
        <f t="shared" si="8"/>
        <v>4.2518047068514822</v>
      </c>
      <c r="H77" s="133">
        <f t="shared" si="8"/>
        <v>3.969385247859015</v>
      </c>
      <c r="I77" s="133">
        <f t="shared" si="8"/>
        <v>3.7501551826957309</v>
      </c>
      <c r="J77" s="133">
        <f t="shared" si="8"/>
        <v>3.5744032112455653</v>
      </c>
      <c r="K77" s="133">
        <f t="shared" si="8"/>
        <v>3.4299522799821318</v>
      </c>
      <c r="L77" s="133">
        <f t="shared" si="8"/>
        <v>3.3088490774461143</v>
      </c>
      <c r="M77" s="133">
        <f t="shared" si="8"/>
        <v>3.2056651137046837</v>
      </c>
      <c r="N77" s="133">
        <f t="shared" si="8"/>
        <v>3.116560414793248</v>
      </c>
      <c r="O77" s="133">
        <f t="shared" si="8"/>
        <v>3.0387371124204647</v>
      </c>
      <c r="P77" s="133">
        <f t="shared" si="8"/>
        <v>2.97010521490478</v>
      </c>
      <c r="Q77" s="133">
        <f t="shared" si="8"/>
        <v>2.909069956505125</v>
      </c>
      <c r="R77" s="133">
        <f t="shared" si="7"/>
        <v>2.854391896253242</v>
      </c>
      <c r="S77" s="133">
        <f t="shared" si="7"/>
        <v>2.8050921883009203</v>
      </c>
      <c r="T77" s="133">
        <f t="shared" si="7"/>
        <v>2.7603868105352833</v>
      </c>
      <c r="U77" s="133">
        <f t="shared" si="7"/>
        <v>2.7196398825004429</v>
      </c>
      <c r="V77" s="133">
        <f t="shared" si="7"/>
        <v>2.6823298798701054</v>
      </c>
      <c r="W77" s="133">
        <f t="shared" si="7"/>
        <v>2.648024753742964</v>
      </c>
      <c r="X77" s="133">
        <f t="shared" si="7"/>
        <v>2.6163633195456293</v>
      </c>
      <c r="Y77" s="133">
        <f t="shared" si="7"/>
        <v>2.5870411382179923</v>
      </c>
      <c r="Z77" s="138">
        <f t="shared" si="7"/>
        <v>2.5597996676180013</v>
      </c>
    </row>
    <row r="78" spans="1:26" ht="12.75">
      <c r="A78" s="128">
        <v>74</v>
      </c>
      <c r="B78" s="137">
        <f t="shared" si="8"/>
        <v>11.743751592760688</v>
      </c>
      <c r="C78" s="133">
        <f t="shared" si="8"/>
        <v>7.594654664221177</v>
      </c>
      <c r="D78" s="133">
        <f t="shared" si="8"/>
        <v>6.0199430726534322</v>
      </c>
      <c r="E78" s="133">
        <f t="shared" si="8"/>
        <v>5.1670631975592247</v>
      </c>
      <c r="F78" s="133">
        <f t="shared" si="8"/>
        <v>4.6240719519939395</v>
      </c>
      <c r="G78" s="133">
        <f t="shared" si="8"/>
        <v>4.2444286959020321</v>
      </c>
      <c r="H78" s="133">
        <f t="shared" si="8"/>
        <v>3.9622076082180193</v>
      </c>
      <c r="I78" s="133">
        <f t="shared" si="8"/>
        <v>3.7431230897868999</v>
      </c>
      <c r="J78" s="133">
        <f t="shared" si="8"/>
        <v>3.5674807199602796</v>
      </c>
      <c r="K78" s="133">
        <f t="shared" si="8"/>
        <v>3.4231138845665869</v>
      </c>
      <c r="L78" s="133">
        <f t="shared" si="8"/>
        <v>3.3020760799233733</v>
      </c>
      <c r="M78" s="133">
        <f t="shared" si="8"/>
        <v>3.1989434454549235</v>
      </c>
      <c r="N78" s="133">
        <f t="shared" si="8"/>
        <v>3.1098792637787094</v>
      </c>
      <c r="O78" s="133">
        <f t="shared" si="8"/>
        <v>3.0320880225543556</v>
      </c>
      <c r="P78" s="133">
        <f t="shared" si="8"/>
        <v>2.96348147503276</v>
      </c>
      <c r="Q78" s="133">
        <f t="shared" si="8"/>
        <v>2.9024661739513511</v>
      </c>
      <c r="R78" s="133">
        <f t="shared" si="7"/>
        <v>2.8478036918668952</v>
      </c>
      <c r="S78" s="133">
        <f t="shared" si="7"/>
        <v>2.7985159737537399</v>
      </c>
      <c r="T78" s="133">
        <f t="shared" si="7"/>
        <v>2.7538196226695262</v>
      </c>
      <c r="U78" s="133">
        <f t="shared" si="7"/>
        <v>2.7130792581010046</v>
      </c>
      <c r="V78" s="133">
        <f t="shared" si="7"/>
        <v>2.6757737596257618</v>
      </c>
      <c r="W78" s="133">
        <f t="shared" si="7"/>
        <v>2.6414714076416681</v>
      </c>
      <c r="X78" s="133">
        <f t="shared" si="7"/>
        <v>2.6098112882483302</v>
      </c>
      <c r="Y78" s="133">
        <f t="shared" si="7"/>
        <v>2.5804891865069952</v>
      </c>
      <c r="Z78" s="138">
        <f t="shared" si="7"/>
        <v>2.5532467470827918</v>
      </c>
    </row>
    <row r="79" spans="1:26" ht="12.75">
      <c r="A79" s="128">
        <v>75</v>
      </c>
      <c r="B79" s="137">
        <f t="shared" si="8"/>
        <v>11.730836792434028</v>
      </c>
      <c r="C79" s="133">
        <f t="shared" si="8"/>
        <v>7.5849162981529838</v>
      </c>
      <c r="D79" s="133">
        <f t="shared" si="8"/>
        <v>6.0114392604339679</v>
      </c>
      <c r="E79" s="133">
        <f t="shared" si="8"/>
        <v>5.1592184122074034</v>
      </c>
      <c r="F79" s="133">
        <f t="shared" si="8"/>
        <v>4.6166337948725742</v>
      </c>
      <c r="G79" s="133">
        <f t="shared" si="8"/>
        <v>4.2372631858696135</v>
      </c>
      <c r="H79" s="133">
        <f t="shared" si="8"/>
        <v>3.9552349368071948</v>
      </c>
      <c r="I79" s="133">
        <f t="shared" si="8"/>
        <v>3.7362918883638971</v>
      </c>
      <c r="J79" s="133">
        <f t="shared" si="8"/>
        <v>3.5607560320321512</v>
      </c>
      <c r="K79" s="133">
        <f t="shared" si="8"/>
        <v>3.4164709042966472</v>
      </c>
      <c r="L79" s="133">
        <f t="shared" si="8"/>
        <v>3.295496621238537</v>
      </c>
      <c r="M79" s="133">
        <f t="shared" si="8"/>
        <v>3.1924138239863988</v>
      </c>
      <c r="N79" s="133">
        <f t="shared" si="8"/>
        <v>3.1033889620957504</v>
      </c>
      <c r="O79" s="133">
        <f t="shared" si="8"/>
        <v>3.0256288144472254</v>
      </c>
      <c r="P79" s="133">
        <f t="shared" si="8"/>
        <v>2.9570468313793983</v>
      </c>
      <c r="Q79" s="133">
        <f t="shared" ref="Q79:Z94" si="9">_xlfn.F.INV.RT($C$2,Q$4,$A79)</f>
        <v>2.8960508480347218</v>
      </c>
      <c r="R79" s="133">
        <f t="shared" si="9"/>
        <v>2.8414034228283311</v>
      </c>
      <c r="S79" s="133">
        <f t="shared" si="9"/>
        <v>2.7921272700213131</v>
      </c>
      <c r="T79" s="133">
        <f t="shared" si="9"/>
        <v>2.7474396008594173</v>
      </c>
      <c r="U79" s="133">
        <f t="shared" si="9"/>
        <v>2.7067055212263291</v>
      </c>
      <c r="V79" s="133">
        <f t="shared" si="9"/>
        <v>2.6694043036889226</v>
      </c>
      <c r="W79" s="133">
        <f t="shared" si="9"/>
        <v>2.6351045490698448</v>
      </c>
      <c r="X79" s="133">
        <f t="shared" si="9"/>
        <v>2.6034456068674414</v>
      </c>
      <c r="Y79" s="133">
        <f t="shared" si="9"/>
        <v>2.5741234802581001</v>
      </c>
      <c r="Z79" s="138">
        <f t="shared" si="9"/>
        <v>2.546879995722179</v>
      </c>
    </row>
    <row r="80" spans="1:26" ht="12.75">
      <c r="A80" s="128">
        <v>76</v>
      </c>
      <c r="B80" s="137">
        <f t="shared" ref="B80:Q95" si="10">_xlfn.F.INV.RT($C$2,B$4,$A80)</f>
        <v>11.718280790567409</v>
      </c>
      <c r="C80" s="133">
        <f t="shared" si="10"/>
        <v>7.5754499559509005</v>
      </c>
      <c r="D80" s="133">
        <f t="shared" si="10"/>
        <v>6.0031737158669669</v>
      </c>
      <c r="E80" s="133">
        <f t="shared" si="10"/>
        <v>5.1515938664993239</v>
      </c>
      <c r="F80" s="133">
        <f t="shared" si="10"/>
        <v>4.6094047436254808</v>
      </c>
      <c r="G80" s="133">
        <f t="shared" si="10"/>
        <v>4.2302993032906855</v>
      </c>
      <c r="H80" s="133">
        <f t="shared" si="10"/>
        <v>3.9484585882982399</v>
      </c>
      <c r="I80" s="133">
        <f t="shared" si="10"/>
        <v>3.7296531018355399</v>
      </c>
      <c r="J80" s="133">
        <f t="shared" si="10"/>
        <v>3.5542207993408614</v>
      </c>
      <c r="K80" s="133">
        <f t="shared" si="10"/>
        <v>3.4100150910625775</v>
      </c>
      <c r="L80" s="133">
        <f t="shared" si="10"/>
        <v>3.2891025325107788</v>
      </c>
      <c r="M80" s="133">
        <f t="shared" si="10"/>
        <v>3.1860681440713843</v>
      </c>
      <c r="N80" s="133">
        <f t="shared" si="10"/>
        <v>3.0970814562439588</v>
      </c>
      <c r="O80" s="133">
        <f t="shared" si="10"/>
        <v>3.0193514770313095</v>
      </c>
      <c r="P80" s="133">
        <f t="shared" si="10"/>
        <v>2.9507933079562725</v>
      </c>
      <c r="Q80" s="133">
        <f t="shared" si="10"/>
        <v>2.8898160319538579</v>
      </c>
      <c r="R80" s="133">
        <f t="shared" si="9"/>
        <v>2.835183166749335</v>
      </c>
      <c r="S80" s="133">
        <f t="shared" si="9"/>
        <v>2.7859181752236166</v>
      </c>
      <c r="T80" s="133">
        <f t="shared" si="9"/>
        <v>2.7412388605120404</v>
      </c>
      <c r="U80" s="133">
        <f t="shared" si="9"/>
        <v>2.7005108018939561</v>
      </c>
      <c r="V80" s="133">
        <f t="shared" si="9"/>
        <v>2.6632136544488016</v>
      </c>
      <c r="W80" s="133">
        <f t="shared" si="9"/>
        <v>2.6289163309049459</v>
      </c>
      <c r="X80" s="133">
        <f t="shared" si="9"/>
        <v>2.5972584371759861</v>
      </c>
      <c r="Y80" s="133">
        <f t="shared" si="9"/>
        <v>2.567936188786891</v>
      </c>
      <c r="Z80" s="138">
        <f t="shared" si="9"/>
        <v>2.5406915892401734</v>
      </c>
    </row>
    <row r="81" spans="1:26" ht="12.75">
      <c r="A81" s="128">
        <v>77</v>
      </c>
      <c r="B81" s="137">
        <f t="shared" si="10"/>
        <v>11.706068849115248</v>
      </c>
      <c r="C81" s="133">
        <f t="shared" si="10"/>
        <v>7.566244406184766</v>
      </c>
      <c r="D81" s="133">
        <f t="shared" si="10"/>
        <v>5.9951365728686623</v>
      </c>
      <c r="E81" s="133">
        <f t="shared" si="10"/>
        <v>5.1441804238880131</v>
      </c>
      <c r="F81" s="133">
        <f t="shared" si="10"/>
        <v>4.6023761126611928</v>
      </c>
      <c r="G81" s="133">
        <f t="shared" si="10"/>
        <v>4.223528665975973</v>
      </c>
      <c r="H81" s="133">
        <f t="shared" si="10"/>
        <v>3.9418703962722335</v>
      </c>
      <c r="I81" s="133">
        <f t="shared" si="10"/>
        <v>3.7231987233438208</v>
      </c>
      <c r="J81" s="133">
        <f t="shared" si="10"/>
        <v>3.5478671364820347</v>
      </c>
      <c r="K81" s="133">
        <f t="shared" si="10"/>
        <v>3.4037386539775212</v>
      </c>
      <c r="L81" s="133">
        <f t="shared" si="10"/>
        <v>3.282886097700882</v>
      </c>
      <c r="M81" s="133">
        <f t="shared" si="10"/>
        <v>3.179898749775075</v>
      </c>
      <c r="N81" s="133">
        <f t="shared" si="10"/>
        <v>3.0909491391042372</v>
      </c>
      <c r="O81" s="133">
        <f t="shared" si="10"/>
        <v>3.0132484432049567</v>
      </c>
      <c r="P81" s="133">
        <f t="shared" si="10"/>
        <v>2.9447133707185702</v>
      </c>
      <c r="Q81" s="133">
        <f t="shared" si="10"/>
        <v>2.8837542191432948</v>
      </c>
      <c r="R81" s="133">
        <f t="shared" si="9"/>
        <v>2.8291354400251629</v>
      </c>
      <c r="S81" s="133">
        <f t="shared" si="9"/>
        <v>2.7798812250207123</v>
      </c>
      <c r="T81" s="133">
        <f t="shared" si="9"/>
        <v>2.7352099535039089</v>
      </c>
      <c r="U81" s="133">
        <f t="shared" si="9"/>
        <v>2.6944876656640711</v>
      </c>
      <c r="V81" s="133">
        <f t="shared" si="9"/>
        <v>2.6571943890311251</v>
      </c>
      <c r="W81" s="133">
        <f t="shared" si="9"/>
        <v>2.6228993400566694</v>
      </c>
      <c r="X81" s="133">
        <f t="shared" si="9"/>
        <v>2.5912423743614461</v>
      </c>
      <c r="Y81" s="133">
        <f t="shared" si="9"/>
        <v>2.5619199142794482</v>
      </c>
      <c r="Z81" s="138">
        <f t="shared" si="9"/>
        <v>2.5346741357306302</v>
      </c>
    </row>
    <row r="82" spans="1:26" ht="12.75">
      <c r="A82" s="128">
        <v>78</v>
      </c>
      <c r="B82" s="137">
        <f t="shared" si="10"/>
        <v>11.694187025834642</v>
      </c>
      <c r="C82" s="133">
        <f t="shared" si="10"/>
        <v>7.5572890268630228</v>
      </c>
      <c r="D82" s="133">
        <f t="shared" si="10"/>
        <v>5.9873185021646353</v>
      </c>
      <c r="E82" s="133">
        <f t="shared" si="10"/>
        <v>5.136969445808889</v>
      </c>
      <c r="F82" s="133">
        <f t="shared" si="10"/>
        <v>4.5955396903490655</v>
      </c>
      <c r="G82" s="133">
        <f t="shared" si="10"/>
        <v>4.2169433495103288</v>
      </c>
      <c r="H82" s="133">
        <f t="shared" si="10"/>
        <v>3.9354626405454902</v>
      </c>
      <c r="I82" s="133">
        <f t="shared" si="10"/>
        <v>3.7169211837046432</v>
      </c>
      <c r="J82" s="133">
        <f t="shared" si="10"/>
        <v>3.5416875891799413</v>
      </c>
      <c r="K82" s="133">
        <f t="shared" si="10"/>
        <v>3.3976342281613761</v>
      </c>
      <c r="L82" s="133">
        <f t="shared" si="10"/>
        <v>3.276840022692816</v>
      </c>
      <c r="M82" s="133">
        <f t="shared" si="10"/>
        <v>3.1738984037798676</v>
      </c>
      <c r="N82" s="133">
        <f t="shared" si="10"/>
        <v>3.0849848194637319</v>
      </c>
      <c r="O82" s="133">
        <f t="shared" si="10"/>
        <v>3.0073125595253676</v>
      </c>
      <c r="P82" s="133">
        <f t="shared" si="10"/>
        <v>2.9387998973996927</v>
      </c>
      <c r="Q82" s="133">
        <f t="shared" si="10"/>
        <v>2.8778583132291082</v>
      </c>
      <c r="R82" s="133">
        <f t="shared" si="9"/>
        <v>2.8232531678942667</v>
      </c>
      <c r="S82" s="133">
        <f t="shared" si="9"/>
        <v>2.7740093627626834</v>
      </c>
      <c r="T82" s="133">
        <f t="shared" si="9"/>
        <v>2.7293458384096261</v>
      </c>
      <c r="U82" s="133">
        <f t="shared" si="9"/>
        <v>2.6886290839372613</v>
      </c>
      <c r="V82" s="133">
        <f t="shared" si="9"/>
        <v>2.6513394896569329</v>
      </c>
      <c r="W82" s="133">
        <f t="shared" si="9"/>
        <v>2.6170465678799384</v>
      </c>
      <c r="X82" s="133">
        <f t="shared" si="9"/>
        <v>2.5853904174870821</v>
      </c>
      <c r="Y82" s="133">
        <f t="shared" si="9"/>
        <v>2.556067662296992</v>
      </c>
      <c r="Z82" s="138">
        <f t="shared" si="9"/>
        <v>2.5288206462209053</v>
      </c>
    </row>
    <row r="83" spans="1:26" ht="12.75">
      <c r="A83" s="128">
        <v>79</v>
      </c>
      <c r="B83" s="137">
        <f t="shared" si="10"/>
        <v>11.682622121317028</v>
      </c>
      <c r="C83" s="133">
        <f t="shared" si="10"/>
        <v>7.5485737646787729</v>
      </c>
      <c r="D83" s="133">
        <f t="shared" si="10"/>
        <v>5.9797106753003062</v>
      </c>
      <c r="E83" s="133">
        <f t="shared" si="10"/>
        <v>5.1299527582386437</v>
      </c>
      <c r="F83" s="133">
        <f t="shared" si="10"/>
        <v>4.5888877071561023</v>
      </c>
      <c r="G83" s="133">
        <f t="shared" si="10"/>
        <v>4.2105358564543991</v>
      </c>
      <c r="H83" s="133">
        <f t="shared" si="10"/>
        <v>3.9292280171319733</v>
      </c>
      <c r="I83" s="133">
        <f t="shared" si="10"/>
        <v>3.7108133219362736</v>
      </c>
      <c r="J83" s="133">
        <f t="shared" si="10"/>
        <v>3.5356751052503785</v>
      </c>
      <c r="K83" s="133">
        <f t="shared" si="10"/>
        <v>3.3916948460452394</v>
      </c>
      <c r="L83" s="133">
        <f t="shared" si="10"/>
        <v>3.2709574068720153</v>
      </c>
      <c r="M83" s="133">
        <f t="shared" si="10"/>
        <v>3.1680602591867841</v>
      </c>
      <c r="N83" s="133">
        <f t="shared" si="10"/>
        <v>3.0791816940015937</v>
      </c>
      <c r="O83" s="133">
        <f t="shared" si="10"/>
        <v>3.0015370583484904</v>
      </c>
      <c r="P83" s="133">
        <f t="shared" si="10"/>
        <v>2.9330461497813429</v>
      </c>
      <c r="Q83" s="133">
        <f t="shared" si="10"/>
        <v>2.8721216004099999</v>
      </c>
      <c r="R83" s="133">
        <f t="shared" si="9"/>
        <v>2.817529656914799</v>
      </c>
      <c r="S83" s="133">
        <f t="shared" si="9"/>
        <v>2.768295912048766</v>
      </c>
      <c r="T83" s="133">
        <f t="shared" si="9"/>
        <v>2.7236398531330415</v>
      </c>
      <c r="U83" s="133">
        <f t="shared" si="9"/>
        <v>2.6829284066488772</v>
      </c>
      <c r="V83" s="133">
        <f t="shared" si="9"/>
        <v>2.6456423163926743</v>
      </c>
      <c r="W83" s="133">
        <f t="shared" si="9"/>
        <v>2.611351382974453</v>
      </c>
      <c r="X83" s="133">
        <f t="shared" si="9"/>
        <v>2.5796959423355661</v>
      </c>
      <c r="Y83" s="133">
        <f t="shared" si="9"/>
        <v>2.5503728146589872</v>
      </c>
      <c r="Z83" s="138">
        <f t="shared" si="9"/>
        <v>2.523124507590452</v>
      </c>
    </row>
    <row r="84" spans="1:26" ht="12.75">
      <c r="A84" s="128">
        <v>80</v>
      </c>
      <c r="B84" s="137">
        <f t="shared" si="10"/>
        <v>11.671361630192711</v>
      </c>
      <c r="C84" s="133">
        <f t="shared" si="10"/>
        <v>7.5400890974807329</v>
      </c>
      <c r="D84" s="133">
        <f t="shared" si="10"/>
        <v>5.9723047315063296</v>
      </c>
      <c r="E84" s="133">
        <f t="shared" si="10"/>
        <v>5.1231226209109133</v>
      </c>
      <c r="F84" s="133">
        <f t="shared" si="10"/>
        <v>4.5824128063178708</v>
      </c>
      <c r="G84" s="133">
        <f t="shared" si="10"/>
        <v>4.2042990879974109</v>
      </c>
      <c r="H84" s="133">
        <f t="shared" si="10"/>
        <v>3.9231596105974371</v>
      </c>
      <c r="I84" s="133">
        <f t="shared" si="10"/>
        <v>3.7048683581353208</v>
      </c>
      <c r="J84" s="133">
        <f t="shared" si="10"/>
        <v>3.529823007876971</v>
      </c>
      <c r="K84" s="133">
        <f t="shared" si="10"/>
        <v>3.3859139109623166</v>
      </c>
      <c r="L84" s="133">
        <f t="shared" si="10"/>
        <v>3.2652317169684508</v>
      </c>
      <c r="M84" s="133">
        <f t="shared" si="10"/>
        <v>3.1623778335639305</v>
      </c>
      <c r="N84" s="133">
        <f t="shared" si="10"/>
        <v>3.073533321507032</v>
      </c>
      <c r="O84" s="133">
        <f t="shared" si="10"/>
        <v>2.9959155321887798</v>
      </c>
      <c r="P84" s="133">
        <f t="shared" si="10"/>
        <v>2.9274457481729192</v>
      </c>
      <c r="Q84" s="133">
        <f t="shared" si="10"/>
        <v>2.8665377240386136</v>
      </c>
      <c r="R84" s="133">
        <f t="shared" si="9"/>
        <v>2.8119585696334699</v>
      </c>
      <c r="S84" s="133">
        <f t="shared" si="9"/>
        <v>2.7627345514719543</v>
      </c>
      <c r="T84" s="133">
        <f t="shared" si="9"/>
        <v>2.7180856897178525</v>
      </c>
      <c r="U84" s="133">
        <f t="shared" si="9"/>
        <v>2.677379337137475</v>
      </c>
      <c r="V84" s="133">
        <f t="shared" si="9"/>
        <v>2.640096582069658</v>
      </c>
      <c r="W84" s="133">
        <f t="shared" si="9"/>
        <v>2.6058075061493131</v>
      </c>
      <c r="X84" s="133">
        <f t="shared" si="9"/>
        <v>2.5741526764138407</v>
      </c>
      <c r="Y84" s="133">
        <f t="shared" si="9"/>
        <v>2.5448291044840063</v>
      </c>
      <c r="Z84" s="138">
        <f t="shared" si="9"/>
        <v>2.5175794576440329</v>
      </c>
    </row>
    <row r="85" spans="1:26" ht="12.75">
      <c r="A85" s="128">
        <v>81</v>
      </c>
      <c r="B85" s="137">
        <f t="shared" si="10"/>
        <v>11.660393696129967</v>
      </c>
      <c r="C85" s="133">
        <f t="shared" si="10"/>
        <v>7.5318259996756245</v>
      </c>
      <c r="D85" s="133">
        <f t="shared" si="10"/>
        <v>5.9650927471583399</v>
      </c>
      <c r="E85" s="133">
        <f t="shared" si="10"/>
        <v>5.1164716989459951</v>
      </c>
      <c r="F85" s="133">
        <f t="shared" si="10"/>
        <v>4.5761080168117116</v>
      </c>
      <c r="G85" s="133">
        <f t="shared" si="10"/>
        <v>4.1982263178368031</v>
      </c>
      <c r="H85" s="133">
        <f t="shared" si="10"/>
        <v>3.9172508685863665</v>
      </c>
      <c r="I85" s="133">
        <f t="shared" si="10"/>
        <v>3.699079868485152</v>
      </c>
      <c r="J85" s="133">
        <f t="shared" si="10"/>
        <v>3.5241249709888876</v>
      </c>
      <c r="K85" s="133">
        <f t="shared" si="10"/>
        <v>3.3802851728158032</v>
      </c>
      <c r="L85" s="133">
        <f t="shared" si="10"/>
        <v>3.2596567629569386</v>
      </c>
      <c r="M85" s="133">
        <f t="shared" si="10"/>
        <v>3.1568449850360309</v>
      </c>
      <c r="N85" s="133">
        <f t="shared" si="10"/>
        <v>3.068033599125048</v>
      </c>
      <c r="O85" s="133">
        <f t="shared" si="10"/>
        <v>2.9904419100953521</v>
      </c>
      <c r="P85" s="133">
        <f t="shared" si="10"/>
        <v>2.9219926478977132</v>
      </c>
      <c r="Q85" s="133">
        <f t="shared" si="10"/>
        <v>2.8611006612014296</v>
      </c>
      <c r="R85" s="133">
        <f t="shared" si="9"/>
        <v>2.8065339012458681</v>
      </c>
      <c r="S85" s="133">
        <f t="shared" si="9"/>
        <v>2.7573192913488613</v>
      </c>
      <c r="T85" s="133">
        <f t="shared" si="9"/>
        <v>2.7126773711379992</v>
      </c>
      <c r="U85" s="133">
        <f t="shared" si="9"/>
        <v>2.6719759089882111</v>
      </c>
      <c r="V85" s="133">
        <f t="shared" si="9"/>
        <v>2.6346963291741177</v>
      </c>
      <c r="W85" s="133">
        <f t="shared" si="9"/>
        <v>2.6004089873544238</v>
      </c>
      <c r="X85" s="133">
        <f t="shared" si="9"/>
        <v>2.568754675921296</v>
      </c>
      <c r="Y85" s="133">
        <f t="shared" si="9"/>
        <v>2.5394305931907613</v>
      </c>
      <c r="Z85" s="138">
        <f t="shared" si="9"/>
        <v>2.5121795621422507</v>
      </c>
    </row>
    <row r="86" spans="1:26" ht="12.75">
      <c r="A86" s="128">
        <v>82</v>
      </c>
      <c r="B86" s="137">
        <f t="shared" si="10"/>
        <v>11.649707070288855</v>
      </c>
      <c r="C86" s="133">
        <f t="shared" si="10"/>
        <v>7.5237759102982205</v>
      </c>
      <c r="D86" s="133">
        <f t="shared" si="10"/>
        <v>5.958067207597229</v>
      </c>
      <c r="E86" s="133">
        <f t="shared" si="10"/>
        <v>5.1099930366766975</v>
      </c>
      <c r="F86" s="133">
        <f t="shared" si="10"/>
        <v>4.5699667284241912</v>
      </c>
      <c r="G86" s="133">
        <f t="shared" si="10"/>
        <v>4.1923111680832639</v>
      </c>
      <c r="H86" s="133">
        <f t="shared" si="10"/>
        <v>3.9114955783251073</v>
      </c>
      <c r="I86" s="133">
        <f t="shared" si="10"/>
        <v>3.6934417622037929</v>
      </c>
      <c r="J86" s="133">
        <f t="shared" si="10"/>
        <v>3.5185749965497926</v>
      </c>
      <c r="K86" s="133">
        <f t="shared" si="10"/>
        <v>3.3748027056356853</v>
      </c>
      <c r="L86" s="133">
        <f t="shared" si="10"/>
        <v>3.254226675828455</v>
      </c>
      <c r="M86" s="133">
        <f t="shared" si="10"/>
        <v>3.1514558902303142</v>
      </c>
      <c r="N86" s="133">
        <f t="shared" si="10"/>
        <v>3.0626767404462991</v>
      </c>
      <c r="O86" s="133">
        <f t="shared" si="10"/>
        <v>2.9851104358620404</v>
      </c>
      <c r="P86" s="133">
        <f t="shared" si="10"/>
        <v>2.9166811176043086</v>
      </c>
      <c r="Q86" s="133">
        <f t="shared" si="10"/>
        <v>2.8558047011163774</v>
      </c>
      <c r="R86" s="133">
        <f t="shared" si="9"/>
        <v>2.8012499580680155</v>
      </c>
      <c r="S86" s="133">
        <f t="shared" si="9"/>
        <v>2.7520444522551739</v>
      </c>
      <c r="T86" s="133">
        <f t="shared" si="9"/>
        <v>2.7074092298886709</v>
      </c>
      <c r="U86" s="133">
        <f t="shared" si="9"/>
        <v>2.6667124646724862</v>
      </c>
      <c r="V86" s="133">
        <f t="shared" si="9"/>
        <v>2.6294359085296461</v>
      </c>
      <c r="W86" s="133">
        <f t="shared" si="9"/>
        <v>2.5951501844007789</v>
      </c>
      <c r="X86" s="133">
        <f t="shared" si="9"/>
        <v>2.5634963045036883</v>
      </c>
      <c r="Y86" s="133">
        <f t="shared" si="9"/>
        <v>2.5341716492820647</v>
      </c>
      <c r="Z86" s="138">
        <f t="shared" si="9"/>
        <v>2.5069191936124406</v>
      </c>
    </row>
    <row r="87" spans="1:26" ht="12.75">
      <c r="A87" s="128">
        <v>83</v>
      </c>
      <c r="B87" s="137">
        <f t="shared" si="10"/>
        <v>11.639291072924721</v>
      </c>
      <c r="C87" s="133">
        <f t="shared" si="10"/>
        <v>7.5159307035125105</v>
      </c>
      <c r="D87" s="133">
        <f t="shared" si="10"/>
        <v>5.9512209810999979</v>
      </c>
      <c r="E87" s="133">
        <f t="shared" si="10"/>
        <v>5.1036800334747427</v>
      </c>
      <c r="F87" s="133">
        <f t="shared" si="10"/>
        <v>4.5639826687261662</v>
      </c>
      <c r="G87" s="133">
        <f t="shared" si="10"/>
        <v>4.1865475870105762</v>
      </c>
      <c r="H87" s="133">
        <f t="shared" si="10"/>
        <v>3.9058878449248606</v>
      </c>
      <c r="I87" s="133">
        <f t="shared" si="10"/>
        <v>3.6879482602581981</v>
      </c>
      <c r="J87" s="133">
        <f t="shared" si="10"/>
        <v>3.5131673935873815</v>
      </c>
      <c r="K87" s="133">
        <f t="shared" si="10"/>
        <v>3.3694608868558236</v>
      </c>
      <c r="L87" s="133">
        <f t="shared" si="10"/>
        <v>3.2489358870653566</v>
      </c>
      <c r="M87" s="133">
        <f t="shared" si="10"/>
        <v>3.1462050239129034</v>
      </c>
      <c r="N87" s="133">
        <f t="shared" si="10"/>
        <v>3.0574572552763999</v>
      </c>
      <c r="O87" s="133">
        <f t="shared" si="10"/>
        <v>2.9799156479075495</v>
      </c>
      <c r="P87" s="133">
        <f t="shared" si="10"/>
        <v>2.9115057192401377</v>
      </c>
      <c r="Q87" s="133">
        <f t="shared" si="10"/>
        <v>2.8506444251858301</v>
      </c>
      <c r="R87" s="133">
        <f t="shared" si="9"/>
        <v>2.7961013376574506</v>
      </c>
      <c r="S87" s="133">
        <f t="shared" si="9"/>
        <v>2.7469046452055008</v>
      </c>
      <c r="T87" s="133">
        <f t="shared" si="9"/>
        <v>2.7022758882172511</v>
      </c>
      <c r="U87" s="133">
        <f t="shared" si="9"/>
        <v>2.6615836358235283</v>
      </c>
      <c r="V87" s="133">
        <f t="shared" si="9"/>
        <v>2.6243099596120376</v>
      </c>
      <c r="W87" s="133">
        <f t="shared" si="9"/>
        <v>2.590025743309984</v>
      </c>
      <c r="X87" s="133">
        <f t="shared" si="9"/>
        <v>2.558372213633469</v>
      </c>
      <c r="Y87" s="133">
        <f t="shared" si="9"/>
        <v>2.5290469287526229</v>
      </c>
      <c r="Z87" s="138">
        <f t="shared" si="9"/>
        <v>2.5017930117810718</v>
      </c>
    </row>
    <row r="88" spans="1:26" ht="12.75">
      <c r="A88" s="128">
        <v>84</v>
      </c>
      <c r="B88" s="137">
        <f t="shared" si="10"/>
        <v>11.629135557866</v>
      </c>
      <c r="C88" s="133">
        <f t="shared" si="10"/>
        <v>7.5082826613306661</v>
      </c>
      <c r="D88" s="133">
        <f t="shared" si="10"/>
        <v>5.9445472948122227</v>
      </c>
      <c r="E88" s="133">
        <f t="shared" si="10"/>
        <v>5.0975264214015947</v>
      </c>
      <c r="F88" s="133">
        <f t="shared" si="10"/>
        <v>4.5581498817873323</v>
      </c>
      <c r="G88" s="133">
        <f t="shared" si="10"/>
        <v>4.180929828487578</v>
      </c>
      <c r="H88" s="133">
        <f t="shared" si="10"/>
        <v>3.9004220713257576</v>
      </c>
      <c r="I88" s="133">
        <f t="shared" si="10"/>
        <v>3.6825938756890122</v>
      </c>
      <c r="J88" s="133">
        <f t="shared" si="10"/>
        <v>3.5078967588098848</v>
      </c>
      <c r="K88" s="133">
        <f t="shared" si="10"/>
        <v>3.3642543781594343</v>
      </c>
      <c r="L88" s="133">
        <f t="shared" si="10"/>
        <v>3.2437791096701187</v>
      </c>
      <c r="M88" s="133">
        <f t="shared" si="10"/>
        <v>3.1410871401665448</v>
      </c>
      <c r="N88" s="133">
        <f t="shared" si="10"/>
        <v>3.0523699309364156</v>
      </c>
      <c r="O88" s="133">
        <f t="shared" si="10"/>
        <v>2.9748523606783084</v>
      </c>
      <c r="P88" s="133">
        <f t="shared" si="10"/>
        <v>2.9064612895405531</v>
      </c>
      <c r="Q88" s="133">
        <f t="shared" si="10"/>
        <v>2.8456146885589084</v>
      </c>
      <c r="R88" s="133">
        <f t="shared" si="9"/>
        <v>2.791082910438266</v>
      </c>
      <c r="S88" s="133">
        <f t="shared" si="9"/>
        <v>2.7418947533325282</v>
      </c>
      <c r="T88" s="133">
        <f t="shared" si="9"/>
        <v>2.6972722398494446</v>
      </c>
      <c r="U88" s="133">
        <f t="shared" si="9"/>
        <v>2.6565843250035801</v>
      </c>
      <c r="V88" s="133">
        <f t="shared" si="9"/>
        <v>2.6193133923525234</v>
      </c>
      <c r="W88" s="133">
        <f t="shared" si="9"/>
        <v>2.5850305801493185</v>
      </c>
      <c r="X88" s="133">
        <f t="shared" si="9"/>
        <v>2.5533773244730762</v>
      </c>
      <c r="Y88" s="133">
        <f t="shared" si="9"/>
        <v>2.5240513569774947</v>
      </c>
      <c r="Z88" s="138">
        <f t="shared" si="9"/>
        <v>2.4967959454847142</v>
      </c>
    </row>
    <row r="89" spans="1:26" ht="12.75">
      <c r="A89" s="128">
        <v>85</v>
      </c>
      <c r="B89" s="137">
        <f t="shared" si="10"/>
        <v>11.619230879618748</v>
      </c>
      <c r="C89" s="133">
        <f t="shared" si="10"/>
        <v>7.5008244483579034</v>
      </c>
      <c r="D89" s="133">
        <f t="shared" si="10"/>
        <v>5.9380397124718849</v>
      </c>
      <c r="E89" s="133">
        <f t="shared" si="10"/>
        <v>5.0915262445253182</v>
      </c>
      <c r="F89" s="133">
        <f t="shared" si="10"/>
        <v>4.5524627084790623</v>
      </c>
      <c r="G89" s="133">
        <f t="shared" si="10"/>
        <v>4.175452432945935</v>
      </c>
      <c r="H89" s="133">
        <f t="shared" si="10"/>
        <v>3.8950929397392087</v>
      </c>
      <c r="I89" s="133">
        <f t="shared" si="10"/>
        <v>3.6773733954056089</v>
      </c>
      <c r="J89" s="133">
        <f t="shared" si="10"/>
        <v>3.5027579586713489</v>
      </c>
      <c r="K89" s="133">
        <f t="shared" si="10"/>
        <v>3.3591781077564211</v>
      </c>
      <c r="L89" s="133">
        <f t="shared" si="10"/>
        <v>3.2387513206122667</v>
      </c>
      <c r="M89" s="133">
        <f t="shared" si="10"/>
        <v>3.1360972549753776</v>
      </c>
      <c r="N89" s="133">
        <f t="shared" si="10"/>
        <v>3.0474098149611799</v>
      </c>
      <c r="O89" s="133">
        <f t="shared" si="10"/>
        <v>2.9699156474413937</v>
      </c>
      <c r="P89" s="133">
        <f t="shared" si="10"/>
        <v>2.9015429229013634</v>
      </c>
      <c r="Q89" s="133">
        <f t="shared" si="10"/>
        <v>2.8407106030716447</v>
      </c>
      <c r="R89" s="133">
        <f t="shared" si="9"/>
        <v>2.7861898026991327</v>
      </c>
      <c r="S89" s="133">
        <f t="shared" si="9"/>
        <v>2.737009914934931</v>
      </c>
      <c r="T89" s="133">
        <f t="shared" si="9"/>
        <v>2.6923934330804804</v>
      </c>
      <c r="U89" s="133">
        <f t="shared" si="9"/>
        <v>2.6517096888328555</v>
      </c>
      <c r="V89" s="133">
        <f t="shared" si="9"/>
        <v>2.614441370299871</v>
      </c>
      <c r="W89" s="133">
        <f t="shared" si="9"/>
        <v>2.5801598642230745</v>
      </c>
      <c r="X89" s="133">
        <f t="shared" si="9"/>
        <v>2.548506811092178</v>
      </c>
      <c r="Y89" s="133">
        <f t="shared" si="9"/>
        <v>2.5191801119523762</v>
      </c>
      <c r="Z89" s="138">
        <f t="shared" si="9"/>
        <v>2.491923175930931</v>
      </c>
    </row>
    <row r="90" spans="1:26" ht="12.75">
      <c r="A90" s="128">
        <v>86</v>
      </c>
      <c r="B90" s="137">
        <f t="shared" si="10"/>
        <v>11.609567862874114</v>
      </c>
      <c r="C90" s="133">
        <f t="shared" si="10"/>
        <v>7.4935490883899147</v>
      </c>
      <c r="D90" s="133">
        <f t="shared" si="10"/>
        <v>5.9316921137710574</v>
      </c>
      <c r="E90" s="133">
        <f t="shared" si="10"/>
        <v>5.085673839760287</v>
      </c>
      <c r="F90" s="133">
        <f t="shared" si="10"/>
        <v>4.5469157682289465</v>
      </c>
      <c r="G90" s="133">
        <f t="shared" si="10"/>
        <v>4.1701102097515719</v>
      </c>
      <c r="H90" s="133">
        <f t="shared" si="10"/>
        <v>3.8898953944595518</v>
      </c>
      <c r="I90" s="133">
        <f t="shared" si="10"/>
        <v>3.6722818633248542</v>
      </c>
      <c r="J90" s="133">
        <f t="shared" si="10"/>
        <v>3.4977461127609573</v>
      </c>
      <c r="K90" s="133">
        <f t="shared" si="10"/>
        <v>3.3542272539692375</v>
      </c>
      <c r="L90" s="133">
        <f t="shared" si="10"/>
        <v>3.2338477445713738</v>
      </c>
      <c r="M90" s="133">
        <f t="shared" si="10"/>
        <v>3.1312306300956045</v>
      </c>
      <c r="N90" s="133">
        <f t="shared" si="10"/>
        <v>3.0425721990750692</v>
      </c>
      <c r="O90" s="133">
        <f t="shared" si="10"/>
        <v>2.9651008243478332</v>
      </c>
      <c r="P90" s="133">
        <f t="shared" si="10"/>
        <v>2.8967459555157675</v>
      </c>
      <c r="Q90" s="133">
        <f t="shared" si="10"/>
        <v>2.8359275214463855</v>
      </c>
      <c r="R90" s="133">
        <f t="shared" si="9"/>
        <v>2.7814173808461407</v>
      </c>
      <c r="S90" s="133">
        <f t="shared" si="9"/>
        <v>2.7322455077762324</v>
      </c>
      <c r="T90" s="133">
        <f t="shared" si="9"/>
        <v>2.68763485511385</v>
      </c>
      <c r="U90" s="133">
        <f t="shared" si="9"/>
        <v>2.6469551223630776</v>
      </c>
      <c r="V90" s="133">
        <f t="shared" si="9"/>
        <v>2.609689295024415</v>
      </c>
      <c r="W90" s="133">
        <f t="shared" si="9"/>
        <v>2.57540900250345</v>
      </c>
      <c r="X90" s="133">
        <f t="shared" si="9"/>
        <v>2.5437560849223435</v>
      </c>
      <c r="Y90" s="133">
        <f t="shared" si="9"/>
        <v>2.514428608769435</v>
      </c>
      <c r="Z90" s="138">
        <f t="shared" si="9"/>
        <v>2.4871701211929911</v>
      </c>
    </row>
    <row r="91" spans="1:26" ht="12.75">
      <c r="A91" s="128">
        <v>87</v>
      </c>
      <c r="B91" s="137">
        <f t="shared" si="10"/>
        <v>11.600137774216496</v>
      </c>
      <c r="C91" s="133">
        <f t="shared" si="10"/>
        <v>7.4864499427063853</v>
      </c>
      <c r="D91" s="133">
        <f t="shared" si="10"/>
        <v>5.9254986752167547</v>
      </c>
      <c r="E91" s="133">
        <f t="shared" si="10"/>
        <v>5.0799638191008079</v>
      </c>
      <c r="F91" s="133">
        <f t="shared" si="10"/>
        <v>4.541503942104006</v>
      </c>
      <c r="G91" s="133">
        <f t="shared" si="10"/>
        <v>4.1648982208606835</v>
      </c>
      <c r="H91" s="133">
        <f t="shared" si="10"/>
        <v>3.8848246259287706</v>
      </c>
      <c r="I91" s="133">
        <f t="shared" si="10"/>
        <v>3.6673145647394692</v>
      </c>
      <c r="J91" s="133">
        <f t="shared" si="10"/>
        <v>3.4928565784038961</v>
      </c>
      <c r="K91" s="133">
        <f t="shared" si="10"/>
        <v>3.3493972300160766</v>
      </c>
      <c r="L91" s="133">
        <f t="shared" si="10"/>
        <v>3.2290638388660211</v>
      </c>
      <c r="M91" s="133">
        <f t="shared" si="10"/>
        <v>3.1264827581027834</v>
      </c>
      <c r="N91" s="133">
        <f t="shared" si="10"/>
        <v>3.0378526043366718</v>
      </c>
      <c r="O91" s="133">
        <f t="shared" si="10"/>
        <v>2.9604034356583351</v>
      </c>
      <c r="P91" s="133">
        <f t="shared" si="10"/>
        <v>2.8920659506682238</v>
      </c>
      <c r="Q91" s="133">
        <f t="shared" si="10"/>
        <v>2.8312610226434307</v>
      </c>
      <c r="R91" s="133">
        <f t="shared" si="9"/>
        <v>2.7767612368038259</v>
      </c>
      <c r="S91" s="133">
        <f t="shared" si="9"/>
        <v>2.7275971345283296</v>
      </c>
      <c r="T91" s="133">
        <f t="shared" si="9"/>
        <v>2.6829921175416542</v>
      </c>
      <c r="U91" s="133">
        <f t="shared" si="9"/>
        <v>2.6423162445898813</v>
      </c>
      <c r="V91" s="133">
        <f t="shared" si="9"/>
        <v>2.605052791658554</v>
      </c>
      <c r="W91" s="133">
        <f t="shared" si="9"/>
        <v>2.5707736251957654</v>
      </c>
      <c r="X91" s="133">
        <f t="shared" si="9"/>
        <v>2.5391207803441378</v>
      </c>
      <c r="Y91" s="133">
        <f t="shared" si="9"/>
        <v>2.5097924852238078</v>
      </c>
      <c r="Z91" s="138">
        <f t="shared" si="9"/>
        <v>2.4825324218336866</v>
      </c>
    </row>
    <row r="92" spans="1:26" ht="12.75">
      <c r="A92" s="128">
        <v>88</v>
      </c>
      <c r="B92" s="137">
        <f t="shared" si="10"/>
        <v>11.59093229584928</v>
      </c>
      <c r="C92" s="133">
        <f t="shared" si="10"/>
        <v>7.4795206899189086</v>
      </c>
      <c r="D92" s="133">
        <f t="shared" si="10"/>
        <v>5.9194538523654279</v>
      </c>
      <c r="E92" s="133">
        <f t="shared" si="10"/>
        <v>5.0743910531316434</v>
      </c>
      <c r="F92" s="133">
        <f t="shared" si="10"/>
        <v>4.5362223571108942</v>
      </c>
      <c r="G92" s="133">
        <f t="shared" si="10"/>
        <v>4.1598117656523463</v>
      </c>
      <c r="H92" s="133">
        <f t="shared" si="10"/>
        <v>3.8798760559489507</v>
      </c>
      <c r="I92" s="133">
        <f t="shared" si="10"/>
        <v>3.6624670118125757</v>
      </c>
      <c r="J92" s="133">
        <f t="shared" si="10"/>
        <v>3.4880849363719078</v>
      </c>
      <c r="K92" s="133">
        <f t="shared" si="10"/>
        <v>3.3446836698907512</v>
      </c>
      <c r="L92" s="133">
        <f t="shared" si="10"/>
        <v>3.2243952794689377</v>
      </c>
      <c r="M92" s="133">
        <f t="shared" si="10"/>
        <v>3.1218493485167866</v>
      </c>
      <c r="N92" s="133">
        <f t="shared" si="10"/>
        <v>3.0332467673540755</v>
      </c>
      <c r="O92" s="133">
        <f t="shared" si="10"/>
        <v>2.9558192400337009</v>
      </c>
      <c r="P92" s="133">
        <f t="shared" si="10"/>
        <v>2.887498685087976</v>
      </c>
      <c r="Q92" s="133">
        <f t="shared" si="10"/>
        <v>2.8267068982680792</v>
      </c>
      <c r="R92" s="133">
        <f t="shared" si="9"/>
        <v>2.7722171744678787</v>
      </c>
      <c r="S92" s="133">
        <f t="shared" si="9"/>
        <v>2.7230606092634915</v>
      </c>
      <c r="T92" s="133">
        <f t="shared" si="9"/>
        <v>2.6784610428705951</v>
      </c>
      <c r="U92" s="133">
        <f t="shared" si="9"/>
        <v>2.6377888850084088</v>
      </c>
      <c r="V92" s="133">
        <f t="shared" si="9"/>
        <v>2.6005276954782302</v>
      </c>
      <c r="W92" s="133">
        <f t="shared" si="9"/>
        <v>2.566249572342723</v>
      </c>
      <c r="X92" s="133">
        <f t="shared" si="9"/>
        <v>2.5345967413114714</v>
      </c>
      <c r="Y92" s="133">
        <f t="shared" si="9"/>
        <v>2.5052675884557982</v>
      </c>
      <c r="Z92" s="138">
        <f t="shared" si="9"/>
        <v>2.4780059275634221</v>
      </c>
    </row>
    <row r="93" spans="1:26" ht="12.75">
      <c r="A93" s="128">
        <v>89</v>
      </c>
      <c r="B93" s="137">
        <f t="shared" si="10"/>
        <v>11.581943501172526</v>
      </c>
      <c r="C93" s="133">
        <f t="shared" si="10"/>
        <v>7.4727553072450732</v>
      </c>
      <c r="D93" s="133">
        <f t="shared" si="10"/>
        <v>5.9135523633175762</v>
      </c>
      <c r="E93" s="133">
        <f t="shared" si="10"/>
        <v>5.0689506557098571</v>
      </c>
      <c r="F93" s="133">
        <f t="shared" si="10"/>
        <v>4.5310663716124298</v>
      </c>
      <c r="G93" s="133">
        <f t="shared" si="10"/>
        <v>4.1548463668403155</v>
      </c>
      <c r="H93" s="133">
        <f t="shared" si="10"/>
        <v>3.8750453239473197</v>
      </c>
      <c r="I93" s="133">
        <f t="shared" si="10"/>
        <v>3.6577349301050974</v>
      </c>
      <c r="J93" s="133">
        <f t="shared" si="10"/>
        <v>3.4834269776114817</v>
      </c>
      <c r="K93" s="133">
        <f t="shared" si="10"/>
        <v>3.3400824152482427</v>
      </c>
      <c r="L93" s="133">
        <f t="shared" si="10"/>
        <v>3.2198379480182653</v>
      </c>
      <c r="M93" s="133">
        <f t="shared" si="10"/>
        <v>3.1173263149150312</v>
      </c>
      <c r="N93" s="133">
        <f t="shared" si="10"/>
        <v>3.0287506274819314</v>
      </c>
      <c r="O93" s="133">
        <f t="shared" si="10"/>
        <v>2.9513441978016033</v>
      </c>
      <c r="P93" s="133">
        <f t="shared" si="10"/>
        <v>2.8830401362743667</v>
      </c>
      <c r="Q93" s="133">
        <f t="shared" si="10"/>
        <v>2.8222611399454736</v>
      </c>
      <c r="R93" s="133">
        <f t="shared" si="9"/>
        <v>2.7677811971223139</v>
      </c>
      <c r="S93" s="133">
        <f t="shared" si="9"/>
        <v>2.7186319449078651</v>
      </c>
      <c r="T93" s="133">
        <f t="shared" si="9"/>
        <v>2.6740376520069131</v>
      </c>
      <c r="U93" s="133">
        <f t="shared" si="9"/>
        <v>2.6333690711255655</v>
      </c>
      <c r="V93" s="133">
        <f t="shared" si="9"/>
        <v>2.5961100394390808</v>
      </c>
      <c r="W93" s="133">
        <f t="shared" si="9"/>
        <v>2.5618328813815312</v>
      </c>
      <c r="X93" s="133">
        <f t="shared" si="9"/>
        <v>2.5301800089272635</v>
      </c>
      <c r="Y93" s="133">
        <f t="shared" si="9"/>
        <v>2.5008499625429557</v>
      </c>
      <c r="Z93" s="138">
        <f t="shared" si="9"/>
        <v>2.4735866848468886</v>
      </c>
    </row>
    <row r="94" spans="1:26" ht="12.75">
      <c r="A94" s="128">
        <v>90</v>
      </c>
      <c r="B94" s="137">
        <f t="shared" si="10"/>
        <v>11.573163832062066</v>
      </c>
      <c r="C94" s="133">
        <f t="shared" si="10"/>
        <v>7.4661480530924269</v>
      </c>
      <c r="D94" s="133">
        <f t="shared" si="10"/>
        <v>5.9077891733694887</v>
      </c>
      <c r="E94" s="133">
        <f t="shared" si="10"/>
        <v>5.0636379697220457</v>
      </c>
      <c r="F94" s="133">
        <f t="shared" si="10"/>
        <v>4.5260315617689093</v>
      </c>
      <c r="G94" s="133">
        <f t="shared" si="10"/>
        <v>4.1499977573754272</v>
      </c>
      <c r="H94" s="133">
        <f t="shared" si="10"/>
        <v>3.8703282742075205</v>
      </c>
      <c r="I94" s="133">
        <f t="shared" si="10"/>
        <v>3.6531142460512163</v>
      </c>
      <c r="J94" s="133">
        <f t="shared" si="10"/>
        <v>3.4788786909061589</v>
      </c>
      <c r="K94" s="133">
        <f t="shared" si="10"/>
        <v>3.3355895032134124</v>
      </c>
      <c r="L94" s="133">
        <f t="shared" si="10"/>
        <v>3.2153879197431263</v>
      </c>
      <c r="M94" s="133">
        <f t="shared" si="10"/>
        <v>3.1129097629528601</v>
      </c>
      <c r="N94" s="133">
        <f t="shared" si="10"/>
        <v>3.0243603149197136</v>
      </c>
      <c r="O94" s="133">
        <f t="shared" si="10"/>
        <v>2.9469744591195703</v>
      </c>
      <c r="P94" s="133">
        <f t="shared" si="10"/>
        <v>2.8786864707141255</v>
      </c>
      <c r="Q94" s="133">
        <f t="shared" si="10"/>
        <v>2.8179199275838869</v>
      </c>
      <c r="R94" s="133">
        <f t="shared" si="9"/>
        <v>2.7634494957419329</v>
      </c>
      <c r="S94" s="133">
        <f t="shared" si="9"/>
        <v>2.714307341577614</v>
      </c>
      <c r="T94" s="133">
        <f t="shared" si="9"/>
        <v>2.6697181526215945</v>
      </c>
      <c r="U94" s="133">
        <f t="shared" si="9"/>
        <v>2.6290530168504933</v>
      </c>
      <c r="V94" s="133">
        <f t="shared" si="9"/>
        <v>2.5917960425889772</v>
      </c>
      <c r="W94" s="133">
        <f t="shared" si="9"/>
        <v>2.5575197755758103</v>
      </c>
      <c r="X94" s="133">
        <f t="shared" si="9"/>
        <v>2.5258668098923986</v>
      </c>
      <c r="Y94" s="133">
        <f t="shared" si="9"/>
        <v>2.4965358369641235</v>
      </c>
      <c r="Z94" s="138">
        <f t="shared" si="9"/>
        <v>2.4692709253805356</v>
      </c>
    </row>
    <row r="95" spans="1:26" ht="12.75">
      <c r="A95" s="128">
        <v>91</v>
      </c>
      <c r="B95" s="137">
        <f t="shared" si="10"/>
        <v>11.564586077713157</v>
      </c>
      <c r="C95" s="133">
        <f t="shared" si="10"/>
        <v>7.4596934508466548</v>
      </c>
      <c r="D95" s="133">
        <f t="shared" si="10"/>
        <v>5.9021594807285274</v>
      </c>
      <c r="E95" s="133">
        <f t="shared" si="10"/>
        <v>5.0584485538299351</v>
      </c>
      <c r="F95" s="133">
        <f t="shared" si="10"/>
        <v>4.5211137089212006</v>
      </c>
      <c r="G95" s="133">
        <f t="shared" si="10"/>
        <v>4.1452618682583573</v>
      </c>
      <c r="H95" s="133">
        <f t="shared" si="10"/>
        <v>3.8657209439887921</v>
      </c>
      <c r="I95" s="133">
        <f t="shared" si="10"/>
        <v>3.6486010753049869</v>
      </c>
      <c r="J95" s="133">
        <f t="shared" si="10"/>
        <v>3.4744362513971683</v>
      </c>
      <c r="K95" s="133">
        <f t="shared" si="10"/>
        <v>3.3312011550379093</v>
      </c>
      <c r="L95" s="133">
        <f t="shared" si="10"/>
        <v>3.2110414522293413</v>
      </c>
      <c r="M95" s="133">
        <f t="shared" si="10"/>
        <v>3.1085959792174243</v>
      </c>
      <c r="N95" s="133">
        <f t="shared" si="10"/>
        <v>3.0200721396380592</v>
      </c>
      <c r="O95" s="133">
        <f t="shared" si="10"/>
        <v>2.9427063529614763</v>
      </c>
      <c r="P95" s="133">
        <f t="shared" si="10"/>
        <v>2.8744340329183156</v>
      </c>
      <c r="Q95" s="133">
        <f t="shared" ref="Q95:Z110" si="11">_xlfn.F.INV.RT($C$2,Q$4,$A95)</f>
        <v>2.8136796184543171</v>
      </c>
      <c r="R95" s="133">
        <f t="shared" si="11"/>
        <v>2.7592184381082947</v>
      </c>
      <c r="S95" s="133">
        <f t="shared" si="11"/>
        <v>2.7100831757260653</v>
      </c>
      <c r="T95" s="133">
        <f t="shared" si="11"/>
        <v>2.6654989283244577</v>
      </c>
      <c r="U95" s="133">
        <f t="shared" si="11"/>
        <v>2.6248371116920364</v>
      </c>
      <c r="V95" s="133">
        <f t="shared" si="11"/>
        <v>2.5875820992858736</v>
      </c>
      <c r="W95" s="133">
        <f t="shared" si="11"/>
        <v>2.5533066532513167</v>
      </c>
      <c r="X95" s="133">
        <f t="shared" si="11"/>
        <v>2.5216535457571894</v>
      </c>
      <c r="Y95" s="133">
        <f t="shared" si="11"/>
        <v>2.4923216158648223</v>
      </c>
      <c r="Z95" s="138">
        <f t="shared" si="11"/>
        <v>2.465055055370307</v>
      </c>
    </row>
    <row r="96" spans="1:26" ht="12.75">
      <c r="A96" s="128">
        <v>92</v>
      </c>
      <c r="B96" s="137">
        <f t="shared" ref="B96:Q111" si="12">_xlfn.F.INV.RT($C$2,B$4,$A96)</f>
        <v>11.556203354924854</v>
      </c>
      <c r="C96" s="133">
        <f t="shared" si="12"/>
        <v>7.4533862737680225</v>
      </c>
      <c r="D96" s="133">
        <f t="shared" si="12"/>
        <v>5.8966587032071267</v>
      </c>
      <c r="E96" s="133">
        <f t="shared" si="12"/>
        <v>5.0533781701253417</v>
      </c>
      <c r="F96" s="133">
        <f t="shared" si="12"/>
        <v>4.5163087878402735</v>
      </c>
      <c r="G96" s="133">
        <f t="shared" si="12"/>
        <v>4.1406348171898815</v>
      </c>
      <c r="H96" s="133">
        <f t="shared" si="12"/>
        <v>3.8612195524619208</v>
      </c>
      <c r="I96" s="133">
        <f t="shared" si="12"/>
        <v>3.6441917118883635</v>
      </c>
      <c r="J96" s="133">
        <f t="shared" si="12"/>
        <v>3.4700960098936386</v>
      </c>
      <c r="K96" s="133">
        <f t="shared" si="12"/>
        <v>3.326913765537383</v>
      </c>
      <c r="L96" s="133">
        <f t="shared" si="12"/>
        <v>3.2067949749579538</v>
      </c>
      <c r="M96" s="133">
        <f t="shared" si="12"/>
        <v>3.1043814208483385</v>
      </c>
      <c r="N96" s="133">
        <f t="shared" si="12"/>
        <v>3.015882581066808</v>
      </c>
      <c r="O96" s="133">
        <f t="shared" si="12"/>
        <v>2.9385363768615496</v>
      </c>
      <c r="P96" s="133">
        <f t="shared" si="12"/>
        <v>2.8702793352132456</v>
      </c>
      <c r="Q96" s="133">
        <f t="shared" si="12"/>
        <v>2.8095367370210385</v>
      </c>
      <c r="R96" s="133">
        <f t="shared" si="11"/>
        <v>2.7550845586740178</v>
      </c>
      <c r="S96" s="133">
        <f t="shared" si="11"/>
        <v>2.7059559900369603</v>
      </c>
      <c r="T96" s="133">
        <f t="shared" si="11"/>
        <v>2.6613765285823474</v>
      </c>
      <c r="U96" s="133">
        <f t="shared" si="11"/>
        <v>2.6207179106985716</v>
      </c>
      <c r="V96" s="133">
        <f t="shared" si="11"/>
        <v>2.5834647691565027</v>
      </c>
      <c r="W96" s="133">
        <f t="shared" si="11"/>
        <v>2.5491900777711543</v>
      </c>
      <c r="X96" s="133">
        <f t="shared" si="11"/>
        <v>2.5175367829111237</v>
      </c>
      <c r="Y96" s="133">
        <f t="shared" si="11"/>
        <v>2.4882038680598231</v>
      </c>
      <c r="Z96" s="138">
        <f t="shared" si="11"/>
        <v>2.4609356455455691</v>
      </c>
    </row>
    <row r="97" spans="1:26" ht="12.75">
      <c r="A97" s="128">
        <v>93</v>
      </c>
      <c r="B97" s="137">
        <f t="shared" si="12"/>
        <v>11.548009089711714</v>
      </c>
      <c r="C97" s="133">
        <f t="shared" si="12"/>
        <v>7.4472215309086867</v>
      </c>
      <c r="D97" s="133">
        <f t="shared" si="12"/>
        <v>5.8912824658181089</v>
      </c>
      <c r="E97" s="133">
        <f t="shared" si="12"/>
        <v>5.0484227726225237</v>
      </c>
      <c r="F97" s="133">
        <f t="shared" si="12"/>
        <v>4.5116129557745559</v>
      </c>
      <c r="G97" s="133">
        <f t="shared" si="12"/>
        <v>4.1361128979921968</v>
      </c>
      <c r="H97" s="133">
        <f t="shared" si="12"/>
        <v>3.8568204903971868</v>
      </c>
      <c r="I97" s="133">
        <f t="shared" si="12"/>
        <v>3.6398826180769932</v>
      </c>
      <c r="J97" s="133">
        <f t="shared" si="12"/>
        <v>3.4658544829096969</v>
      </c>
      <c r="K97" s="133">
        <f t="shared" si="12"/>
        <v>3.3227238932470406</v>
      </c>
      <c r="L97" s="133">
        <f t="shared" si="12"/>
        <v>3.2026450795552517</v>
      </c>
      <c r="M97" s="133">
        <f t="shared" si="12"/>
        <v>3.1002627058642056</v>
      </c>
      <c r="N97" s="133">
        <f t="shared" si="12"/>
        <v>3.0117882784843331</v>
      </c>
      <c r="O97" s="133">
        <f t="shared" si="12"/>
        <v>2.934461187355784</v>
      </c>
      <c r="P97" s="133">
        <f t="shared" si="12"/>
        <v>2.8662190482255028</v>
      </c>
      <c r="Q97" s="133">
        <f t="shared" si="12"/>
        <v>2.8054879654635045</v>
      </c>
      <c r="R97" s="133">
        <f t="shared" si="11"/>
        <v>2.7510445491160405</v>
      </c>
      <c r="S97" s="133">
        <f t="shared" si="11"/>
        <v>2.7019224840045744</v>
      </c>
      <c r="T97" s="133">
        <f t="shared" si="11"/>
        <v>2.6573476593224177</v>
      </c>
      <c r="U97" s="133">
        <f t="shared" si="11"/>
        <v>2.61669212508134</v>
      </c>
      <c r="V97" s="133">
        <f t="shared" si="11"/>
        <v>2.5794407677371827</v>
      </c>
      <c r="W97" s="133">
        <f t="shared" si="11"/>
        <v>2.5451667681918502</v>
      </c>
      <c r="X97" s="133">
        <f t="shared" si="11"/>
        <v>2.513513243252349</v>
      </c>
      <c r="Y97" s="133">
        <f t="shared" si="11"/>
        <v>2.4841793177144602</v>
      </c>
      <c r="Z97" s="138">
        <f t="shared" si="11"/>
        <v>2.4569094218509147</v>
      </c>
    </row>
    <row r="98" spans="1:26" ht="12.75">
      <c r="A98" s="128">
        <v>94</v>
      </c>
      <c r="B98" s="137">
        <f t="shared" si="12"/>
        <v>11.539997000139723</v>
      </c>
      <c r="C98" s="133">
        <f t="shared" si="12"/>
        <v>7.441194453971387</v>
      </c>
      <c r="D98" s="133">
        <f t="shared" si="12"/>
        <v>5.8860265892009886</v>
      </c>
      <c r="E98" s="133">
        <f t="shared" si="12"/>
        <v>5.0435784965224855</v>
      </c>
      <c r="F98" s="133">
        <f t="shared" si="12"/>
        <v>4.507022542232666</v>
      </c>
      <c r="G98" s="133">
        <f t="shared" si="12"/>
        <v>4.1316925707409808</v>
      </c>
      <c r="H98" s="133">
        <f t="shared" si="12"/>
        <v>3.8525203105454708</v>
      </c>
      <c r="I98" s="133">
        <f t="shared" si="12"/>
        <v>3.6356704149660799</v>
      </c>
      <c r="J98" s="133">
        <f t="shared" si="12"/>
        <v>3.4617083433715763</v>
      </c>
      <c r="K98" s="133">
        <f t="shared" si="12"/>
        <v>3.3186282512392511</v>
      </c>
      <c r="L98" s="133">
        <f t="shared" si="12"/>
        <v>3.1985885106985261</v>
      </c>
      <c r="M98" s="133">
        <f t="shared" si="12"/>
        <v>3.0962366041397438</v>
      </c>
      <c r="N98" s="133">
        <f t="shared" si="12"/>
        <v>3.0077860220531827</v>
      </c>
      <c r="O98" s="133">
        <f t="shared" si="12"/>
        <v>2.9304775910661305</v>
      </c>
      <c r="P98" s="133">
        <f t="shared" si="12"/>
        <v>2.8622499920067788</v>
      </c>
      <c r="Q98" s="133">
        <f t="shared" si="12"/>
        <v>2.8015301348354584</v>
      </c>
      <c r="R98" s="133">
        <f t="shared" si="11"/>
        <v>2.7470952495239063</v>
      </c>
      <c r="S98" s="133">
        <f t="shared" si="11"/>
        <v>2.6979795051469613</v>
      </c>
      <c r="T98" s="133">
        <f t="shared" si="11"/>
        <v>2.6534091741668511</v>
      </c>
      <c r="U98" s="133">
        <f t="shared" si="11"/>
        <v>2.6127566134677882</v>
      </c>
      <c r="V98" s="133">
        <f t="shared" si="11"/>
        <v>2.5755069577433147</v>
      </c>
      <c r="W98" s="133">
        <f t="shared" si="11"/>
        <v>2.5412335905470043</v>
      </c>
      <c r="X98" s="133">
        <f t="shared" si="11"/>
        <v>2.5095797954837256</v>
      </c>
      <c r="Y98" s="133">
        <f t="shared" si="11"/>
        <v>2.4802448356516158</v>
      </c>
      <c r="Z98" s="138">
        <f t="shared" si="11"/>
        <v>2.4529732567627969</v>
      </c>
    </row>
    <row r="99" spans="1:26" ht="12.75">
      <c r="A99" s="128">
        <v>95</v>
      </c>
      <c r="B99" s="137">
        <f t="shared" si="12"/>
        <v>11.53216108029277</v>
      </c>
      <c r="C99" s="133">
        <f t="shared" si="12"/>
        <v>7.4353004850369118</v>
      </c>
      <c r="D99" s="133">
        <f t="shared" si="12"/>
        <v>5.8808870788150056</v>
      </c>
      <c r="E99" s="133">
        <f t="shared" si="12"/>
        <v>5.0388416481894849</v>
      </c>
      <c r="F99" s="133">
        <f t="shared" si="12"/>
        <v>4.5025340394445843</v>
      </c>
      <c r="G99" s="133">
        <f t="shared" si="12"/>
        <v>4.1273704525531549</v>
      </c>
      <c r="H99" s="133">
        <f t="shared" si="12"/>
        <v>3.8483157186587249</v>
      </c>
      <c r="I99" s="133">
        <f t="shared" si="12"/>
        <v>3.63155187366351</v>
      </c>
      <c r="J99" s="133">
        <f t="shared" si="12"/>
        <v>3.4576544119427077</v>
      </c>
      <c r="K99" s="133">
        <f t="shared" si="12"/>
        <v>3.3146236985519093</v>
      </c>
      <c r="L99" s="133">
        <f t="shared" si="12"/>
        <v>3.1946221576266991</v>
      </c>
      <c r="M99" s="133">
        <f t="shared" si="12"/>
        <v>3.0923000289830225</v>
      </c>
      <c r="N99" s="133">
        <f t="shared" si="12"/>
        <v>3.0038727444519262</v>
      </c>
      <c r="O99" s="133">
        <f t="shared" si="12"/>
        <v>2.9265825363775861</v>
      </c>
      <c r="P99" s="133">
        <f t="shared" si="12"/>
        <v>2.8583691277488326</v>
      </c>
      <c r="Q99" s="133">
        <f t="shared" si="12"/>
        <v>2.7976602168118463</v>
      </c>
      <c r="R99" s="133">
        <f t="shared" si="11"/>
        <v>2.7432336401737953</v>
      </c>
      <c r="S99" s="133">
        <f t="shared" si="11"/>
        <v>2.6941240408031986</v>
      </c>
      <c r="T99" s="133">
        <f t="shared" si="11"/>
        <v>2.6495580662500822</v>
      </c>
      <c r="U99" s="133">
        <f t="shared" si="11"/>
        <v>2.608908373736035</v>
      </c>
      <c r="V99" s="133">
        <f t="shared" si="11"/>
        <v>2.5716603409188785</v>
      </c>
      <c r="W99" s="133">
        <f t="shared" si="11"/>
        <v>2.5373875497098606</v>
      </c>
      <c r="X99" s="133">
        <f t="shared" si="11"/>
        <v>2.5057334469868762</v>
      </c>
      <c r="Y99" s="133">
        <f t="shared" si="11"/>
        <v>2.4763974312358652</v>
      </c>
      <c r="Z99" s="138">
        <f t="shared" si="11"/>
        <v>2.4491241611825787</v>
      </c>
    </row>
    <row r="100" spans="1:26" ht="12.75">
      <c r="A100" s="128">
        <v>96</v>
      </c>
      <c r="B100" s="137">
        <f t="shared" si="12"/>
        <v>11.524495585283281</v>
      </c>
      <c r="C100" s="133">
        <f t="shared" si="12"/>
        <v>7.4295352650939908</v>
      </c>
      <c r="D100" s="133">
        <f t="shared" si="12"/>
        <v>5.8758601148403704</v>
      </c>
      <c r="E100" s="133">
        <f t="shared" si="12"/>
        <v>5.0342086957852628</v>
      </c>
      <c r="F100" s="133">
        <f t="shared" si="12"/>
        <v>4.4981440934493389</v>
      </c>
      <c r="G100" s="133">
        <f t="shared" si="12"/>
        <v>4.1231433089800049</v>
      </c>
      <c r="H100" s="133">
        <f t="shared" si="12"/>
        <v>3.8442035651008193</v>
      </c>
      <c r="I100" s="133">
        <f t="shared" si="12"/>
        <v>3.6275239070621641</v>
      </c>
      <c r="J100" s="133">
        <f t="shared" si="12"/>
        <v>3.4536896489194229</v>
      </c>
      <c r="K100" s="133">
        <f t="shared" si="12"/>
        <v>3.3107072321806359</v>
      </c>
      <c r="L100" s="133">
        <f t="shared" si="12"/>
        <v>3.1907430462094375</v>
      </c>
      <c r="M100" s="133">
        <f t="shared" si="12"/>
        <v>3.0884500292667783</v>
      </c>
      <c r="N100" s="133">
        <f t="shared" si="12"/>
        <v>3.0000455130574637</v>
      </c>
      <c r="O100" s="133">
        <f t="shared" si="12"/>
        <v>2.9227731056627393</v>
      </c>
      <c r="P100" s="133">
        <f t="shared" si="12"/>
        <v>2.8545735500433369</v>
      </c>
      <c r="Q100" s="133">
        <f t="shared" si="12"/>
        <v>2.7938753159784144</v>
      </c>
      <c r="R100" s="133">
        <f t="shared" si="11"/>
        <v>2.7394568338434206</v>
      </c>
      <c r="S100" s="133">
        <f t="shared" si="11"/>
        <v>2.6903532104698833</v>
      </c>
      <c r="T100" s="133">
        <f t="shared" si="11"/>
        <v>2.6457914605738484</v>
      </c>
      <c r="U100" s="133">
        <f t="shared" si="11"/>
        <v>2.6051445353859739</v>
      </c>
      <c r="V100" s="133">
        <f t="shared" si="11"/>
        <v>2.567898050421431</v>
      </c>
      <c r="W100" s="133">
        <f t="shared" si="11"/>
        <v>2.5336257817904588</v>
      </c>
      <c r="X100" s="133">
        <f t="shared" si="11"/>
        <v>2.5019713362299596</v>
      </c>
      <c r="Y100" s="133">
        <f t="shared" si="11"/>
        <v>2.4726342447905716</v>
      </c>
      <c r="Z100" s="138">
        <f t="shared" si="11"/>
        <v>2.4453592768618777</v>
      </c>
    </row>
    <row r="101" spans="1:26" ht="12.75">
      <c r="A101" s="128">
        <v>97</v>
      </c>
      <c r="B101" s="137">
        <f t="shared" si="12"/>
        <v>11.516995017229013</v>
      </c>
      <c r="C101" s="133">
        <f t="shared" si="12"/>
        <v>7.4238946233112895</v>
      </c>
      <c r="D101" s="133">
        <f t="shared" si="12"/>
        <v>5.8709420427341437</v>
      </c>
      <c r="E101" s="133">
        <f t="shared" si="12"/>
        <v>5.0296762605112404</v>
      </c>
      <c r="F101" s="133">
        <f t="shared" si="12"/>
        <v>4.4938494957617285</v>
      </c>
      <c r="G101" s="133">
        <f t="shared" si="12"/>
        <v>4.1190080459598946</v>
      </c>
      <c r="H101" s="133">
        <f t="shared" si="12"/>
        <v>3.8401808370040298</v>
      </c>
      <c r="I101" s="133">
        <f t="shared" si="12"/>
        <v>3.6235835621475196</v>
      </c>
      <c r="J101" s="133">
        <f t="shared" si="12"/>
        <v>3.4498111466540111</v>
      </c>
      <c r="K101" s="133">
        <f t="shared" si="12"/>
        <v>3.3068759795921046</v>
      </c>
      <c r="L101" s="133">
        <f t="shared" si="12"/>
        <v>3.1869483315323861</v>
      </c>
      <c r="M101" s="133">
        <f t="shared" si="12"/>
        <v>3.0846837820718225</v>
      </c>
      <c r="N101" s="133">
        <f t="shared" si="12"/>
        <v>2.996301522636037</v>
      </c>
      <c r="O101" s="133">
        <f t="shared" si="12"/>
        <v>2.9190465080122268</v>
      </c>
      <c r="P101" s="133">
        <f t="shared" si="12"/>
        <v>2.8508604796452914</v>
      </c>
      <c r="Q101" s="133">
        <f t="shared" si="12"/>
        <v>2.7901726626229117</v>
      </c>
      <c r="R101" s="133">
        <f t="shared" si="11"/>
        <v>2.7357620686267774</v>
      </c>
      <c r="S101" s="133">
        <f t="shared" si="11"/>
        <v>2.6866642586359903</v>
      </c>
      <c r="T101" s="133">
        <f t="shared" si="11"/>
        <v>2.6421066068593277</v>
      </c>
      <c r="U101" s="133">
        <f t="shared" si="11"/>
        <v>2.6014623524063141</v>
      </c>
      <c r="V101" s="133">
        <f t="shared" si="11"/>
        <v>2.5642173437020959</v>
      </c>
      <c r="W101" s="133">
        <f t="shared" si="11"/>
        <v>2.5299455470268657</v>
      </c>
      <c r="X101" s="133">
        <f t="shared" si="11"/>
        <v>2.4982907256687472</v>
      </c>
      <c r="Y101" s="133">
        <f t="shared" si="11"/>
        <v>2.4689525405076118</v>
      </c>
      <c r="Z101" s="138">
        <f t="shared" si="11"/>
        <v>2.4416758693198721</v>
      </c>
    </row>
    <row r="102" spans="1:26" ht="12.75">
      <c r="A102" s="128">
        <v>98</v>
      </c>
      <c r="B102" s="137">
        <f t="shared" si="12"/>
        <v>11.509654112123856</v>
      </c>
      <c r="C102" s="133">
        <f t="shared" si="12"/>
        <v>7.4183745669959178</v>
      </c>
      <c r="D102" s="133">
        <f t="shared" si="12"/>
        <v>5.8661293643918242</v>
      </c>
      <c r="E102" s="133">
        <f t="shared" si="12"/>
        <v>5.025241108413133</v>
      </c>
      <c r="F102" s="133">
        <f t="shared" si="12"/>
        <v>4.4896471755746541</v>
      </c>
      <c r="G102" s="133">
        <f t="shared" si="12"/>
        <v>4.1149617022885421</v>
      </c>
      <c r="H102" s="133">
        <f t="shared" si="12"/>
        <v>3.8362446509302051</v>
      </c>
      <c r="I102" s="133">
        <f t="shared" si="12"/>
        <v>3.6197280128003624</v>
      </c>
      <c r="J102" s="133">
        <f t="shared" si="12"/>
        <v>3.4460161224655343</v>
      </c>
      <c r="K102" s="133">
        <f t="shared" si="12"/>
        <v>3.3031271917193612</v>
      </c>
      <c r="L102" s="133">
        <f t="shared" si="12"/>
        <v>3.183235290959773</v>
      </c>
      <c r="M102" s="133">
        <f t="shared" si="12"/>
        <v>3.0809985858040241</v>
      </c>
      <c r="N102" s="133">
        <f t="shared" si="12"/>
        <v>2.9926380885047879</v>
      </c>
      <c r="O102" s="133">
        <f t="shared" si="12"/>
        <v>2.9154000724331355</v>
      </c>
      <c r="P102" s="133">
        <f t="shared" si="12"/>
        <v>2.8472272567022201</v>
      </c>
      <c r="Q102" s="133">
        <f t="shared" si="12"/>
        <v>2.7865496059901833</v>
      </c>
      <c r="R102" s="133">
        <f t="shared" si="11"/>
        <v>2.7321467012112088</v>
      </c>
      <c r="S102" s="133">
        <f t="shared" si="11"/>
        <v>2.6830545480786965</v>
      </c>
      <c r="T102" s="133">
        <f t="shared" si="11"/>
        <v>2.6385008728590433</v>
      </c>
      <c r="U102" s="133">
        <f t="shared" si="11"/>
        <v>2.5978591966003552</v>
      </c>
      <c r="V102" s="133">
        <f t="shared" si="11"/>
        <v>2.5606155958433368</v>
      </c>
      <c r="W102" s="133">
        <f t="shared" si="11"/>
        <v>2.5263442231334143</v>
      </c>
      <c r="X102" s="133">
        <f t="shared" si="11"/>
        <v>2.4946889951039775</v>
      </c>
      <c r="Y102" s="133">
        <f t="shared" si="11"/>
        <v>2.4653496998127187</v>
      </c>
      <c r="Z102" s="138">
        <f t="shared" si="11"/>
        <v>2.4380713212156815</v>
      </c>
    </row>
    <row r="103" spans="1:26" ht="12.75">
      <c r="A103" s="128">
        <v>99</v>
      </c>
      <c r="B103" s="137">
        <f t="shared" si="12"/>
        <v>11.502467827537002</v>
      </c>
      <c r="C103" s="133">
        <f t="shared" si="12"/>
        <v>7.4129712721879226</v>
      </c>
      <c r="D103" s="133">
        <f t="shared" si="12"/>
        <v>5.8614187298697891</v>
      </c>
      <c r="E103" s="133">
        <f t="shared" si="12"/>
        <v>5.0209001427063136</v>
      </c>
      <c r="F103" s="133">
        <f t="shared" si="12"/>
        <v>4.4855341924574281</v>
      </c>
      <c r="G103" s="133">
        <f t="shared" si="12"/>
        <v>4.111001442568476</v>
      </c>
      <c r="H103" s="133">
        <f t="shared" si="12"/>
        <v>3.8323922459991593</v>
      </c>
      <c r="I103" s="133">
        <f t="shared" si="12"/>
        <v>3.6159545530577955</v>
      </c>
      <c r="J103" s="133">
        <f t="shared" si="12"/>
        <v>3.4423019120021356</v>
      </c>
      <c r="K103" s="133">
        <f t="shared" si="12"/>
        <v>3.2994582364033151</v>
      </c>
      <c r="L103" s="133">
        <f t="shared" si="12"/>
        <v>3.1796013176389262</v>
      </c>
      <c r="M103" s="133">
        <f t="shared" si="12"/>
        <v>3.0773918537497718</v>
      </c>
      <c r="N103" s="133">
        <f t="shared" si="12"/>
        <v>2.9890526401288668</v>
      </c>
      <c r="O103" s="133">
        <f t="shared" si="12"/>
        <v>2.9118312414805958</v>
      </c>
      <c r="P103" s="133">
        <f t="shared" si="12"/>
        <v>2.8436713344145303</v>
      </c>
      <c r="Q103" s="133">
        <f t="shared" si="12"/>
        <v>2.7830036079667515</v>
      </c>
      <c r="R103" s="133">
        <f t="shared" si="11"/>
        <v>2.7286082005825039</v>
      </c>
      <c r="S103" s="133">
        <f t="shared" si="11"/>
        <v>2.6795215535859498</v>
      </c>
      <c r="T103" s="133">
        <f t="shared" si="11"/>
        <v>2.6349717380944235</v>
      </c>
      <c r="U103" s="133">
        <f t="shared" si="11"/>
        <v>2.5943325513364619</v>
      </c>
      <c r="V103" s="133">
        <f t="shared" si="11"/>
        <v>2.5570902933206114</v>
      </c>
      <c r="W103" s="133">
        <f t="shared" si="11"/>
        <v>2.522819299072053</v>
      </c>
      <c r="X103" s="133">
        <f t="shared" si="11"/>
        <v>2.4911636354611812</v>
      </c>
      <c r="Y103" s="133">
        <f t="shared" si="11"/>
        <v>2.4618232151527142</v>
      </c>
      <c r="Z103" s="138">
        <f t="shared" si="11"/>
        <v>2.4345431261421</v>
      </c>
    </row>
    <row r="104" spans="1:26" ht="12.75">
      <c r="A104" s="128">
        <v>100</v>
      </c>
      <c r="B104" s="137">
        <f t="shared" si="12"/>
        <v>11.495431331080141</v>
      </c>
      <c r="C104" s="133">
        <f t="shared" si="12"/>
        <v>7.4076810748441435</v>
      </c>
      <c r="D104" s="133">
        <f t="shared" si="12"/>
        <v>5.8568069296275853</v>
      </c>
      <c r="E104" s="133">
        <f t="shared" si="12"/>
        <v>5.0166503965838052</v>
      </c>
      <c r="F104" s="133">
        <f t="shared" si="12"/>
        <v>4.4815077295136208</v>
      </c>
      <c r="G104" s="133">
        <f t="shared" si="12"/>
        <v>4.10712455060251</v>
      </c>
      <c r="H104" s="133">
        <f t="shared" si="12"/>
        <v>3.8286209774499813</v>
      </c>
      <c r="I104" s="133">
        <f t="shared" si="12"/>
        <v>3.6122605907989875</v>
      </c>
      <c r="J104" s="133">
        <f t="shared" si="12"/>
        <v>3.4386659630217715</v>
      </c>
      <c r="K104" s="133">
        <f t="shared" si="12"/>
        <v>3.2958665922476627</v>
      </c>
      <c r="L104" s="133">
        <f t="shared" si="12"/>
        <v>3.1760439144142505</v>
      </c>
      <c r="M104" s="133">
        <f t="shared" si="12"/>
        <v>3.0738611080376543</v>
      </c>
      <c r="N104" s="133">
        <f t="shared" si="12"/>
        <v>2.9855427151221572</v>
      </c>
      <c r="O104" s="133">
        <f t="shared" si="12"/>
        <v>2.9083375652907582</v>
      </c>
      <c r="P104" s="133">
        <f t="shared" si="12"/>
        <v>2.8401902730953976</v>
      </c>
      <c r="Q104" s="133">
        <f t="shared" si="12"/>
        <v>2.7795322371633224</v>
      </c>
      <c r="R104" s="133">
        <f t="shared" si="11"/>
        <v>2.7251441421265641</v>
      </c>
      <c r="S104" s="133">
        <f t="shared" si="11"/>
        <v>2.6760628560744677</v>
      </c>
      <c r="T104" s="133">
        <f t="shared" si="11"/>
        <v>2.6315167879877768</v>
      </c>
      <c r="U104" s="133">
        <f t="shared" si="11"/>
        <v>2.5908800056920556</v>
      </c>
      <c r="V104" s="133">
        <f t="shared" si="11"/>
        <v>2.5536390281567654</v>
      </c>
      <c r="W104" s="133">
        <f t="shared" si="11"/>
        <v>2.5193683692157647</v>
      </c>
      <c r="X104" s="133">
        <f t="shared" si="11"/>
        <v>2.4877122429619534</v>
      </c>
      <c r="Y104" s="133">
        <f t="shared" si="11"/>
        <v>2.4583706841736479</v>
      </c>
      <c r="Z104" s="138">
        <f t="shared" si="11"/>
        <v>2.4310888828097563</v>
      </c>
    </row>
    <row r="105" spans="1:26" ht="12.75">
      <c r="A105" s="128">
        <v>101</v>
      </c>
      <c r="B105" s="137">
        <f t="shared" si="12"/>
        <v>11.488539989587281</v>
      </c>
      <c r="C105" s="133">
        <f t="shared" si="12"/>
        <v>7.402500462568903</v>
      </c>
      <c r="D105" s="133">
        <f t="shared" si="12"/>
        <v>5.8522908872523196</v>
      </c>
      <c r="E105" s="133">
        <f t="shared" si="12"/>
        <v>5.0124890264717443</v>
      </c>
      <c r="F105" s="133">
        <f t="shared" si="12"/>
        <v>4.4775650869649963</v>
      </c>
      <c r="G105" s="133">
        <f t="shared" si="12"/>
        <v>4.1033284231989127</v>
      </c>
      <c r="H105" s="133">
        <f t="shared" si="12"/>
        <v>3.8249283106037546</v>
      </c>
      <c r="I105" s="133">
        <f t="shared" si="12"/>
        <v>3.6086436418246328</v>
      </c>
      <c r="J105" s="133">
        <f t="shared" si="12"/>
        <v>3.4351058295608103</v>
      </c>
      <c r="K105" s="133">
        <f t="shared" si="12"/>
        <v>3.2923498428571136</v>
      </c>
      <c r="L105" s="133">
        <f t="shared" si="12"/>
        <v>3.1725606881208339</v>
      </c>
      <c r="M105" s="133">
        <f t="shared" si="12"/>
        <v>3.0704039739767821</v>
      </c>
      <c r="N105" s="133">
        <f t="shared" si="12"/>
        <v>2.9821059536221517</v>
      </c>
      <c r="O105" s="133">
        <f t="shared" si="12"/>
        <v>2.9049166959858925</v>
      </c>
      <c r="P105" s="133">
        <f t="shared" si="12"/>
        <v>2.8367817346010686</v>
      </c>
      <c r="Q105" s="133">
        <f t="shared" si="12"/>
        <v>2.7761331633662674</v>
      </c>
      <c r="R105" s="133">
        <f t="shared" si="11"/>
        <v>2.7217522020987821</v>
      </c>
      <c r="S105" s="133">
        <f t="shared" si="11"/>
        <v>2.6726761370743617</v>
      </c>
      <c r="T105" s="133">
        <f t="shared" si="11"/>
        <v>2.6281337083599525</v>
      </c>
      <c r="U105" s="133">
        <f t="shared" si="11"/>
        <v>2.5874992489625099</v>
      </c>
      <c r="V105" s="133">
        <f t="shared" si="11"/>
        <v>2.5502594924405959</v>
      </c>
      <c r="W105" s="133">
        <f t="shared" si="11"/>
        <v>2.5159891278755291</v>
      </c>
      <c r="X105" s="133">
        <f t="shared" si="11"/>
        <v>2.4843325136582068</v>
      </c>
      <c r="Y105" s="133">
        <f t="shared" si="11"/>
        <v>2.4549898042614227</v>
      </c>
      <c r="Z105" s="138">
        <f t="shared" si="11"/>
        <v>2.4277062895933121</v>
      </c>
    </row>
    <row r="106" spans="1:26" ht="12.75">
      <c r="A106" s="128">
        <v>102</v>
      </c>
      <c r="B106" s="137">
        <f t="shared" si="12"/>
        <v>11.481789358956414</v>
      </c>
      <c r="C106" s="133">
        <f t="shared" si="12"/>
        <v>7.3974260668523666</v>
      </c>
      <c r="D106" s="133">
        <f t="shared" si="12"/>
        <v>5.8478676526306108</v>
      </c>
      <c r="E106" s="133">
        <f t="shared" si="12"/>
        <v>5.0084133057003593</v>
      </c>
      <c r="F106" s="133">
        <f t="shared" si="12"/>
        <v>4.4737036761310769</v>
      </c>
      <c r="G106" s="133">
        <f t="shared" si="12"/>
        <v>4.0996105643587306</v>
      </c>
      <c r="H106" s="133">
        <f t="shared" si="12"/>
        <v>3.8213118151988907</v>
      </c>
      <c r="I106" s="133">
        <f t="shared" si="12"/>
        <v>3.6051013243019319</v>
      </c>
      <c r="J106" s="133">
        <f t="shared" si="12"/>
        <v>3.4316191664626849</v>
      </c>
      <c r="K106" s="133">
        <f t="shared" si="12"/>
        <v>3.2889056714313893</v>
      </c>
      <c r="L106" s="133">
        <f t="shared" si="12"/>
        <v>3.1691493442304215</v>
      </c>
      <c r="M106" s="133">
        <f t="shared" si="12"/>
        <v>3.0670181747447209</v>
      </c>
      <c r="N106" s="133">
        <f t="shared" si="12"/>
        <v>2.9787400930121803</v>
      </c>
      <c r="O106" s="133">
        <f t="shared" si="12"/>
        <v>2.9015663824249276</v>
      </c>
      <c r="P106" s="133">
        <f t="shared" si="12"/>
        <v>2.8334434771049941</v>
      </c>
      <c r="Q106" s="133">
        <f t="shared" si="12"/>
        <v>2.772804152331553</v>
      </c>
      <c r="R106" s="133">
        <f t="shared" si="11"/>
        <v>2.7184301524347423</v>
      </c>
      <c r="S106" s="133">
        <f t="shared" si="11"/>
        <v>2.6693591735540658</v>
      </c>
      <c r="T106" s="133">
        <f t="shared" si="11"/>
        <v>2.6248202802674645</v>
      </c>
      <c r="U106" s="133">
        <f t="shared" si="11"/>
        <v>2.5841880655087142</v>
      </c>
      <c r="V106" s="133">
        <f t="shared" si="11"/>
        <v>2.546949473183453</v>
      </c>
      <c r="W106" s="133">
        <f t="shared" si="11"/>
        <v>2.5126793641647249</v>
      </c>
      <c r="X106" s="133">
        <f t="shared" si="11"/>
        <v>2.48102223830338</v>
      </c>
      <c r="Y106" s="133">
        <f t="shared" si="11"/>
        <v>2.4516783674189147</v>
      </c>
      <c r="Z106" s="138">
        <f t="shared" si="11"/>
        <v>2.4243931394137399</v>
      </c>
    </row>
    <row r="107" spans="1:26" ht="12.75">
      <c r="A107" s="128">
        <v>103</v>
      </c>
      <c r="B107" s="137">
        <f t="shared" si="12"/>
        <v>11.475175174606367</v>
      </c>
      <c r="C107" s="133">
        <f t="shared" si="12"/>
        <v>7.3924546557805737</v>
      </c>
      <c r="D107" s="133">
        <f t="shared" si="12"/>
        <v>5.8435343955363503</v>
      </c>
      <c r="E107" s="133">
        <f t="shared" si="12"/>
        <v>5.0044206185607827</v>
      </c>
      <c r="F107" s="133">
        <f t="shared" si="12"/>
        <v>4.4699210137760428</v>
      </c>
      <c r="G107" s="133">
        <f t="shared" si="12"/>
        <v>4.0959685798180523</v>
      </c>
      <c r="H107" s="133">
        <f t="shared" si="12"/>
        <v>3.8177691600724395</v>
      </c>
      <c r="I107" s="133">
        <f t="shared" si="12"/>
        <v>3.6016313535489481</v>
      </c>
      <c r="J107" s="133">
        <f t="shared" si="12"/>
        <v>3.4282037242408792</v>
      </c>
      <c r="K107" s="133">
        <f t="shared" si="12"/>
        <v>3.285531855689594</v>
      </c>
      <c r="L107" s="133">
        <f t="shared" si="12"/>
        <v>3.1658076818245866</v>
      </c>
      <c r="M107" s="133">
        <f t="shared" si="12"/>
        <v>3.0637015264000471</v>
      </c>
      <c r="N107" s="133">
        <f t="shared" si="12"/>
        <v>2.975442962966139</v>
      </c>
      <c r="O107" s="133">
        <f t="shared" si="12"/>
        <v>2.8982844652747315</v>
      </c>
      <c r="P107" s="133">
        <f t="shared" si="12"/>
        <v>2.830173350191215</v>
      </c>
      <c r="Q107" s="133">
        <f t="shared" si="12"/>
        <v>2.7695430608967118</v>
      </c>
      <c r="R107" s="133">
        <f t="shared" si="11"/>
        <v>2.7151758558778578</v>
      </c>
      <c r="S107" s="133">
        <f t="shared" si="11"/>
        <v>2.6661098330613182</v>
      </c>
      <c r="T107" s="133">
        <f t="shared" si="11"/>
        <v>2.6215743751548346</v>
      </c>
      <c r="U107" s="133">
        <f t="shared" si="11"/>
        <v>2.5809443299191992</v>
      </c>
      <c r="V107" s="133">
        <f t="shared" si="11"/>
        <v>2.5437068474897657</v>
      </c>
      <c r="W107" s="133">
        <f t="shared" si="11"/>
        <v>2.5094369571769404</v>
      </c>
      <c r="X107" s="133">
        <f t="shared" si="11"/>
        <v>2.4777792975365402</v>
      </c>
      <c r="Y107" s="133">
        <f t="shared" si="11"/>
        <v>2.4484342554555627</v>
      </c>
      <c r="Z107" s="138">
        <f t="shared" si="11"/>
        <v>2.4211473149327229</v>
      </c>
    </row>
    <row r="108" spans="1:26" ht="12.75">
      <c r="A108" s="128">
        <v>104</v>
      </c>
      <c r="B108" s="137">
        <f t="shared" si="12"/>
        <v>11.468693342505521</v>
      </c>
      <c r="C108" s="133">
        <f t="shared" si="12"/>
        <v>7.3875831271839969</v>
      </c>
      <c r="D108" s="133">
        <f t="shared" si="12"/>
        <v>5.8392883996049498</v>
      </c>
      <c r="E108" s="133">
        <f t="shared" si="12"/>
        <v>5.0005084547205829</v>
      </c>
      <c r="F108" s="133">
        <f t="shared" si="12"/>
        <v>4.4662147167971389</v>
      </c>
      <c r="G108" s="133">
        <f t="shared" si="12"/>
        <v>4.0924001719201044</v>
      </c>
      <c r="H108" s="133">
        <f t="shared" si="12"/>
        <v>3.8142981081630207</v>
      </c>
      <c r="I108" s="133">
        <f t="shared" si="12"/>
        <v>3.5982315371344451</v>
      </c>
      <c r="J108" s="133">
        <f t="shared" si="12"/>
        <v>3.4248573442526875</v>
      </c>
      <c r="K108" s="133">
        <f t="shared" si="12"/>
        <v>3.2822262631016712</v>
      </c>
      <c r="L108" s="133">
        <f t="shared" si="12"/>
        <v>3.1625335888720461</v>
      </c>
      <c r="M108" s="133">
        <f t="shared" si="12"/>
        <v>3.0604519331966391</v>
      </c>
      <c r="N108" s="133">
        <f t="shared" si="12"/>
        <v>2.9722124807929711</v>
      </c>
      <c r="O108" s="133">
        <f t="shared" si="12"/>
        <v>2.8950688723795315</v>
      </c>
      <c r="P108" s="133">
        <f t="shared" si="12"/>
        <v>2.8269692902445414</v>
      </c>
      <c r="Q108" s="133">
        <f t="shared" si="12"/>
        <v>2.7663478323884001</v>
      </c>
      <c r="R108" s="133">
        <f t="shared" si="11"/>
        <v>2.7119872614016169</v>
      </c>
      <c r="S108" s="133">
        <f t="shared" si="11"/>
        <v>2.6629260691578684</v>
      </c>
      <c r="T108" s="133">
        <f t="shared" si="11"/>
        <v>2.6183939502999625</v>
      </c>
      <c r="U108" s="133">
        <f t="shared" si="11"/>
        <v>2.5777660024646143</v>
      </c>
      <c r="V108" s="133">
        <f t="shared" si="11"/>
        <v>2.5405295780193806</v>
      </c>
      <c r="W108" s="133">
        <f t="shared" si="11"/>
        <v>2.5062598714550841</v>
      </c>
      <c r="X108" s="133">
        <f t="shared" si="11"/>
        <v>2.4746016573573799</v>
      </c>
      <c r="Y108" s="133">
        <f t="shared" si="11"/>
        <v>2.4452554354674714</v>
      </c>
      <c r="Z108" s="138">
        <f t="shared" si="11"/>
        <v>2.4179667840371799</v>
      </c>
    </row>
    <row r="109" spans="1:26" ht="12.75">
      <c r="A109" s="128">
        <v>105</v>
      </c>
      <c r="B109" s="137">
        <f t="shared" si="12"/>
        <v>11.462339930733245</v>
      </c>
      <c r="C109" s="133">
        <f t="shared" si="12"/>
        <v>7.3828085021943419</v>
      </c>
      <c r="D109" s="133">
        <f t="shared" si="12"/>
        <v>5.8351270566672904</v>
      </c>
      <c r="E109" s="133">
        <f t="shared" si="12"/>
        <v>4.99667440397306</v>
      </c>
      <c r="F109" s="133">
        <f t="shared" si="12"/>
        <v>4.4625824972308026</v>
      </c>
      <c r="G109" s="133">
        <f t="shared" si="12"/>
        <v>4.0889031347943154</v>
      </c>
      <c r="H109" s="133">
        <f t="shared" si="12"/>
        <v>3.8108965118129823</v>
      </c>
      <c r="I109" s="133">
        <f t="shared" si="12"/>
        <v>3.594899770271192</v>
      </c>
      <c r="J109" s="133">
        <f t="shared" si="12"/>
        <v>3.4215779541620717</v>
      </c>
      <c r="K109" s="133">
        <f t="shared" si="12"/>
        <v>3.278986846405517</v>
      </c>
      <c r="L109" s="133">
        <f t="shared" si="12"/>
        <v>3.1593250377888831</v>
      </c>
      <c r="M109" s="133">
        <f t="shared" si="12"/>
        <v>3.0572673831786736</v>
      </c>
      <c r="N109" s="133">
        <f t="shared" si="12"/>
        <v>2.969046647060066</v>
      </c>
      <c r="O109" s="133">
        <f t="shared" si="12"/>
        <v>2.8919176144076957</v>
      </c>
      <c r="P109" s="133">
        <f t="shared" si="12"/>
        <v>2.8238293161167967</v>
      </c>
      <c r="Q109" s="133">
        <f t="shared" si="12"/>
        <v>2.7632164923049665</v>
      </c>
      <c r="R109" s="133">
        <f t="shared" si="11"/>
        <v>2.7088623999059229</v>
      </c>
      <c r="S109" s="133">
        <f t="shared" si="11"/>
        <v>2.659805917127497</v>
      </c>
      <c r="T109" s="133">
        <f t="shared" si="11"/>
        <v>2.615277044532077</v>
      </c>
      <c r="U109" s="133">
        <f t="shared" si="11"/>
        <v>2.5746511248242174</v>
      </c>
      <c r="V109" s="133">
        <f t="shared" si="11"/>
        <v>2.5374157087213738</v>
      </c>
      <c r="W109" s="133">
        <f t="shared" si="11"/>
        <v>2.503146152731528</v>
      </c>
      <c r="X109" s="133">
        <f t="shared" si="11"/>
        <v>2.4714873648718192</v>
      </c>
      <c r="Y109" s="133">
        <f t="shared" si="11"/>
        <v>2.4421399555877663</v>
      </c>
      <c r="Z109" s="138">
        <f t="shared" si="11"/>
        <v>2.4148495955937626</v>
      </c>
    </row>
    <row r="110" spans="1:26" ht="12.75">
      <c r="A110" s="128">
        <v>106</v>
      </c>
      <c r="B110" s="137">
        <f t="shared" si="12"/>
        <v>11.456111161537173</v>
      </c>
      <c r="C110" s="133">
        <f t="shared" si="12"/>
        <v>7.3781279191812441</v>
      </c>
      <c r="D110" s="133">
        <f t="shared" si="12"/>
        <v>5.8310478614185248</v>
      </c>
      <c r="E110" s="133">
        <f t="shared" si="12"/>
        <v>4.9929161512972371</v>
      </c>
      <c r="F110" s="133">
        <f t="shared" si="12"/>
        <v>4.4590221575545286</v>
      </c>
      <c r="G110" s="133">
        <f t="shared" si="12"/>
        <v>4.085475349821003</v>
      </c>
      <c r="H110" s="133">
        <f t="shared" si="12"/>
        <v>3.8075623083490018</v>
      </c>
      <c r="I110" s="133">
        <f t="shared" si="12"/>
        <v>3.5916340314824255</v>
      </c>
      <c r="J110" s="133">
        <f t="shared" si="12"/>
        <v>3.418363563671555</v>
      </c>
      <c r="K110" s="133">
        <f t="shared" si="12"/>
        <v>3.2758116393899464</v>
      </c>
      <c r="L110" s="133">
        <f t="shared" si="12"/>
        <v>3.1561800812620797</v>
      </c>
      <c r="M110" s="133">
        <f t="shared" si="12"/>
        <v>3.054145944036867</v>
      </c>
      <c r="N110" s="133">
        <f t="shared" si="12"/>
        <v>2.9659435414761632</v>
      </c>
      <c r="O110" s="133">
        <f t="shared" si="12"/>
        <v>2.8888287807566351</v>
      </c>
      <c r="P110" s="133">
        <f t="shared" si="12"/>
        <v>2.8207515250499924</v>
      </c>
      <c r="Q110" s="133">
        <f t="shared" si="12"/>
        <v>2.7601471442549395</v>
      </c>
      <c r="R110" s="133">
        <f t="shared" si="11"/>
        <v>2.7057993801684881</v>
      </c>
      <c r="S110" s="133">
        <f t="shared" si="11"/>
        <v>2.6567474899383496</v>
      </c>
      <c r="T110" s="133">
        <f t="shared" si="11"/>
        <v>2.6122217742034222</v>
      </c>
      <c r="U110" s="133">
        <f t="shared" si="11"/>
        <v>2.5715978160655268</v>
      </c>
      <c r="V110" s="133">
        <f t="shared" si="11"/>
        <v>2.5343633608205582</v>
      </c>
      <c r="W110" s="133">
        <f t="shared" si="11"/>
        <v>2.500093923920506</v>
      </c>
      <c r="X110" s="133">
        <f t="shared" si="11"/>
        <v>2.4684345442895101</v>
      </c>
      <c r="Y110" s="133">
        <f t="shared" si="11"/>
        <v>2.4390859409884955</v>
      </c>
      <c r="Z110" s="138">
        <f t="shared" si="11"/>
        <v>2.4117938754545811</v>
      </c>
    </row>
    <row r="111" spans="1:26" ht="12.75">
      <c r="A111" s="128">
        <v>107</v>
      </c>
      <c r="B111" s="137">
        <f t="shared" si="12"/>
        <v>11.450003403852849</v>
      </c>
      <c r="C111" s="133">
        <f t="shared" si="12"/>
        <v>7.3735386280432911</v>
      </c>
      <c r="D111" s="133">
        <f t="shared" si="12"/>
        <v>5.8270484063988359</v>
      </c>
      <c r="E111" s="133">
        <f t="shared" si="12"/>
        <v>4.9892314722072841</v>
      </c>
      <c r="F111" s="133">
        <f t="shared" si="12"/>
        <v>4.4555315862642715</v>
      </c>
      <c r="G111" s="133">
        <f t="shared" si="12"/>
        <v>4.0821147813622245</v>
      </c>
      <c r="H111" s="133">
        <f t="shared" si="12"/>
        <v>3.8042935159221449</v>
      </c>
      <c r="I111" s="133">
        <f t="shared" si="12"/>
        <v>3.5884323785227541</v>
      </c>
      <c r="J111" s="133">
        <f t="shared" si="12"/>
        <v>3.4152122605048136</v>
      </c>
      <c r="K111" s="133">
        <f t="shared" si="12"/>
        <v>3.2726987529253679</v>
      </c>
      <c r="L111" s="133">
        <f t="shared" si="12"/>
        <v>3.1530968483183885</v>
      </c>
      <c r="M111" s="133">
        <f t="shared" si="12"/>
        <v>3.0510857592080916</v>
      </c>
      <c r="N111" s="133">
        <f t="shared" si="12"/>
        <v>2.9629013190160522</v>
      </c>
      <c r="O111" s="133">
        <f t="shared" si="12"/>
        <v>2.8858005356981864</v>
      </c>
      <c r="P111" s="133">
        <f t="shared" si="12"/>
        <v>2.8177340888389084</v>
      </c>
      <c r="Q111" s="133">
        <f t="shared" ref="Q111:Z124" si="13">_xlfn.F.INV.RT($C$2,Q$4,$A111)</f>
        <v>2.7571379661339872</v>
      </c>
      <c r="R111" s="133">
        <f t="shared" si="13"/>
        <v>2.7027963850339058</v>
      </c>
      <c r="S111" s="133">
        <f t="shared" si="13"/>
        <v>2.6537489744422791</v>
      </c>
      <c r="T111" s="133">
        <f t="shared" si="13"/>
        <v>2.6092263293973024</v>
      </c>
      <c r="U111" s="133">
        <f t="shared" si="13"/>
        <v>2.5686042688598385</v>
      </c>
      <c r="V111" s="133">
        <f t="shared" si="13"/>
        <v>2.5313707290393914</v>
      </c>
      <c r="W111" s="133">
        <f t="shared" si="13"/>
        <v>2.4971013813455323</v>
      </c>
      <c r="X111" s="133">
        <f t="shared" si="13"/>
        <v>2.4654413931560062</v>
      </c>
      <c r="Y111" s="133">
        <f t="shared" si="13"/>
        <v>2.436091590116928</v>
      </c>
      <c r="Z111" s="138">
        <f t="shared" si="13"/>
        <v>2.4087978226970685</v>
      </c>
    </row>
    <row r="112" spans="1:26" ht="12.75">
      <c r="A112" s="128">
        <v>108</v>
      </c>
      <c r="B112" s="137">
        <f t="shared" ref="B112:Q124" si="14">_xlfn.F.INV.RT($C$2,B$4,$A112)</f>
        <v>11.444013166254583</v>
      </c>
      <c r="C112" s="133">
        <f t="shared" si="14"/>
        <v>7.369037984829137</v>
      </c>
      <c r="D112" s="133">
        <f t="shared" si="14"/>
        <v>5.8231263772651989</v>
      </c>
      <c r="E112" s="133">
        <f t="shared" si="14"/>
        <v>4.9856182283719113</v>
      </c>
      <c r="F112" s="133">
        <f t="shared" si="14"/>
        <v>4.4521087537087212</v>
      </c>
      <c r="G112" s="133">
        <f t="shared" si="14"/>
        <v>4.0788194727407179</v>
      </c>
      <c r="H112" s="133">
        <f t="shared" si="14"/>
        <v>3.8010882295897828</v>
      </c>
      <c r="I112" s="133">
        <f t="shared" si="14"/>
        <v>3.5852929445363073</v>
      </c>
      <c r="J112" s="133">
        <f t="shared" si="14"/>
        <v>3.4121222066229064</v>
      </c>
      <c r="K112" s="133">
        <f t="shared" si="14"/>
        <v>3.2696463712253254</v>
      </c>
      <c r="L112" s="133">
        <f t="shared" si="14"/>
        <v>3.1500735406218121</v>
      </c>
      <c r="M112" s="133">
        <f t="shared" si="14"/>
        <v>3.0480850442018492</v>
      </c>
      <c r="N112" s="133">
        <f t="shared" si="14"/>
        <v>2.9599182062706952</v>
      </c>
      <c r="O112" s="133">
        <f t="shared" si="14"/>
        <v>2.8828311147481682</v>
      </c>
      <c r="P112" s="133">
        <f t="shared" si="14"/>
        <v>2.8147752502167891</v>
      </c>
      <c r="Q112" s="133">
        <f t="shared" si="14"/>
        <v>2.7541872065241302</v>
      </c>
      <c r="R112" s="133">
        <f t="shared" si="13"/>
        <v>2.6998516678242428</v>
      </c>
      <c r="S112" s="133">
        <f t="shared" si="13"/>
        <v>2.6508086277950538</v>
      </c>
      <c r="T112" s="133">
        <f t="shared" si="13"/>
        <v>2.6062889703565006</v>
      </c>
      <c r="U112" s="133">
        <f t="shared" si="13"/>
        <v>2.5656687459176246</v>
      </c>
      <c r="V112" s="133">
        <f t="shared" si="13"/>
        <v>2.5284360780393702</v>
      </c>
      <c r="W112" s="133">
        <f t="shared" si="13"/>
        <v>2.4941667911859469</v>
      </c>
      <c r="X112" s="133">
        <f t="shared" si="13"/>
        <v>2.462506178803737</v>
      </c>
      <c r="Y112" s="133">
        <f t="shared" si="13"/>
        <v>2.4331551711503381</v>
      </c>
      <c r="Z112" s="138">
        <f t="shared" si="13"/>
        <v>2.4058597060820683</v>
      </c>
    </row>
    <row r="113" spans="1:26" ht="12.75">
      <c r="A113" s="128">
        <v>109</v>
      </c>
      <c r="B113" s="137">
        <f t="shared" si="14"/>
        <v>11.438137090308805</v>
      </c>
      <c r="C113" s="133">
        <f t="shared" si="14"/>
        <v>7.3646234466669798</v>
      </c>
      <c r="D113" s="133">
        <f t="shared" si="14"/>
        <v>5.8192795483344941</v>
      </c>
      <c r="E113" s="133">
        <f t="shared" si="14"/>
        <v>4.982074363485431</v>
      </c>
      <c r="F113" s="133">
        <f t="shared" si="14"/>
        <v>4.4487517081631953</v>
      </c>
      <c r="G113" s="133">
        <f t="shared" si="14"/>
        <v>4.0755875424502808</v>
      </c>
      <c r="H113" s="133">
        <f t="shared" si="14"/>
        <v>3.7979446176230813</v>
      </c>
      <c r="I113" s="133">
        <f t="shared" si="14"/>
        <v>3.5822139344361177</v>
      </c>
      <c r="J113" s="133">
        <f t="shared" si="14"/>
        <v>3.4090916346584605</v>
      </c>
      <c r="K113" s="133">
        <f t="shared" si="14"/>
        <v>3.2666527483233878</v>
      </c>
      <c r="L113" s="133">
        <f t="shared" si="14"/>
        <v>3.1471084289844335</v>
      </c>
      <c r="M113" s="133">
        <f t="shared" si="14"/>
        <v>3.0451420831383826</v>
      </c>
      <c r="N113" s="133">
        <f t="shared" si="14"/>
        <v>2.9569924980075535</v>
      </c>
      <c r="O113" s="133">
        <f t="shared" si="14"/>
        <v>2.8799188212450266</v>
      </c>
      <c r="P113" s="133">
        <f t="shared" si="14"/>
        <v>2.8118733194491954</v>
      </c>
      <c r="Q113" s="133">
        <f t="shared" si="14"/>
        <v>2.7512931813002961</v>
      </c>
      <c r="R113" s="133">
        <f t="shared" si="13"/>
        <v>2.696963548956278</v>
      </c>
      <c r="S113" s="133">
        <f t="shared" si="13"/>
        <v>2.647924774082647</v>
      </c>
      <c r="T113" s="133">
        <f t="shared" si="13"/>
        <v>2.6034080241172344</v>
      </c>
      <c r="U113" s="133">
        <f t="shared" si="13"/>
        <v>2.5627895766290467</v>
      </c>
      <c r="V113" s="133">
        <f t="shared" si="13"/>
        <v>2.5255577390671466</v>
      </c>
      <c r="W113" s="133">
        <f t="shared" si="13"/>
        <v>2.4912884861278259</v>
      </c>
      <c r="X113" s="133">
        <f t="shared" si="13"/>
        <v>2.459627235007058</v>
      </c>
      <c r="Y113" s="133">
        <f t="shared" si="13"/>
        <v>2.4302750186546347</v>
      </c>
      <c r="Z113" s="138">
        <f t="shared" si="13"/>
        <v>2.4029778607155547</v>
      </c>
    </row>
    <row r="114" spans="1:26" ht="12.75">
      <c r="A114" s="128">
        <v>110</v>
      </c>
      <c r="B114" s="137">
        <f t="shared" si="14"/>
        <v>11.432371944303444</v>
      </c>
      <c r="C114" s="133">
        <f t="shared" si="14"/>
        <v>7.3602925669817179</v>
      </c>
      <c r="D114" s="133">
        <f t="shared" si="14"/>
        <v>5.8155057783801594</v>
      </c>
      <c r="E114" s="133">
        <f t="shared" si="14"/>
        <v>4.9785978993740532</v>
      </c>
      <c r="F114" s="133">
        <f t="shared" si="14"/>
        <v>4.4454585721272997</v>
      </c>
      <c r="G114" s="133">
        <f t="shared" si="14"/>
        <v>4.0724171805822511</v>
      </c>
      <c r="H114" s="133">
        <f t="shared" si="14"/>
        <v>3.7948609180251482</v>
      </c>
      <c r="I114" s="133">
        <f t="shared" si="14"/>
        <v>3.5791936214900968</v>
      </c>
      <c r="J114" s="133">
        <f t="shared" si="14"/>
        <v>3.4061188445533439</v>
      </c>
      <c r="K114" s="133">
        <f t="shared" si="14"/>
        <v>3.2637162047511339</v>
      </c>
      <c r="L114" s="133">
        <f t="shared" si="14"/>
        <v>3.1441998500763257</v>
      </c>
      <c r="M114" s="133">
        <f t="shared" si="14"/>
        <v>3.0422552254843307</v>
      </c>
      <c r="N114" s="133">
        <f t="shared" si="14"/>
        <v>2.9541225539272307</v>
      </c>
      <c r="O114" s="133">
        <f t="shared" si="14"/>
        <v>2.8770620231237216</v>
      </c>
      <c r="P114" s="133">
        <f t="shared" si="14"/>
        <v>2.809026671122187</v>
      </c>
      <c r="Q114" s="133">
        <f t="shared" si="14"/>
        <v>2.7484542704304586</v>
      </c>
      <c r="R114" s="133">
        <f t="shared" si="13"/>
        <v>2.6941304127516918</v>
      </c>
      <c r="S114" s="133">
        <f t="shared" si="13"/>
        <v>2.6450958011399073</v>
      </c>
      <c r="T114" s="133">
        <f t="shared" si="13"/>
        <v>2.600581881335033</v>
      </c>
      <c r="U114" s="133">
        <f t="shared" si="13"/>
        <v>2.5599651538959614</v>
      </c>
      <c r="V114" s="133">
        <f t="shared" si="13"/>
        <v>2.522734106791781</v>
      </c>
      <c r="W114" s="133">
        <f t="shared" si="13"/>
        <v>2.488464862205753</v>
      </c>
      <c r="X114" s="133">
        <f t="shared" si="13"/>
        <v>2.4568029588278817</v>
      </c>
      <c r="Y114" s="133">
        <f t="shared" si="13"/>
        <v>2.4274495304333099</v>
      </c>
      <c r="Z114" s="138">
        <f t="shared" si="13"/>
        <v>2.4001506849004368</v>
      </c>
    </row>
    <row r="115" spans="1:26" ht="12.75">
      <c r="A115" s="128">
        <v>111</v>
      </c>
      <c r="B115" s="137">
        <f t="shared" si="14"/>
        <v>11.426714617328583</v>
      </c>
      <c r="C115" s="133">
        <f t="shared" si="14"/>
        <v>7.3560429909810567</v>
      </c>
      <c r="D115" s="133">
        <f t="shared" si="14"/>
        <v>5.8118030066655342</v>
      </c>
      <c r="E115" s="133">
        <f t="shared" si="14"/>
        <v>4.9751869323216438</v>
      </c>
      <c r="F115" s="133">
        <f t="shared" si="14"/>
        <v>4.4422275388315091</v>
      </c>
      <c r="G115" s="133">
        <f t="shared" si="14"/>
        <v>4.0693066454537536</v>
      </c>
      <c r="H115" s="133">
        <f t="shared" si="14"/>
        <v>3.7918354352458565</v>
      </c>
      <c r="I115" s="133">
        <f t="shared" si="14"/>
        <v>3.5762303440999261</v>
      </c>
      <c r="J115" s="133">
        <f t="shared" si="14"/>
        <v>3.4032022003863616</v>
      </c>
      <c r="K115" s="133">
        <f t="shared" si="14"/>
        <v>3.2608351244038483</v>
      </c>
      <c r="L115" s="133">
        <f t="shared" si="14"/>
        <v>3.1413462033214516</v>
      </c>
      <c r="M115" s="133">
        <f t="shared" si="14"/>
        <v>3.0394228829728913</v>
      </c>
      <c r="N115" s="133">
        <f t="shared" si="14"/>
        <v>2.9513067956033696</v>
      </c>
      <c r="O115" s="133">
        <f t="shared" si="14"/>
        <v>2.8742591498718815</v>
      </c>
      <c r="P115" s="133">
        <f t="shared" si="14"/>
        <v>2.8062337411119631</v>
      </c>
      <c r="Q115" s="133">
        <f t="shared" si="14"/>
        <v>2.7456689149565303</v>
      </c>
      <c r="R115" s="133">
        <f t="shared" si="13"/>
        <v>2.6913507044274083</v>
      </c>
      <c r="S115" s="133">
        <f t="shared" si="13"/>
        <v>2.6423201575488879</v>
      </c>
      <c r="T115" s="133">
        <f t="shared" si="13"/>
        <v>2.5978089932898332</v>
      </c>
      <c r="U115" s="133">
        <f t="shared" si="13"/>
        <v>2.5571939311427894</v>
      </c>
      <c r="V115" s="133">
        <f t="shared" si="13"/>
        <v>2.5199636363205227</v>
      </c>
      <c r="W115" s="133">
        <f t="shared" si="13"/>
        <v>2.4856943758227912</v>
      </c>
      <c r="X115" s="133">
        <f t="shared" si="13"/>
        <v>2.4540318076392662</v>
      </c>
      <c r="Y115" s="133">
        <f t="shared" si="13"/>
        <v>2.4246771645541383</v>
      </c>
      <c r="Z115" s="138">
        <f t="shared" si="13"/>
        <v>2.3973766371659289</v>
      </c>
    </row>
    <row r="116" spans="1:26" ht="12.75">
      <c r="A116" s="128">
        <v>112</v>
      </c>
      <c r="B116" s="137">
        <f t="shared" si="14"/>
        <v>11.421162113685833</v>
      </c>
      <c r="C116" s="133">
        <f t="shared" si="14"/>
        <v>7.3518724513931204</v>
      </c>
      <c r="D116" s="133">
        <f t="shared" si="14"/>
        <v>5.8081692491986825</v>
      </c>
      <c r="E116" s="133">
        <f t="shared" si="14"/>
        <v>4.9718396296009253</v>
      </c>
      <c r="F116" s="133">
        <f t="shared" si="14"/>
        <v>4.4390568689391969</v>
      </c>
      <c r="G116" s="133">
        <f t="shared" si="14"/>
        <v>4.0662542604246941</v>
      </c>
      <c r="H116" s="133">
        <f t="shared" si="14"/>
        <v>3.7888665370806072</v>
      </c>
      <c r="I116" s="133">
        <f t="shared" si="14"/>
        <v>3.5733225027603366</v>
      </c>
      <c r="J116" s="133">
        <f t="shared" si="14"/>
        <v>3.4003401273786222</v>
      </c>
      <c r="K116" s="133">
        <f t="shared" si="14"/>
        <v>3.2580079515818285</v>
      </c>
      <c r="L116" s="133">
        <f t="shared" si="14"/>
        <v>3.1385459479674171</v>
      </c>
      <c r="M116" s="133">
        <f t="shared" si="14"/>
        <v>3.036643526696488</v>
      </c>
      <c r="N116" s="133">
        <f t="shared" si="14"/>
        <v>2.9485437035939897</v>
      </c>
      <c r="O116" s="133">
        <f t="shared" si="14"/>
        <v>2.8715086896564488</v>
      </c>
      <c r="P116" s="133">
        <f t="shared" si="14"/>
        <v>2.8034930237242084</v>
      </c>
      <c r="Q116" s="133">
        <f t="shared" si="14"/>
        <v>2.7429356141442955</v>
      </c>
      <c r="R116" s="133">
        <f t="shared" si="13"/>
        <v>2.6886229272544311</v>
      </c>
      <c r="S116" s="133">
        <f t="shared" si="13"/>
        <v>2.639596349805176</v>
      </c>
      <c r="T116" s="133">
        <f t="shared" si="13"/>
        <v>2.5950878690586796</v>
      </c>
      <c r="U116" s="133">
        <f t="shared" si="13"/>
        <v>2.5544744194946056</v>
      </c>
      <c r="V116" s="133">
        <f t="shared" si="13"/>
        <v>2.5172448403815157</v>
      </c>
      <c r="W116" s="133">
        <f t="shared" si="13"/>
        <v>2.4829755409371406</v>
      </c>
      <c r="X116" s="133">
        <f t="shared" si="13"/>
        <v>2.4513122963154461</v>
      </c>
      <c r="Y116" s="133">
        <f t="shared" si="13"/>
        <v>2.4219564365420894</v>
      </c>
      <c r="Z116" s="138">
        <f t="shared" si="13"/>
        <v>2.3946542334629513</v>
      </c>
    </row>
    <row r="117" spans="1:26" ht="12.75">
      <c r="A117" s="128">
        <v>113</v>
      </c>
      <c r="B117" s="137">
        <f t="shared" si="14"/>
        <v>11.41571154760525</v>
      </c>
      <c r="C117" s="133">
        <f t="shared" si="14"/>
        <v>7.347778764439294</v>
      </c>
      <c r="D117" s="133">
        <f t="shared" si="14"/>
        <v>5.8046025951942353</v>
      </c>
      <c r="E117" s="133">
        <f t="shared" si="14"/>
        <v>4.9685542261966207</v>
      </c>
      <c r="F117" s="133">
        <f t="shared" si="14"/>
        <v>4.4359448874313117</v>
      </c>
      <c r="G117" s="133">
        <f t="shared" si="14"/>
        <v>4.0632584108911471</v>
      </c>
      <c r="H117" s="133">
        <f t="shared" si="14"/>
        <v>3.7859526517410536</v>
      </c>
      <c r="I117" s="133">
        <f t="shared" si="14"/>
        <v>3.5704685571870218</v>
      </c>
      <c r="J117" s="133">
        <f t="shared" si="14"/>
        <v>3.3975311090650413</v>
      </c>
      <c r="K117" s="133">
        <f t="shared" si="14"/>
        <v>3.2552331881957901</v>
      </c>
      <c r="L117" s="133">
        <f t="shared" si="14"/>
        <v>3.1357976003177899</v>
      </c>
      <c r="M117" s="133">
        <f t="shared" si="14"/>
        <v>3.033915684360716</v>
      </c>
      <c r="N117" s="133">
        <f t="shared" si="14"/>
        <v>2.9458318147130185</v>
      </c>
      <c r="O117" s="133">
        <f t="shared" si="14"/>
        <v>2.8688091866096901</v>
      </c>
      <c r="P117" s="133">
        <f t="shared" si="14"/>
        <v>2.8008030689920651</v>
      </c>
      <c r="Q117" s="133">
        <f t="shared" si="14"/>
        <v>2.7402529227913859</v>
      </c>
      <c r="R117" s="133">
        <f t="shared" si="13"/>
        <v>2.6859456398741925</v>
      </c>
      <c r="S117" s="133">
        <f t="shared" si="13"/>
        <v>2.6369229396413165</v>
      </c>
      <c r="T117" s="133">
        <f t="shared" si="13"/>
        <v>2.5924170728451021</v>
      </c>
      <c r="U117" s="133">
        <f t="shared" si="13"/>
        <v>2.5518051851116068</v>
      </c>
      <c r="V117" s="133">
        <f t="shared" si="13"/>
        <v>2.5145762866625914</v>
      </c>
      <c r="W117" s="133">
        <f t="shared" si="13"/>
        <v>2.4803069264046105</v>
      </c>
      <c r="X117" s="133">
        <f t="shared" si="13"/>
        <v>2.4486429945774573</v>
      </c>
      <c r="Y117" s="133">
        <f t="shared" si="13"/>
        <v>2.4192859167276657</v>
      </c>
      <c r="Z117" s="138">
        <f t="shared" si="13"/>
        <v>2.3919820445147817</v>
      </c>
    </row>
    <row r="118" spans="1:26" ht="12.75">
      <c r="A118" s="128">
        <v>114</v>
      </c>
      <c r="B118" s="137">
        <f t="shared" si="14"/>
        <v>11.410360138250134</v>
      </c>
      <c r="C118" s="133">
        <f t="shared" si="14"/>
        <v>7.3437598260272781</v>
      </c>
      <c r="D118" s="133">
        <f t="shared" si="14"/>
        <v>5.8011012037291758</v>
      </c>
      <c r="E118" s="133">
        <f t="shared" si="14"/>
        <v>4.9653290217084347</v>
      </c>
      <c r="F118" s="133">
        <f t="shared" si="14"/>
        <v>4.4328899806621731</v>
      </c>
      <c r="G118" s="133">
        <f t="shared" si="14"/>
        <v>4.0603175414439381</v>
      </c>
      <c r="H118" s="133">
        <f t="shared" si="14"/>
        <v>3.783092265086808</v>
      </c>
      <c r="I118" s="133">
        <f t="shared" si="14"/>
        <v>3.5676670236024535</v>
      </c>
      <c r="J118" s="133">
        <f t="shared" si="14"/>
        <v>3.3947736846213155</v>
      </c>
      <c r="K118" s="133">
        <f t="shared" si="14"/>
        <v>3.2525093911259502</v>
      </c>
      <c r="L118" s="133">
        <f t="shared" si="14"/>
        <v>3.1330997311166082</v>
      </c>
      <c r="M118" s="133">
        <f t="shared" si="14"/>
        <v>3.0312379376892826</v>
      </c>
      <c r="N118" s="133">
        <f t="shared" si="14"/>
        <v>2.943169719451856</v>
      </c>
      <c r="O118" s="133">
        <f t="shared" si="14"/>
        <v>2.8661592382643994</v>
      </c>
      <c r="P118" s="133">
        <f t="shared" si="14"/>
        <v>2.7981624801226479</v>
      </c>
      <c r="Q118" s="133">
        <f t="shared" si="14"/>
        <v>2.7376194486832053</v>
      </c>
      <c r="R118" s="133">
        <f t="shared" si="13"/>
        <v>2.6833174537623559</v>
      </c>
      <c r="S118" s="133">
        <f t="shared" si="13"/>
        <v>2.6342985414972575</v>
      </c>
      <c r="T118" s="133">
        <f t="shared" si="13"/>
        <v>2.5897952214552005</v>
      </c>
      <c r="U118" s="133">
        <f t="shared" si="13"/>
        <v>2.5491848466699598</v>
      </c>
      <c r="V118" s="133">
        <f t="shared" si="13"/>
        <v>2.5119565952961711</v>
      </c>
      <c r="W118" s="133">
        <f t="shared" si="13"/>
        <v>2.4776871534669942</v>
      </c>
      <c r="X118" s="133">
        <f t="shared" si="13"/>
        <v>2.4460225244844684</v>
      </c>
      <c r="Y118" s="133">
        <f t="shared" si="13"/>
        <v>2.416664227740756</v>
      </c>
      <c r="Z118" s="138">
        <f t="shared" si="13"/>
        <v>2.3893586933130653</v>
      </c>
    </row>
    <row r="119" spans="1:26" ht="12.75">
      <c r="A119" s="128">
        <v>115</v>
      </c>
      <c r="B119" s="137">
        <f t="shared" si="14"/>
        <v>11.405105204991871</v>
      </c>
      <c r="C119" s="133">
        <f t="shared" si="14"/>
        <v>7.3398136081505978</v>
      </c>
      <c r="D119" s="133">
        <f t="shared" si="14"/>
        <v>5.797663300580175</v>
      </c>
      <c r="E119" s="133">
        <f t="shared" si="14"/>
        <v>4.9621623774223655</v>
      </c>
      <c r="F119" s="133">
        <f t="shared" si="14"/>
        <v>4.4298905935754123</v>
      </c>
      <c r="G119" s="133">
        <f t="shared" si="14"/>
        <v>4.0574301531819223</v>
      </c>
      <c r="H119" s="133">
        <f t="shared" si="14"/>
        <v>3.7802839180079344</v>
      </c>
      <c r="I119" s="133">
        <f t="shared" si="14"/>
        <v>3.5649164721695401</v>
      </c>
      <c r="J119" s="133">
        <f t="shared" si="14"/>
        <v>3.3920664463365902</v>
      </c>
      <c r="K119" s="133">
        <f t="shared" si="14"/>
        <v>3.249835169725003</v>
      </c>
      <c r="L119" s="133">
        <f t="shared" si="14"/>
        <v>3.1304509630753792</v>
      </c>
      <c r="M119" s="133">
        <f t="shared" si="14"/>
        <v>3.0286089199703317</v>
      </c>
      <c r="N119" s="133">
        <f t="shared" si="14"/>
        <v>2.9405560595414064</v>
      </c>
      <c r="O119" s="133">
        <f t="shared" si="14"/>
        <v>2.8635574931288104</v>
      </c>
      <c r="P119" s="133">
        <f t="shared" si="14"/>
        <v>2.7955699110826182</v>
      </c>
      <c r="Q119" s="133">
        <f t="shared" si="14"/>
        <v>2.7350338501873845</v>
      </c>
      <c r="R119" s="133">
        <f t="shared" si="13"/>
        <v>2.6807370308307439</v>
      </c>
      <c r="S119" s="133">
        <f t="shared" si="13"/>
        <v>2.6317218201285351</v>
      </c>
      <c r="T119" s="133">
        <f t="shared" si="13"/>
        <v>2.5872209819111167</v>
      </c>
      <c r="U119" s="133">
        <f t="shared" si="13"/>
        <v>2.5466120729797583</v>
      </c>
      <c r="V119" s="133">
        <f t="shared" si="13"/>
        <v>2.5093844364810298</v>
      </c>
      <c r="W119" s="133">
        <f t="shared" si="13"/>
        <v>2.4751148933770688</v>
      </c>
      <c r="X119" s="133">
        <f t="shared" si="13"/>
        <v>2.4434495580615443</v>
      </c>
      <c r="Y119" s="133">
        <f t="shared" si="13"/>
        <v>2.4140900421407583</v>
      </c>
      <c r="Z119" s="138">
        <f t="shared" si="13"/>
        <v>2.3867828527499579</v>
      </c>
    </row>
    <row r="120" spans="1:26" ht="12.75">
      <c r="A120" s="128">
        <v>116</v>
      </c>
      <c r="B120" s="137">
        <f t="shared" si="14"/>
        <v>11.399944162937587</v>
      </c>
      <c r="C120" s="133">
        <f t="shared" si="14"/>
        <v>7.3359381554813972</v>
      </c>
      <c r="D120" s="133">
        <f t="shared" si="14"/>
        <v>5.7942871752311298</v>
      </c>
      <c r="E120" s="133">
        <f t="shared" si="14"/>
        <v>4.9590527135398323</v>
      </c>
      <c r="F120" s="133">
        <f t="shared" si="14"/>
        <v>4.4269452270700445</v>
      </c>
      <c r="G120" s="133">
        <f t="shared" si="14"/>
        <v>4.0545948011701824</v>
      </c>
      <c r="H120" s="133">
        <f t="shared" si="14"/>
        <v>3.7775262039486548</v>
      </c>
      <c r="I120" s="133">
        <f t="shared" si="14"/>
        <v>3.5622155245638196</v>
      </c>
      <c r="J120" s="133">
        <f t="shared" si="14"/>
        <v>3.3894080372224984</v>
      </c>
      <c r="K120" s="133">
        <f t="shared" si="14"/>
        <v>3.2472091834558956</v>
      </c>
      <c r="L120" s="133">
        <f t="shared" si="14"/>
        <v>3.1278499685336083</v>
      </c>
      <c r="M120" s="133">
        <f t="shared" si="14"/>
        <v>3.0260273137352396</v>
      </c>
      <c r="N120" s="133">
        <f t="shared" si="14"/>
        <v>2.9379895256457118</v>
      </c>
      <c r="O120" s="133">
        <f t="shared" si="14"/>
        <v>2.8610026483924318</v>
      </c>
      <c r="P120" s="133">
        <f t="shared" si="14"/>
        <v>2.7930240643140896</v>
      </c>
      <c r="Q120" s="133">
        <f t="shared" si="14"/>
        <v>2.7324948339780759</v>
      </c>
      <c r="R120" s="133">
        <f t="shared" si="13"/>
        <v>2.6782030811586228</v>
      </c>
      <c r="S120" s="133">
        <f t="shared" si="13"/>
        <v>2.6291914883434719</v>
      </c>
      <c r="T120" s="133">
        <f t="shared" si="13"/>
        <v>2.5846930691932104</v>
      </c>
      <c r="U120" s="133">
        <f t="shared" si="13"/>
        <v>2.5440855807314122</v>
      </c>
      <c r="V120" s="133">
        <f t="shared" si="13"/>
        <v>2.5068585282322728</v>
      </c>
      <c r="W120" s="133">
        <f t="shared" si="13"/>
        <v>2.4725888651516192</v>
      </c>
      <c r="X120" s="133">
        <f t="shared" si="13"/>
        <v>2.4409228150552646</v>
      </c>
      <c r="Y120" s="133">
        <f t="shared" si="13"/>
        <v>2.4115620801743995</v>
      </c>
      <c r="Z120" s="138">
        <f t="shared" si="13"/>
        <v>2.3842532433778212</v>
      </c>
    </row>
    <row r="121" spans="1:26" ht="12.75">
      <c r="A121" s="128">
        <v>117</v>
      </c>
      <c r="B121" s="137">
        <f t="shared" si="14"/>
        <v>11.394874518695246</v>
      </c>
      <c r="C121" s="133">
        <f t="shared" si="14"/>
        <v>7.3321315821447524</v>
      </c>
      <c r="D121" s="133">
        <f t="shared" si="14"/>
        <v>5.7909711780403361</v>
      </c>
      <c r="E121" s="133">
        <f t="shared" si="14"/>
        <v>4.9559985065547618</v>
      </c>
      <c r="F121" s="133">
        <f t="shared" si="14"/>
        <v>4.4240524355073179</v>
      </c>
      <c r="G121" s="133">
        <f t="shared" si="14"/>
        <v>4.0518100920341489</v>
      </c>
      <c r="H121" s="133">
        <f t="shared" si="14"/>
        <v>3.7748177665635629</v>
      </c>
      <c r="I121" s="133">
        <f t="shared" si="14"/>
        <v>3.5595628516755409</v>
      </c>
      <c r="J121" s="133">
        <f t="shared" si="14"/>
        <v>3.3867971487502069</v>
      </c>
      <c r="K121" s="133">
        <f t="shared" si="14"/>
        <v>3.2446301396560298</v>
      </c>
      <c r="L121" s="133">
        <f t="shared" si="14"/>
        <v>3.1252954672445279</v>
      </c>
      <c r="M121" s="133">
        <f t="shared" si="14"/>
        <v>3.0234918485616267</v>
      </c>
      <c r="N121" s="133">
        <f t="shared" si="14"/>
        <v>2.9354688551790176</v>
      </c>
      <c r="O121" s="133">
        <f t="shared" si="14"/>
        <v>2.8584934477546167</v>
      </c>
      <c r="P121" s="133">
        <f t="shared" si="14"/>
        <v>2.7905236885727209</v>
      </c>
      <c r="Q121" s="133">
        <f t="shared" si="14"/>
        <v>2.7300011528819601</v>
      </c>
      <c r="R121" s="133">
        <f t="shared" si="13"/>
        <v>2.6757143608453493</v>
      </c>
      <c r="S121" s="133">
        <f t="shared" si="13"/>
        <v>2.6267063048613744</v>
      </c>
      <c r="T121" s="133">
        <f t="shared" si="13"/>
        <v>2.582210244102956</v>
      </c>
      <c r="U121" s="133">
        <f t="shared" si="13"/>
        <v>2.541604132362524</v>
      </c>
      <c r="V121" s="133">
        <f t="shared" si="13"/>
        <v>2.5043776342515707</v>
      </c>
      <c r="W121" s="133">
        <f t="shared" si="13"/>
        <v>2.4701078334445232</v>
      </c>
      <c r="X121" s="133">
        <f t="shared" si="13"/>
        <v>2.4384410608092328</v>
      </c>
      <c r="Y121" s="133">
        <f t="shared" si="13"/>
        <v>2.4090791076533185</v>
      </c>
      <c r="Z121" s="138">
        <f t="shared" si="13"/>
        <v>2.3817686312885531</v>
      </c>
    </row>
    <row r="122" spans="1:26" ht="12.75">
      <c r="A122" s="128">
        <v>118</v>
      </c>
      <c r="B122" s="137">
        <f t="shared" si="14"/>
        <v>11.389893866361502</v>
      </c>
      <c r="C122" s="133">
        <f t="shared" si="14"/>
        <v>7.3283920686631081</v>
      </c>
      <c r="D122" s="133">
        <f t="shared" si="14"/>
        <v>5.7877137175574056</v>
      </c>
      <c r="E122" s="133">
        <f t="shared" si="14"/>
        <v>4.9529982867694597</v>
      </c>
      <c r="F122" s="133">
        <f t="shared" si="14"/>
        <v>4.4212108243495827</v>
      </c>
      <c r="G122" s="133">
        <f t="shared" si="14"/>
        <v>4.049074681681236</v>
      </c>
      <c r="H122" s="133">
        <f t="shared" si="14"/>
        <v>3.7721572974980644</v>
      </c>
      <c r="I122" s="133">
        <f t="shared" si="14"/>
        <v>3.5569571714335981</v>
      </c>
      <c r="J122" s="133">
        <f t="shared" si="14"/>
        <v>3.3842325187074294</v>
      </c>
      <c r="K122" s="133">
        <f t="shared" si="14"/>
        <v>3.2420967914200496</v>
      </c>
      <c r="L122" s="133">
        <f t="shared" si="14"/>
        <v>3.1227862242782565</v>
      </c>
      <c r="M122" s="133">
        <f t="shared" si="14"/>
        <v>3.0210012989928861</v>
      </c>
      <c r="N122" s="133">
        <f t="shared" si="14"/>
        <v>2.9329928302385877</v>
      </c>
      <c r="O122" s="133">
        <f t="shared" si="14"/>
        <v>2.8560286793682748</v>
      </c>
      <c r="P122" s="133">
        <f t="shared" si="14"/>
        <v>2.7880675768804211</v>
      </c>
      <c r="Q122" s="133">
        <f t="shared" si="14"/>
        <v>2.7275516038384406</v>
      </c>
      <c r="R122" s="133">
        <f t="shared" si="13"/>
        <v>2.6732696699768135</v>
      </c>
      <c r="S122" s="133">
        <f t="shared" si="13"/>
        <v>2.6242650722842416</v>
      </c>
      <c r="T122" s="133">
        <f t="shared" si="13"/>
        <v>2.5797713112390674</v>
      </c>
      <c r="U122" s="133">
        <f t="shared" si="13"/>
        <v>2.5391665340377449</v>
      </c>
      <c r="V122" s="133">
        <f t="shared" si="13"/>
        <v>2.5019405619101835</v>
      </c>
      <c r="W122" s="133">
        <f t="shared" si="13"/>
        <v>2.4676706065324638</v>
      </c>
      <c r="X122" s="133">
        <f t="shared" si="13"/>
        <v>2.4360031042520625</v>
      </c>
      <c r="Y122" s="133">
        <f t="shared" si="13"/>
        <v>2.4066399339439744</v>
      </c>
      <c r="Z122" s="138">
        <f t="shared" si="13"/>
        <v>2.379327826105146</v>
      </c>
    </row>
    <row r="123" spans="1:26" ht="12.75">
      <c r="A123" s="128">
        <v>119</v>
      </c>
      <c r="B123" s="137">
        <f t="shared" si="14"/>
        <v>11.384999883718672</v>
      </c>
      <c r="C123" s="133">
        <f t="shared" si="14"/>
        <v>7.3247178590606463</v>
      </c>
      <c r="D123" s="133">
        <f t="shared" si="14"/>
        <v>5.7845132579808078</v>
      </c>
      <c r="E123" s="133">
        <f t="shared" si="14"/>
        <v>4.9500506359409187</v>
      </c>
      <c r="F123" s="133">
        <f t="shared" si="14"/>
        <v>4.4184190479231891</v>
      </c>
      <c r="G123" s="133">
        <f t="shared" si="14"/>
        <v>4.0463872731421731</v>
      </c>
      <c r="H123" s="133">
        <f t="shared" si="14"/>
        <v>3.7695435342854844</v>
      </c>
      <c r="I123" s="133">
        <f t="shared" si="14"/>
        <v>3.5543972467438887</v>
      </c>
      <c r="J123" s="133">
        <f t="shared" si="14"/>
        <v>3.3817129291681569</v>
      </c>
      <c r="K123" s="133">
        <f t="shared" si="14"/>
        <v>3.2396079355939547</v>
      </c>
      <c r="L123" s="133">
        <f t="shared" si="14"/>
        <v>3.1203210480352395</v>
      </c>
      <c r="M123" s="133">
        <f t="shared" si="14"/>
        <v>3.0185544825671324</v>
      </c>
      <c r="N123" s="133">
        <f t="shared" si="14"/>
        <v>2.9305602756462372</v>
      </c>
      <c r="O123" s="133">
        <f t="shared" si="14"/>
        <v>2.8536071738917048</v>
      </c>
      <c r="P123" s="133">
        <f t="shared" si="14"/>
        <v>2.7856545645857023</v>
      </c>
      <c r="Q123" s="133">
        <f t="shared" si="14"/>
        <v>2.7251450259670684</v>
      </c>
      <c r="R123" s="133">
        <f t="shared" si="13"/>
        <v>2.6708678506987691</v>
      </c>
      <c r="S123" s="133">
        <f t="shared" si="13"/>
        <v>2.621866635175039</v>
      </c>
      <c r="T123" s="133">
        <f t="shared" si="13"/>
        <v>2.5773751170799524</v>
      </c>
      <c r="U123" s="133">
        <f t="shared" si="13"/>
        <v>2.536771633734745</v>
      </c>
      <c r="V123" s="133">
        <f t="shared" si="13"/>
        <v>2.4995461603379066</v>
      </c>
      <c r="W123" s="133">
        <f t="shared" si="13"/>
        <v>2.4652760344063926</v>
      </c>
      <c r="X123" s="133">
        <f t="shared" si="13"/>
        <v>2.4336077959909792</v>
      </c>
      <c r="Y123" s="133">
        <f t="shared" si="13"/>
        <v>2.4042434100630636</v>
      </c>
      <c r="Z123" s="138">
        <f t="shared" si="13"/>
        <v>2.3769296790786214</v>
      </c>
    </row>
    <row r="124" spans="1:26" ht="13.5" thickBot="1">
      <c r="A124" s="129">
        <v>120</v>
      </c>
      <c r="B124" s="139">
        <f t="shared" si="14"/>
        <v>11.38019032862853</v>
      </c>
      <c r="C124" s="140">
        <f t="shared" si="14"/>
        <v>7.3211072581178005</v>
      </c>
      <c r="D124" s="140">
        <f t="shared" si="14"/>
        <v>5.7813683167475185</v>
      </c>
      <c r="E124" s="140">
        <f t="shared" si="14"/>
        <v>4.9471541850494516</v>
      </c>
      <c r="F124" s="140">
        <f t="shared" si="14"/>
        <v>4.4156758072978182</v>
      </c>
      <c r="G124" s="140">
        <f t="shared" si="14"/>
        <v>4.0437466145247516</v>
      </c>
      <c r="H124" s="140">
        <f t="shared" si="14"/>
        <v>3.7669752583537508</v>
      </c>
      <c r="I124" s="140">
        <f t="shared" si="14"/>
        <v>3.5518818835350845</v>
      </c>
      <c r="J124" s="140">
        <f t="shared" si="14"/>
        <v>3.3792372045681769</v>
      </c>
      <c r="K124" s="140">
        <f t="shared" si="14"/>
        <v>3.2371624108737627</v>
      </c>
      <c r="L124" s="140">
        <f t="shared" si="14"/>
        <v>3.1178987883632225</v>
      </c>
      <c r="M124" s="140">
        <f t="shared" si="14"/>
        <v>3.0161502579488464</v>
      </c>
      <c r="N124" s="140">
        <f t="shared" si="14"/>
        <v>2.9281700570918927</v>
      </c>
      <c r="O124" s="140">
        <f t="shared" si="14"/>
        <v>2.8512278026419398</v>
      </c>
      <c r="P124" s="140">
        <f t="shared" si="14"/>
        <v>2.7832835275250742</v>
      </c>
      <c r="Q124" s="140">
        <f t="shared" si="14"/>
        <v>2.722780298735616</v>
      </c>
      <c r="R124" s="140">
        <f t="shared" si="13"/>
        <v>2.6685077853905015</v>
      </c>
      <c r="S124" s="140">
        <f t="shared" si="13"/>
        <v>2.6195098782360535</v>
      </c>
      <c r="T124" s="140">
        <f t="shared" si="13"/>
        <v>2.5750205481659942</v>
      </c>
      <c r="U124" s="140">
        <f t="shared" si="13"/>
        <v>2.534418319429824</v>
      </c>
      <c r="V124" s="140">
        <f t="shared" si="13"/>
        <v>2.4971933186114788</v>
      </c>
      <c r="W124" s="140">
        <f t="shared" si="13"/>
        <v>2.4629230069623143</v>
      </c>
      <c r="X124" s="140">
        <f t="shared" si="13"/>
        <v>2.4312540265046083</v>
      </c>
      <c r="Y124" s="140">
        <f t="shared" si="13"/>
        <v>2.4018884268719876</v>
      </c>
      <c r="Z124" s="141">
        <f t="shared" si="13"/>
        <v>2.3745730812839354</v>
      </c>
    </row>
  </sheetData>
  <phoneticPr fontId="21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K14" sqref="K14"/>
    </sheetView>
  </sheetViews>
  <sheetFormatPr defaultRowHeight="12"/>
  <sheetData>
    <row r="2" spans="1:1" ht="13.5">
      <c r="A2" s="149" t="s">
        <v>52</v>
      </c>
    </row>
  </sheetData>
  <phoneticPr fontId="1" type="noConversion"/>
  <hyperlinks>
    <hyperlink ref="A2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显著度及临界值计算</vt:lpstr>
      <vt:lpstr>标准正态分布概率表</vt:lpstr>
      <vt:lpstr>t分布表</vt:lpstr>
      <vt:lpstr>卡方分布</vt:lpstr>
      <vt:lpstr>F分布(0.05)</vt:lpstr>
      <vt:lpstr>F分布(0.01)</vt:lpstr>
      <vt:lpstr>F分布(0.001)</vt:lpstr>
      <vt:lpstr>DW检验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郭志刚</dc:creator>
  <cp:lastModifiedBy>zguo</cp:lastModifiedBy>
  <cp:lastPrinted>2015-02-05T08:25:27Z</cp:lastPrinted>
  <dcterms:created xsi:type="dcterms:W3CDTF">2001-07-24T08:39:36Z</dcterms:created>
  <dcterms:modified xsi:type="dcterms:W3CDTF">2015-02-05T14:33:06Z</dcterms:modified>
</cp:coreProperties>
</file>