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8b50a863598e0b/Documents/"/>
    </mc:Choice>
  </mc:AlternateContent>
  <xr:revisionPtr revIDLastSave="1" documentId="8_{0AEA7F67-2BED-4152-A8B7-D1FD392D5E3B}" xr6:coauthVersionLast="47" xr6:coauthVersionMax="47" xr10:uidLastSave="{AFABAEE0-D65E-4F79-9069-A97C21CAA243}"/>
  <bookViews>
    <workbookView xWindow="9000" yWindow="0" windowWidth="10290" windowHeight="10170" xr2:uid="{ACB16142-1408-4582-AEB4-CD1152A38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M27" i="1"/>
  <c r="N27" i="1"/>
  <c r="O27" i="1"/>
  <c r="P27" i="1"/>
  <c r="Q27" i="1"/>
  <c r="R27" i="1"/>
  <c r="S27" i="1"/>
  <c r="T27" i="1"/>
  <c r="U27" i="1"/>
  <c r="M21" i="1"/>
  <c r="O21" i="1"/>
  <c r="P21" i="1"/>
  <c r="Q21" i="1"/>
  <c r="R21" i="1"/>
  <c r="S21" i="1"/>
  <c r="T21" i="1"/>
  <c r="U21" i="1"/>
  <c r="M22" i="1"/>
  <c r="N22" i="1"/>
  <c r="O22" i="1"/>
  <c r="P22" i="1"/>
  <c r="Q22" i="1"/>
  <c r="R22" i="1"/>
  <c r="S22" i="1"/>
  <c r="T22" i="1"/>
  <c r="U22" i="1"/>
  <c r="M23" i="1"/>
  <c r="N23" i="1"/>
  <c r="O23" i="1"/>
  <c r="P23" i="1"/>
  <c r="Q23" i="1"/>
  <c r="R23" i="1"/>
  <c r="S23" i="1"/>
  <c r="T23" i="1"/>
  <c r="U23" i="1"/>
  <c r="M24" i="1"/>
  <c r="N24" i="1"/>
  <c r="O24" i="1"/>
  <c r="P24" i="1"/>
  <c r="Q24" i="1"/>
  <c r="R24" i="1"/>
  <c r="S24" i="1"/>
  <c r="T24" i="1"/>
  <c r="U24" i="1"/>
  <c r="M25" i="1"/>
  <c r="N25" i="1"/>
  <c r="O25" i="1"/>
  <c r="P25" i="1"/>
  <c r="Q25" i="1"/>
  <c r="R25" i="1"/>
  <c r="S25" i="1"/>
  <c r="T25" i="1"/>
  <c r="U25" i="1"/>
  <c r="M26" i="1"/>
  <c r="N26" i="1"/>
  <c r="O26" i="1"/>
  <c r="P26" i="1"/>
  <c r="Q26" i="1"/>
  <c r="R26" i="1"/>
  <c r="S26" i="1"/>
  <c r="T26" i="1"/>
  <c r="U26" i="1"/>
  <c r="N20" i="1"/>
  <c r="O20" i="1"/>
  <c r="P20" i="1"/>
  <c r="Q20" i="1"/>
  <c r="R20" i="1"/>
  <c r="S20" i="1"/>
  <c r="T20" i="1"/>
  <c r="U20" i="1"/>
  <c r="M20" i="1"/>
  <c r="W5" i="1"/>
  <c r="X8" i="1" s="1"/>
  <c r="X5" i="1"/>
  <c r="N8" i="1"/>
  <c r="N9" i="1"/>
  <c r="N5" i="1"/>
  <c r="N3" i="1"/>
  <c r="F59" i="1"/>
  <c r="G49" i="1"/>
  <c r="F47" i="1"/>
  <c r="J44" i="1"/>
  <c r="J40" i="1"/>
  <c r="F36" i="1"/>
  <c r="J36" i="1"/>
  <c r="F35" i="1"/>
  <c r="F24" i="1"/>
  <c r="F23" i="1"/>
  <c r="J32" i="1"/>
  <c r="J28" i="1"/>
  <c r="J24" i="1"/>
  <c r="F12" i="1"/>
  <c r="J20" i="1"/>
  <c r="J12" i="1"/>
  <c r="G11" i="1"/>
  <c r="F11" i="1"/>
  <c r="F67" i="1"/>
  <c r="H69" i="1"/>
  <c r="G69" i="1"/>
  <c r="F69" i="1"/>
  <c r="H68" i="1"/>
  <c r="G68" i="1"/>
  <c r="F68" i="1"/>
  <c r="H67" i="1"/>
  <c r="G67" i="1"/>
  <c r="H65" i="1"/>
  <c r="G65" i="1"/>
  <c r="F65" i="1"/>
  <c r="H64" i="1"/>
  <c r="G64" i="1"/>
  <c r="F64" i="1"/>
  <c r="H63" i="1"/>
  <c r="G63" i="1"/>
  <c r="F63" i="1"/>
  <c r="F60" i="1"/>
  <c r="H61" i="1"/>
  <c r="H60" i="1"/>
  <c r="H59" i="1"/>
  <c r="G61" i="1"/>
  <c r="G60" i="1"/>
  <c r="G59" i="1"/>
  <c r="F61" i="1"/>
  <c r="F55" i="1"/>
  <c r="H57" i="1"/>
  <c r="G57" i="1"/>
  <c r="F57" i="1"/>
  <c r="H56" i="1"/>
  <c r="G56" i="1"/>
  <c r="F56" i="1"/>
  <c r="H55" i="1"/>
  <c r="G55" i="1"/>
  <c r="H53" i="1"/>
  <c r="G53" i="1"/>
  <c r="F53" i="1"/>
  <c r="H52" i="1"/>
  <c r="G52" i="1"/>
  <c r="F52" i="1"/>
  <c r="H51" i="1"/>
  <c r="G51" i="1"/>
  <c r="F51" i="1"/>
  <c r="H49" i="1"/>
  <c r="H48" i="1"/>
  <c r="H47" i="1"/>
  <c r="G48" i="1"/>
  <c r="G47" i="1"/>
  <c r="F49" i="1"/>
  <c r="F48" i="1"/>
  <c r="G32" i="1"/>
  <c r="G37" i="1"/>
  <c r="H44" i="1"/>
  <c r="F43" i="1"/>
  <c r="H45" i="1"/>
  <c r="G45" i="1"/>
  <c r="F45" i="1"/>
  <c r="G44" i="1"/>
  <c r="F44" i="1"/>
  <c r="H43" i="1"/>
  <c r="G43" i="1"/>
  <c r="H41" i="1"/>
  <c r="G41" i="1"/>
  <c r="F41" i="1"/>
  <c r="H40" i="1"/>
  <c r="G40" i="1"/>
  <c r="F40" i="1"/>
  <c r="H39" i="1"/>
  <c r="G39" i="1"/>
  <c r="F39" i="1"/>
  <c r="H37" i="1"/>
  <c r="H36" i="1"/>
  <c r="H35" i="1"/>
  <c r="G36" i="1"/>
  <c r="G35" i="1"/>
  <c r="F37" i="1"/>
  <c r="H33" i="1"/>
  <c r="G33" i="1"/>
  <c r="F33" i="1"/>
  <c r="H32" i="1"/>
  <c r="F32" i="1"/>
  <c r="H31" i="1"/>
  <c r="G31" i="1"/>
  <c r="F31" i="1"/>
  <c r="H27" i="1"/>
  <c r="F28" i="1"/>
  <c r="H29" i="1"/>
  <c r="G29" i="1"/>
  <c r="F29" i="1"/>
  <c r="H28" i="1"/>
  <c r="G28" i="1"/>
  <c r="G27" i="1"/>
  <c r="F27" i="1"/>
  <c r="H25" i="1"/>
  <c r="H24" i="1"/>
  <c r="H23" i="1"/>
  <c r="G25" i="1"/>
  <c r="G24" i="1"/>
  <c r="G23" i="1"/>
  <c r="F25" i="1"/>
  <c r="H13" i="1"/>
  <c r="H12" i="1"/>
  <c r="H11" i="1"/>
  <c r="G13" i="1"/>
  <c r="G12" i="1"/>
  <c r="F13" i="1"/>
  <c r="H21" i="1"/>
  <c r="G21" i="1"/>
  <c r="F21" i="1"/>
  <c r="H20" i="1"/>
  <c r="G20" i="1"/>
  <c r="F20" i="1"/>
  <c r="H19" i="1"/>
  <c r="G19" i="1"/>
  <c r="F19" i="1"/>
  <c r="F16" i="1"/>
  <c r="F15" i="1"/>
  <c r="H17" i="1"/>
  <c r="G17" i="1"/>
  <c r="F17" i="1"/>
  <c r="H16" i="1"/>
  <c r="G16" i="1"/>
  <c r="H15" i="1"/>
  <c r="G15" i="1"/>
  <c r="M11" i="1" l="1"/>
  <c r="X7" i="1"/>
  <c r="J64" i="1"/>
  <c r="J48" i="1"/>
  <c r="J60" i="1"/>
  <c r="J68" i="1"/>
  <c r="J52" i="1"/>
  <c r="J56" i="1"/>
  <c r="J16" i="1"/>
  <c r="O18" i="1" l="1"/>
  <c r="P14" i="1"/>
  <c r="R14" i="1"/>
  <c r="M16" i="1"/>
  <c r="P16" i="1"/>
  <c r="O13" i="1"/>
  <c r="Q17" i="1"/>
  <c r="Q14" i="1"/>
  <c r="U17" i="1"/>
  <c r="T18" i="1"/>
  <c r="N18" i="1"/>
  <c r="U11" i="1"/>
  <c r="M14" i="1"/>
  <c r="U12" i="1"/>
  <c r="O12" i="1"/>
  <c r="P11" i="1"/>
  <c r="T11" i="1"/>
  <c r="T12" i="1"/>
  <c r="S12" i="1"/>
  <c r="M12" i="1"/>
  <c r="N12" i="1"/>
  <c r="U18" i="1"/>
  <c r="Q18" i="1"/>
  <c r="R16" i="1"/>
  <c r="S18" i="1"/>
  <c r="R11" i="1"/>
  <c r="P13" i="1"/>
  <c r="M17" i="1"/>
  <c r="O17" i="1"/>
  <c r="N13" i="1"/>
  <c r="Q16" i="1"/>
  <c r="S11" i="1"/>
  <c r="Q13" i="1"/>
  <c r="N17" i="1"/>
  <c r="M13" i="1"/>
  <c r="T17" i="1"/>
  <c r="T13" i="1"/>
  <c r="T16" i="1"/>
  <c r="R12" i="1"/>
  <c r="P18" i="1"/>
  <c r="S16" i="1"/>
  <c r="M18" i="1"/>
  <c r="U16" i="1"/>
  <c r="O14" i="1"/>
  <c r="S14" i="1"/>
  <c r="U14" i="1"/>
  <c r="N14" i="1"/>
  <c r="N11" i="1"/>
  <c r="O16" i="1"/>
  <c r="R17" i="1"/>
  <c r="S17" i="1"/>
  <c r="S13" i="1"/>
  <c r="Q11" i="1"/>
  <c r="R13" i="1"/>
  <c r="P17" i="1"/>
  <c r="Q12" i="1"/>
  <c r="O11" i="1"/>
  <c r="N16" i="1"/>
  <c r="R18" i="1"/>
  <c r="P12" i="1"/>
  <c r="T14" i="1"/>
  <c r="U13" i="1"/>
  <c r="AA12" i="1" l="1"/>
  <c r="X17" i="1"/>
  <c r="Y11" i="1"/>
  <c r="W11" i="1"/>
  <c r="W13" i="1"/>
  <c r="AD11" i="1"/>
  <c r="X12" i="1"/>
  <c r="AC17" i="1"/>
  <c r="AD16" i="1"/>
  <c r="AC11" i="1"/>
  <c r="Z17" i="1"/>
  <c r="Z12" i="1"/>
  <c r="AB13" i="1"/>
  <c r="AA11" i="1"/>
  <c r="X11" i="1"/>
  <c r="AD13" i="1"/>
  <c r="AA16" i="1"/>
  <c r="AC12" i="1"/>
  <c r="X16" i="1"/>
  <c r="AC13" i="1"/>
  <c r="AD17" i="1"/>
  <c r="X13" i="1"/>
  <c r="AB16" i="1"/>
  <c r="AD12" i="1"/>
  <c r="AA17" i="1"/>
  <c r="AC16" i="1"/>
  <c r="Y17" i="1"/>
  <c r="Y13" i="1"/>
  <c r="W17" i="1"/>
  <c r="Z11" i="1"/>
  <c r="Z16" i="1"/>
  <c r="AB17" i="1"/>
  <c r="AB12" i="1"/>
  <c r="AA13" i="1"/>
  <c r="Z13" i="1"/>
  <c r="Y12" i="1"/>
  <c r="W16" i="1"/>
  <c r="Y16" i="1"/>
  <c r="AB11" i="1"/>
  <c r="W12" i="1"/>
</calcChain>
</file>

<file path=xl/sharedStrings.xml><?xml version="1.0" encoding="utf-8"?>
<sst xmlns="http://schemas.openxmlformats.org/spreadsheetml/2006/main" count="45" uniqueCount="3">
  <si>
    <t>…</t>
  </si>
  <si>
    <t>bn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</si>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</sst>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 style="medium">
        <color rgb="FFFFFF00"/>
      </left>
      <right/>
      <top/>
      <bottom style="medium">
        <color rgb="FFFF0000"/>
      </bottom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 style="medium">
        <color theme="4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rgb="FFFFFF00"/>
      </right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5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/>
      <right/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/>
      <right/>
      <top style="medium">
        <color theme="4"/>
      </top>
      <bottom/>
      <diagonal/>
    </border>
    <border>
      <left style="medium">
        <color theme="9"/>
      </left>
      <right style="medium">
        <color rgb="FFFF0000"/>
      </right>
      <top style="medium">
        <color theme="9"/>
      </top>
      <bottom/>
      <diagonal/>
    </border>
    <border>
      <left/>
      <right style="medium">
        <color theme="4"/>
      </right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medium">
        <color rgb="FFFFFF00"/>
      </right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 style="medium">
        <color theme="9"/>
      </left>
      <right style="medium">
        <color rgb="FFFFFF00"/>
      </right>
      <top style="medium">
        <color theme="5"/>
      </top>
      <bottom/>
      <diagonal/>
    </border>
    <border>
      <left/>
      <right style="medium">
        <color theme="5"/>
      </right>
      <top/>
      <bottom style="medium">
        <color theme="9"/>
      </bottom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16" xfId="0" applyNumberFormat="1" applyBorder="1"/>
    <xf numFmtId="165" fontId="0" fillId="0" borderId="3" xfId="0" applyNumberFormat="1" applyBorder="1"/>
    <xf numFmtId="0" fontId="0" fillId="0" borderId="17" xfId="0" applyBorder="1"/>
    <xf numFmtId="0" fontId="0" fillId="0" borderId="3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165" fontId="0" fillId="0" borderId="21" xfId="0" applyNumberFormat="1" applyBorder="1"/>
    <xf numFmtId="165" fontId="0" fillId="0" borderId="0" xfId="0" applyNumberFormat="1" applyBorder="1"/>
    <xf numFmtId="165" fontId="0" fillId="0" borderId="25" xfId="0" applyNumberFormat="1" applyBorder="1"/>
    <xf numFmtId="165" fontId="0" fillId="0" borderId="22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0" fillId="0" borderId="35" xfId="0" applyBorder="1"/>
    <xf numFmtId="165" fontId="0" fillId="0" borderId="31" xfId="0" applyNumberFormat="1" applyBorder="1"/>
    <xf numFmtId="0" fontId="0" fillId="0" borderId="36" xfId="0" applyBorder="1"/>
    <xf numFmtId="165" fontId="0" fillId="0" borderId="36" xfId="0" applyNumberFormat="1" applyBorder="1"/>
    <xf numFmtId="165" fontId="0" fillId="0" borderId="27" xfId="0" applyNumberFormat="1" applyBorder="1"/>
    <xf numFmtId="165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65" fontId="0" fillId="0" borderId="44" xfId="0" applyNumberFormat="1" applyBorder="1"/>
    <xf numFmtId="0" fontId="0" fillId="0" borderId="45" xfId="0" applyBorder="1"/>
    <xf numFmtId="167" fontId="0" fillId="0" borderId="40" xfId="0" applyNumberFormat="1" applyBorder="1"/>
    <xf numFmtId="165" fontId="0" fillId="0" borderId="40" xfId="0" applyNumberFormat="1" applyBorder="1"/>
    <xf numFmtId="0" fontId="0" fillId="0" borderId="46" xfId="0" applyBorder="1"/>
    <xf numFmtId="0" fontId="0" fillId="0" borderId="47" xfId="0" applyBorder="1"/>
    <xf numFmtId="165" fontId="0" fillId="0" borderId="47" xfId="0" applyNumberForma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65" fontId="0" fillId="0" borderId="50" xfId="0" applyNumberFormat="1" applyBorder="1"/>
    <xf numFmtId="0" fontId="0" fillId="0" borderId="51" xfId="0" applyBorder="1"/>
    <xf numFmtId="164" fontId="0" fillId="0" borderId="0" xfId="0" applyNumberFormat="1" applyBorder="1"/>
    <xf numFmtId="165" fontId="0" fillId="0" borderId="52" xfId="0" applyNumberFormat="1" applyBorder="1"/>
    <xf numFmtId="0" fontId="0" fillId="0" borderId="52" xfId="0" applyBorder="1"/>
    <xf numFmtId="164" fontId="0" fillId="0" borderId="23" xfId="0" applyNumberFormat="1" applyBorder="1"/>
    <xf numFmtId="165" fontId="0" fillId="0" borderId="23" xfId="0" applyNumberFormat="1" applyBorder="1"/>
    <xf numFmtId="0" fontId="0" fillId="0" borderId="5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67D1-8021-4AAE-BA9B-98E95405B0F6}">
  <dimension ref="B1:AE69"/>
  <sheetViews>
    <sheetView tabSelected="1" topLeftCell="K10" zoomScale="89" zoomScaleNormal="89" workbookViewId="0">
      <selection activeCell="L18" sqref="L18"/>
    </sheetView>
  </sheetViews>
  <sheetFormatPr defaultRowHeight="14.5" x14ac:dyDescent="0.35"/>
  <cols>
    <col min="2" max="4" width="6.81640625" bestFit="1" customWidth="1"/>
    <col min="5" max="5" width="5.81640625" bestFit="1" customWidth="1"/>
    <col min="6" max="6" width="7.36328125" bestFit="1" customWidth="1"/>
    <col min="7" max="8" width="6.36328125" bestFit="1" customWidth="1"/>
    <col min="9" max="9" width="5.08984375" bestFit="1" customWidth="1"/>
    <col min="10" max="10" width="8.81640625" bestFit="1" customWidth="1"/>
    <col min="11" max="11" width="8.81640625" customWidth="1"/>
    <col min="13" max="13" width="8.1796875" bestFit="1" customWidth="1"/>
    <col min="14" max="21" width="6.36328125" bestFit="1" customWidth="1"/>
  </cols>
  <sheetData>
    <row r="1" spans="2:31" ht="15" thickBot="1" x14ac:dyDescent="0.4"/>
    <row r="2" spans="2:31" ht="15" thickBot="1" x14ac:dyDescent="0.4">
      <c r="B2" s="2">
        <v>-0.35</v>
      </c>
      <c r="C2" s="4">
        <v>-0.35</v>
      </c>
      <c r="D2" s="51">
        <v>-0.54</v>
      </c>
      <c r="E2" s="52">
        <v>-0.68</v>
      </c>
      <c r="F2" s="53">
        <v>-0.35</v>
      </c>
      <c r="G2">
        <v>-0.56999999999999995</v>
      </c>
      <c r="H2">
        <v>-0.39</v>
      </c>
      <c r="I2">
        <v>0.39</v>
      </c>
      <c r="J2">
        <v>2.5099999999999998</v>
      </c>
      <c r="K2">
        <v>-0.72</v>
      </c>
      <c r="M2" s="17">
        <v>2.5999999999999999E-2</v>
      </c>
      <c r="N2" s="18">
        <v>0.03</v>
      </c>
      <c r="O2" s="31">
        <v>0.02</v>
      </c>
      <c r="P2" s="31">
        <v>1.93333333333333E-2</v>
      </c>
      <c r="Q2" s="31">
        <v>1.63333333333333E-2</v>
      </c>
      <c r="R2" s="31">
        <v>1.3333333333333299E-2</v>
      </c>
      <c r="S2" s="31">
        <v>1.03333333333333E-2</v>
      </c>
      <c r="T2" s="31">
        <v>7.3333333333333297E-3</v>
      </c>
      <c r="U2" s="31">
        <v>4.3333333333333297E-3</v>
      </c>
    </row>
    <row r="3" spans="2:31" x14ac:dyDescent="0.35">
      <c r="B3" s="8">
        <v>-0.35</v>
      </c>
      <c r="C3" s="11">
        <v>-0.42</v>
      </c>
      <c r="D3" s="66">
        <v>-0.52</v>
      </c>
      <c r="E3" s="12">
        <v>-0.68</v>
      </c>
      <c r="F3" s="54">
        <v>-0.35</v>
      </c>
      <c r="G3">
        <v>-0.67</v>
      </c>
      <c r="H3">
        <v>-0.36</v>
      </c>
      <c r="I3">
        <v>0.26</v>
      </c>
      <c r="J3">
        <v>3.19</v>
      </c>
      <c r="K3">
        <v>-0.72</v>
      </c>
      <c r="M3" s="7">
        <v>0.14799999999999999</v>
      </c>
      <c r="N3" s="7">
        <f>J60+J64+J68</f>
        <v>2.8350000000000004E-2</v>
      </c>
      <c r="O3" s="7">
        <v>1.1479999999999999</v>
      </c>
      <c r="P3" s="7">
        <v>0.58750999999999998</v>
      </c>
      <c r="Q3" s="7">
        <v>0.97860999999999998</v>
      </c>
      <c r="R3" s="7">
        <v>1.36971</v>
      </c>
      <c r="S3" s="7">
        <v>1.76081</v>
      </c>
      <c r="T3" s="7">
        <v>2.15191</v>
      </c>
      <c r="U3" s="7">
        <v>2.5430100000000002</v>
      </c>
    </row>
    <row r="4" spans="2:31" ht="15" thickBot="1" x14ac:dyDescent="0.4">
      <c r="B4" s="9">
        <v>-0.35</v>
      </c>
      <c r="C4" s="13">
        <v>-0.53</v>
      </c>
      <c r="D4" s="55">
        <v>-0.53</v>
      </c>
      <c r="E4" s="67">
        <v>-0.68</v>
      </c>
      <c r="F4" s="56">
        <v>-0.35</v>
      </c>
      <c r="G4">
        <v>-0.69</v>
      </c>
      <c r="H4">
        <v>-0.36</v>
      </c>
      <c r="I4">
        <v>0.25</v>
      </c>
      <c r="J4">
        <v>3.05</v>
      </c>
      <c r="K4">
        <v>-0.72</v>
      </c>
      <c r="M4" s="31">
        <v>0.27</v>
      </c>
      <c r="N4" s="31">
        <v>1.03</v>
      </c>
      <c r="O4" s="31">
        <v>1.79</v>
      </c>
      <c r="P4" s="31">
        <v>2.5499999999999998</v>
      </c>
      <c r="Q4" s="31">
        <v>3.31</v>
      </c>
      <c r="R4" s="31">
        <v>4.07</v>
      </c>
      <c r="S4" s="31">
        <v>4.83</v>
      </c>
      <c r="T4" s="31">
        <v>5.59</v>
      </c>
      <c r="U4" s="31">
        <v>6.35</v>
      </c>
    </row>
    <row r="5" spans="2:31" ht="15" thickBot="1" x14ac:dyDescent="0.4">
      <c r="B5" s="10">
        <v>-2.04</v>
      </c>
      <c r="C5" s="14">
        <v>-0.08</v>
      </c>
      <c r="D5" s="15">
        <v>-1.2</v>
      </c>
      <c r="E5" s="16">
        <v>-0.88</v>
      </c>
      <c r="F5" s="27">
        <v>-0.97</v>
      </c>
      <c r="G5">
        <v>-1.76</v>
      </c>
      <c r="H5">
        <v>1.18</v>
      </c>
      <c r="I5">
        <v>0.2</v>
      </c>
      <c r="J5">
        <v>-0.82</v>
      </c>
      <c r="M5" s="7">
        <v>0.39200000000000002</v>
      </c>
      <c r="N5" s="7">
        <f>J62+J66+J70</f>
        <v>0</v>
      </c>
      <c r="O5" s="7">
        <v>1.3919999999999999</v>
      </c>
      <c r="P5" s="7">
        <v>4.5124899999999997</v>
      </c>
      <c r="Q5" s="7">
        <v>2.3919999999999999</v>
      </c>
      <c r="R5" s="7">
        <v>6.7702900000000001</v>
      </c>
      <c r="S5" s="7">
        <v>3.3919999999999999</v>
      </c>
      <c r="T5" s="7">
        <v>9.0280900000000006</v>
      </c>
      <c r="U5" s="7">
        <v>4.3920000000000003</v>
      </c>
      <c r="W5" s="7">
        <f>AVERAGE(M2:U9)</f>
        <v>3.4679303809523785</v>
      </c>
      <c r="X5">
        <f>_xlfn.VAR.P(M2:U9)</f>
        <v>17.639907739303496</v>
      </c>
    </row>
    <row r="6" spans="2:31" x14ac:dyDescent="0.35"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/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</row>
    <row r="7" spans="2:31" x14ac:dyDescent="0.35">
      <c r="B7">
        <v>-0.43</v>
      </c>
      <c r="C7">
        <v>-0.43</v>
      </c>
      <c r="D7">
        <v>-0.49</v>
      </c>
      <c r="E7">
        <v>-0.6</v>
      </c>
      <c r="F7">
        <v>-0.56000000000000005</v>
      </c>
      <c r="G7">
        <v>-0.49</v>
      </c>
      <c r="H7">
        <v>-0.39</v>
      </c>
      <c r="I7">
        <v>0.45</v>
      </c>
      <c r="J7">
        <v>3.19</v>
      </c>
      <c r="K7">
        <v>-0.73</v>
      </c>
      <c r="M7" s="31">
        <v>0.63600000000000001</v>
      </c>
      <c r="N7" s="31">
        <v>2.0299999999999998</v>
      </c>
      <c r="O7" s="7">
        <v>2.7528000000000001</v>
      </c>
      <c r="P7" s="31">
        <v>3.9230666666666698</v>
      </c>
      <c r="Q7" s="7">
        <v>4.9846723333333296</v>
      </c>
      <c r="R7" s="7">
        <v>6.0398666666666703</v>
      </c>
      <c r="S7" s="7">
        <v>7.1232523333333297</v>
      </c>
      <c r="T7" s="7">
        <v>14.8694593333333</v>
      </c>
      <c r="U7" s="7">
        <v>9.2150666666666705</v>
      </c>
      <c r="W7" t="s">
        <v>2</v>
      </c>
      <c r="X7">
        <f>(M2-W5)/SQRT(X5-0.00001)</f>
        <v>-0.81950960894968361</v>
      </c>
    </row>
    <row r="8" spans="2:31" x14ac:dyDescent="0.35">
      <c r="B8">
        <v>-0.26</v>
      </c>
      <c r="C8">
        <v>-0.26</v>
      </c>
      <c r="D8">
        <v>-0.43</v>
      </c>
      <c r="E8">
        <v>-0.56000000000000005</v>
      </c>
      <c r="F8">
        <v>-0.57999999999999996</v>
      </c>
      <c r="G8">
        <v>-0.42</v>
      </c>
      <c r="H8">
        <v>-0.39</v>
      </c>
      <c r="I8">
        <v>0.43</v>
      </c>
      <c r="J8">
        <v>3.6</v>
      </c>
      <c r="K8">
        <v>-0.71</v>
      </c>
      <c r="M8" s="7">
        <v>0.75800000000000001</v>
      </c>
      <c r="N8" s="7">
        <f t="shared" ref="N8:N9" si="0">J65+J69+J73</f>
        <v>0</v>
      </c>
      <c r="O8" s="31">
        <v>3.2286000000000001</v>
      </c>
      <c r="P8" s="7">
        <v>0.75800000000000001</v>
      </c>
      <c r="Q8" s="31">
        <v>5.9305113333333299</v>
      </c>
      <c r="R8" s="31">
        <v>3.2286000000000001</v>
      </c>
      <c r="S8" s="31">
        <v>8.4446713333333303</v>
      </c>
      <c r="T8" s="31">
        <v>17.919495333333298</v>
      </c>
      <c r="U8" s="31">
        <v>3.2286000000000001</v>
      </c>
      <c r="W8" t="s">
        <v>1</v>
      </c>
      <c r="X8">
        <f>(0.747*((M2-W5)/SQRT(X5-0.00001)))+0.32</f>
        <v>-0.29217367788541365</v>
      </c>
    </row>
    <row r="9" spans="2:31" x14ac:dyDescent="0.35">
      <c r="B9">
        <v>-0.35</v>
      </c>
      <c r="C9">
        <v>-0.35</v>
      </c>
      <c r="D9">
        <v>-0.47</v>
      </c>
      <c r="E9">
        <v>-0.56000000000000005</v>
      </c>
      <c r="F9">
        <v>-0.57999999999999996</v>
      </c>
      <c r="G9">
        <v>-0.46</v>
      </c>
      <c r="H9">
        <v>-0.38</v>
      </c>
      <c r="I9">
        <v>0.4</v>
      </c>
      <c r="J9">
        <v>3.05</v>
      </c>
      <c r="K9">
        <v>-0.71</v>
      </c>
      <c r="M9" s="7">
        <v>0.88</v>
      </c>
      <c r="N9" s="7">
        <f t="shared" si="0"/>
        <v>0</v>
      </c>
      <c r="O9" s="7">
        <v>3.7044000000000001</v>
      </c>
      <c r="P9" s="7">
        <v>0.88</v>
      </c>
      <c r="Q9" s="7">
        <v>6.8763503333333302</v>
      </c>
      <c r="R9" s="7">
        <v>3.7044000000000001</v>
      </c>
      <c r="S9" s="7">
        <v>9.7660903333333309</v>
      </c>
      <c r="T9" s="7">
        <v>20.9695313333333</v>
      </c>
      <c r="U9" s="7">
        <v>3.7044000000000001</v>
      </c>
    </row>
    <row r="10" spans="2:31" ht="15" thickBot="1" x14ac:dyDescent="0.4"/>
    <row r="11" spans="2:31" ht="15" thickBot="1" x14ac:dyDescent="0.4">
      <c r="B11" s="2">
        <v>0.02</v>
      </c>
      <c r="C11" s="24">
        <v>-0.08</v>
      </c>
      <c r="D11" s="24">
        <v>-0.05</v>
      </c>
      <c r="E11" s="24"/>
      <c r="F11" s="30">
        <f>$B$2*$B$11</f>
        <v>-6.9999999999999993E-3</v>
      </c>
      <c r="G11" s="30">
        <f>$C$2*$B$12</f>
        <v>-1.0499999999999999E-2</v>
      </c>
      <c r="H11" s="30">
        <f>$D$2*$B$13</f>
        <v>-4.8599999999999997E-3</v>
      </c>
      <c r="I11" s="24"/>
      <c r="J11" s="21"/>
      <c r="M11" s="19">
        <f>(0.747*((M2-$W$5)/SQRT($X$5-0.00001)))+0.32</f>
        <v>-0.29217367788541365</v>
      </c>
      <c r="N11" s="20">
        <f t="shared" ref="N11:U11" si="1">(0.747*((N2-$W$5)/SQRT($X$5-0.00001)))+0.32</f>
        <v>-0.29146224725186781</v>
      </c>
      <c r="O11" s="27">
        <f t="shared" si="1"/>
        <v>-0.29324082383573241</v>
      </c>
      <c r="P11">
        <f t="shared" si="1"/>
        <v>-0.29335939560799001</v>
      </c>
      <c r="Q11">
        <f t="shared" si="1"/>
        <v>-0.29389296858314945</v>
      </c>
      <c r="R11">
        <f t="shared" si="1"/>
        <v>-0.29442654155830889</v>
      </c>
      <c r="S11">
        <f t="shared" si="1"/>
        <v>-0.29496011453346832</v>
      </c>
      <c r="T11">
        <f t="shared" si="1"/>
        <v>-0.29549368750862753</v>
      </c>
      <c r="U11">
        <f t="shared" si="1"/>
        <v>-0.29602726048378697</v>
      </c>
      <c r="W11" s="19">
        <f>MAX(M11:N12)</f>
        <v>-0.27047504356226532</v>
      </c>
      <c r="X11" s="20">
        <f>MAX(N11:O12)</f>
        <v>-9.2617385175803091E-2</v>
      </c>
      <c r="Y11">
        <f t="shared" ref="Y11:AA11" si="2">MAX(O11:P12)</f>
        <v>-9.2617385175803091E-2</v>
      </c>
      <c r="Z11">
        <f t="shared" si="2"/>
        <v>-0.12274469392988585</v>
      </c>
      <c r="AA11">
        <f t="shared" si="2"/>
        <v>-5.3184563734940626E-2</v>
      </c>
      <c r="AB11">
        <f>MAX(R11:S12)</f>
        <v>1.6375566460004765E-2</v>
      </c>
      <c r="AC11">
        <f t="shared" ref="AC11:AD11" si="3">MAX(S11:T12)</f>
        <v>8.59356966549501E-2</v>
      </c>
      <c r="AD11">
        <f t="shared" si="3"/>
        <v>0.15549582684989546</v>
      </c>
    </row>
    <row r="12" spans="2:31" x14ac:dyDescent="0.35">
      <c r="B12" s="28">
        <v>0.03</v>
      </c>
      <c r="C12" s="27">
        <v>2.5000000000000001E-2</v>
      </c>
      <c r="D12" s="27">
        <v>-4.7999999999999996E-3</v>
      </c>
      <c r="E12" s="27"/>
      <c r="F12" s="31">
        <f>$B$3*$C$11</f>
        <v>2.7999999999999997E-2</v>
      </c>
      <c r="G12" s="31">
        <f>$C$3*$C$12</f>
        <v>-1.0500000000000001E-2</v>
      </c>
      <c r="H12" s="31">
        <f>$D$3*$C$13</f>
        <v>-3.1199999999999999E-2</v>
      </c>
      <c r="I12" s="27"/>
      <c r="J12" s="32">
        <f>SUM(F11:H13)</f>
        <v>-1.4426000000000003E-2</v>
      </c>
      <c r="M12" s="27">
        <f t="shared" ref="M12:U12" si="4">(0.747*((M3-$W$5)/SQRT($X$5-0.00001)))+0.32</f>
        <v>-0.27047504356226532</v>
      </c>
      <c r="N12" s="27">
        <f t="shared" si="4"/>
        <v>-0.29175571238820547</v>
      </c>
      <c r="O12" s="27">
        <f t="shared" si="4"/>
        <v>-9.2617385175803091E-2</v>
      </c>
      <c r="P12">
        <f t="shared" si="4"/>
        <v>-0.19230482412483135</v>
      </c>
      <c r="Q12">
        <f t="shared" si="4"/>
        <v>-0.12274469392988585</v>
      </c>
      <c r="R12">
        <f t="shared" si="4"/>
        <v>-5.3184563734940626E-2</v>
      </c>
      <c r="S12">
        <f t="shared" si="4"/>
        <v>1.6375566460004765E-2</v>
      </c>
      <c r="T12">
        <f t="shared" si="4"/>
        <v>8.59356966549501E-2</v>
      </c>
      <c r="U12">
        <f t="shared" si="4"/>
        <v>0.15549582684989546</v>
      </c>
      <c r="W12">
        <f>MAX(M12:N13)</f>
        <v>-0.11360458886540564</v>
      </c>
      <c r="X12">
        <f t="shared" ref="X12:X16" si="5">MAX(N12:O13)</f>
        <v>2.1567231508305584E-2</v>
      </c>
      <c r="Y12">
        <f t="shared" ref="Y12:Y17" si="6">MAX(O12:P13)</f>
        <v>0.15673905188201678</v>
      </c>
      <c r="Z12">
        <f t="shared" ref="Z12:Z17" si="7">MAX(P12:Q13)</f>
        <v>0.29191087225572804</v>
      </c>
      <c r="AA12">
        <f t="shared" ref="AA12:AA17" si="8">MAX(Q12:R13)</f>
        <v>0.42708269262943932</v>
      </c>
      <c r="AB12">
        <f t="shared" ref="AB12:AB16" si="9">MAX(R12:S13)</f>
        <v>0.56225451300315055</v>
      </c>
      <c r="AC12">
        <f t="shared" ref="AC12:AC17" si="10">MAX(S12:T13)</f>
        <v>0.69742633337686177</v>
      </c>
      <c r="AD12">
        <f t="shared" ref="AD12:AD17" si="11">MAX(T12:U13)</f>
        <v>0.83259815375057289</v>
      </c>
    </row>
    <row r="13" spans="2:31" x14ac:dyDescent="0.35">
      <c r="B13" s="28">
        <v>8.9999999999999993E-3</v>
      </c>
      <c r="C13" s="27">
        <v>0.06</v>
      </c>
      <c r="D13" s="27">
        <v>-3.0000000000000001E-3</v>
      </c>
      <c r="E13" s="27"/>
      <c r="F13" s="31">
        <f>$B$4*$D$11</f>
        <v>1.7499999999999998E-2</v>
      </c>
      <c r="G13" s="31">
        <f>$C$4*$D$12</f>
        <v>2.5439999999999998E-3</v>
      </c>
      <c r="H13" s="31">
        <f>$D$4*$D$13</f>
        <v>1.5900000000000001E-3</v>
      </c>
      <c r="I13" s="27"/>
      <c r="J13" s="29"/>
      <c r="M13">
        <f t="shared" ref="M13:U13" si="12">(0.747*((M4-$W$5)/SQRT($X$5-0.00001)))+0.32</f>
        <v>-0.24877640923911687</v>
      </c>
      <c r="N13">
        <f t="shared" si="12"/>
        <v>-0.11360458886540564</v>
      </c>
      <c r="O13">
        <f t="shared" si="12"/>
        <v>2.1567231508305584E-2</v>
      </c>
      <c r="P13">
        <f t="shared" si="12"/>
        <v>0.15673905188201678</v>
      </c>
      <c r="Q13">
        <f t="shared" si="12"/>
        <v>0.29191087225572804</v>
      </c>
      <c r="R13">
        <f t="shared" si="12"/>
        <v>0.42708269262943932</v>
      </c>
      <c r="S13">
        <f t="shared" si="12"/>
        <v>0.56225451300315055</v>
      </c>
      <c r="T13">
        <f t="shared" si="12"/>
        <v>0.69742633337686177</v>
      </c>
      <c r="U13">
        <f t="shared" si="12"/>
        <v>0.83259815375057289</v>
      </c>
      <c r="W13">
        <f>MAX(M13:N14)</f>
        <v>-0.11360458886540564</v>
      </c>
      <c r="X13">
        <f t="shared" si="5"/>
        <v>2.1567231508305584E-2</v>
      </c>
      <c r="Y13">
        <f t="shared" si="6"/>
        <v>0.50578292788886481</v>
      </c>
      <c r="Z13">
        <f t="shared" si="7"/>
        <v>0.50578292788886481</v>
      </c>
      <c r="AA13">
        <f t="shared" si="8"/>
        <v>0.90734994899381927</v>
      </c>
      <c r="AB13">
        <f t="shared" si="9"/>
        <v>0.90734994899381927</v>
      </c>
      <c r="AC13">
        <f t="shared" si="10"/>
        <v>1.3089169700987737</v>
      </c>
      <c r="AD13">
        <f t="shared" si="11"/>
        <v>1.3089169700987737</v>
      </c>
    </row>
    <row r="14" spans="2:31" x14ac:dyDescent="0.35">
      <c r="B14" s="28"/>
      <c r="C14" s="27"/>
      <c r="D14" s="27"/>
      <c r="E14" s="27"/>
      <c r="F14" s="31"/>
      <c r="G14" s="31"/>
      <c r="H14" s="31"/>
      <c r="I14" s="27"/>
      <c r="J14" s="29"/>
      <c r="M14">
        <f t="shared" ref="M14:U14" si="13">(0.747*((M5-$W$5)/SQRT($X$5-0.00001)))+0.32</f>
        <v>-0.22707777491596853</v>
      </c>
      <c r="N14">
        <f t="shared" si="13"/>
        <v>-0.29679797700346161</v>
      </c>
      <c r="O14">
        <f t="shared" si="13"/>
        <v>-4.9220116529506364E-2</v>
      </c>
      <c r="P14">
        <f t="shared" si="13"/>
        <v>0.50578292788886481</v>
      </c>
      <c r="Q14">
        <f t="shared" si="13"/>
        <v>0.12863754185695581</v>
      </c>
      <c r="R14">
        <f t="shared" si="13"/>
        <v>0.90734994899381927</v>
      </c>
      <c r="S14">
        <f t="shared" si="13"/>
        <v>0.30649520024341792</v>
      </c>
      <c r="T14">
        <f t="shared" si="13"/>
        <v>1.3089169700987737</v>
      </c>
      <c r="U14">
        <f t="shared" si="13"/>
        <v>0.48435285862988015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/>
    </row>
    <row r="15" spans="2:31" x14ac:dyDescent="0.35">
      <c r="B15" s="28">
        <v>7.6999999999999999E-2</v>
      </c>
      <c r="C15" s="27">
        <v>-0.01</v>
      </c>
      <c r="D15" s="27">
        <v>-7.0999999999999994E-2</v>
      </c>
      <c r="E15" s="27"/>
      <c r="F15" s="31">
        <f>$B$2*B15</f>
        <v>-2.6949999999999998E-2</v>
      </c>
      <c r="G15" s="31">
        <f>$C$2*B16</f>
        <v>-1.75E-4</v>
      </c>
      <c r="H15" s="31">
        <f>$D$2*B17</f>
        <v>8.6400000000000001E-3</v>
      </c>
      <c r="I15" s="27"/>
      <c r="J15" s="29"/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</row>
    <row r="16" spans="2:31" x14ac:dyDescent="0.35">
      <c r="B16" s="28">
        <v>5.0000000000000001E-4</v>
      </c>
      <c r="C16" s="27">
        <v>-5.5E-2</v>
      </c>
      <c r="D16" s="27">
        <v>5.6000000000000001E-2</v>
      </c>
      <c r="E16" s="27"/>
      <c r="F16" s="31">
        <f>$B$3*C15</f>
        <v>3.4999999999999996E-3</v>
      </c>
      <c r="G16" s="31">
        <f>$C$3*C16</f>
        <v>2.3099999999999999E-2</v>
      </c>
      <c r="H16" s="31">
        <f>$D$3*C17</f>
        <v>2.6519999999999998E-2</v>
      </c>
      <c r="I16" s="27"/>
      <c r="J16" s="29">
        <f>SUM(F15:H17)</f>
        <v>4.1994999999999998E-2</v>
      </c>
      <c r="M16">
        <f t="shared" ref="M16:U16" si="14">(0.747*((M7-$W$5)/SQRT($X$5-0.00001)))+0.32</f>
        <v>-0.18368050626967175</v>
      </c>
      <c r="N16">
        <f t="shared" si="14"/>
        <v>6.4253069521056472E-2</v>
      </c>
      <c r="O16">
        <f t="shared" si="14"/>
        <v>0.19280858500279136</v>
      </c>
      <c r="P16">
        <f t="shared" si="14"/>
        <v>0.40094947402385567</v>
      </c>
      <c r="Q16">
        <f t="shared" si="14"/>
        <v>0.58976417202698683</v>
      </c>
      <c r="R16">
        <f t="shared" si="14"/>
        <v>0.77743856529631872</v>
      </c>
      <c r="S16">
        <f t="shared" si="14"/>
        <v>0.97012700309910715</v>
      </c>
      <c r="T16">
        <f t="shared" si="14"/>
        <v>2.3478492414959233</v>
      </c>
      <c r="U16">
        <f t="shared" si="14"/>
        <v>1.3421722022050135</v>
      </c>
      <c r="W16">
        <f t="shared" ref="W16" si="15">MAX(M16:N17)</f>
        <v>6.4253069521056472E-2</v>
      </c>
      <c r="X16">
        <f t="shared" si="5"/>
        <v>0.27743325886307008</v>
      </c>
      <c r="Y16">
        <f t="shared" si="6"/>
        <v>0.40094947402385567</v>
      </c>
      <c r="Z16">
        <f t="shared" si="7"/>
        <v>0.75798888177757984</v>
      </c>
      <c r="AA16">
        <f t="shared" si="8"/>
        <v>0.77743856529631872</v>
      </c>
      <c r="AB16">
        <f t="shared" si="9"/>
        <v>1.2051514921864876</v>
      </c>
      <c r="AC16">
        <f t="shared" si="10"/>
        <v>2.8903215024503344</v>
      </c>
      <c r="AD16">
        <f t="shared" si="11"/>
        <v>2.8903215024503344</v>
      </c>
    </row>
    <row r="17" spans="2:30" x14ac:dyDescent="0.35">
      <c r="B17" s="28">
        <v>-1.6E-2</v>
      </c>
      <c r="C17" s="27">
        <v>-5.0999999999999997E-2</v>
      </c>
      <c r="D17" s="27">
        <v>-2.3E-2</v>
      </c>
      <c r="E17" s="27"/>
      <c r="F17" s="31">
        <f>$B$4*D15</f>
        <v>2.4849999999999997E-2</v>
      </c>
      <c r="G17" s="31">
        <f>$C$4*D16</f>
        <v>-2.9680000000000002E-2</v>
      </c>
      <c r="H17" s="31">
        <f>$D$4*D17</f>
        <v>1.2190000000000001E-2</v>
      </c>
      <c r="I17" s="27"/>
      <c r="J17" s="29"/>
      <c r="M17">
        <f t="shared" ref="M17:U17" si="16">(0.747*((M8-$W$5)/SQRT($X$5-0.00001)))+0.32</f>
        <v>-0.16198187194652336</v>
      </c>
      <c r="N17">
        <f t="shared" si="16"/>
        <v>-0.29679797700346161</v>
      </c>
      <c r="O17">
        <f t="shared" si="16"/>
        <v>0.27743325886307008</v>
      </c>
      <c r="P17">
        <f t="shared" si="16"/>
        <v>-0.16198187194652336</v>
      </c>
      <c r="Q17">
        <f t="shared" si="16"/>
        <v>0.75798888177757984</v>
      </c>
      <c r="R17">
        <f t="shared" si="16"/>
        <v>0.27743325886307008</v>
      </c>
      <c r="S17">
        <f t="shared" si="16"/>
        <v>1.2051514921864876</v>
      </c>
      <c r="T17">
        <f t="shared" si="16"/>
        <v>2.8903215024503344</v>
      </c>
      <c r="U17">
        <f t="shared" si="16"/>
        <v>0.27743325886307008</v>
      </c>
      <c r="W17">
        <f>MAX(M17:N18)</f>
        <v>-0.14028323762337497</v>
      </c>
      <c r="X17">
        <f>MAX(N17:O18)</f>
        <v>0.36205793272334874</v>
      </c>
      <c r="Y17">
        <f t="shared" si="6"/>
        <v>0.36205793272334874</v>
      </c>
      <c r="Z17">
        <f t="shared" si="7"/>
        <v>0.92621359152817284</v>
      </c>
      <c r="AA17">
        <f t="shared" si="8"/>
        <v>0.92621359152817284</v>
      </c>
      <c r="AB17">
        <f>MAX(R17:S18)</f>
        <v>1.4401759812738684</v>
      </c>
      <c r="AC17">
        <f t="shared" si="10"/>
        <v>3.4327937634047463</v>
      </c>
      <c r="AD17">
        <f t="shared" si="11"/>
        <v>3.4327937634047463</v>
      </c>
    </row>
    <row r="18" spans="2:30" x14ac:dyDescent="0.35">
      <c r="B18" s="28"/>
      <c r="C18" s="27"/>
      <c r="D18" s="27"/>
      <c r="E18" s="27"/>
      <c r="F18" s="31"/>
      <c r="G18" s="31"/>
      <c r="H18" s="31"/>
      <c r="I18" s="27"/>
      <c r="J18" s="29"/>
      <c r="M18">
        <f t="shared" ref="M18:U18" si="17">(0.747*((M9-$W$5)/SQRT($X$5-0.00001)))+0.32</f>
        <v>-0.14028323762337497</v>
      </c>
      <c r="N18">
        <f t="shared" si="17"/>
        <v>-0.29679797700346161</v>
      </c>
      <c r="O18">
        <f t="shared" si="17"/>
        <v>0.36205793272334874</v>
      </c>
      <c r="P18">
        <f t="shared" si="17"/>
        <v>-0.14028323762337497</v>
      </c>
      <c r="Q18">
        <f t="shared" si="17"/>
        <v>0.92621359152817284</v>
      </c>
      <c r="R18">
        <f t="shared" si="17"/>
        <v>0.36205793272334874</v>
      </c>
      <c r="S18">
        <f t="shared" si="17"/>
        <v>1.4401759812738684</v>
      </c>
      <c r="T18">
        <f t="shared" si="17"/>
        <v>3.4327937634047463</v>
      </c>
      <c r="U18">
        <f t="shared" si="17"/>
        <v>0.36205793272334874</v>
      </c>
    </row>
    <row r="19" spans="2:30" ht="15" thickBot="1" x14ac:dyDescent="0.4">
      <c r="B19" s="28">
        <v>-1.2E-2</v>
      </c>
      <c r="C19" s="27">
        <v>-6.2E-2</v>
      </c>
      <c r="D19" s="27">
        <v>0.04</v>
      </c>
      <c r="E19" s="27"/>
      <c r="F19" s="31">
        <f>$B$2*B19</f>
        <v>4.1999999999999997E-3</v>
      </c>
      <c r="G19" s="31">
        <f>$C$2*B20</f>
        <v>-2.3099999999999999E-2</v>
      </c>
      <c r="H19" s="31">
        <f>$D$2*B21</f>
        <v>1.188E-2</v>
      </c>
      <c r="I19" s="27"/>
      <c r="J19" s="29"/>
    </row>
    <row r="20" spans="2:30" ht="15" thickBot="1" x14ac:dyDescent="0.4">
      <c r="B20" s="28">
        <v>6.6000000000000003E-2</v>
      </c>
      <c r="C20" s="27">
        <v>4.2999999999999997E-2</v>
      </c>
      <c r="D20" s="27">
        <v>-8.1000000000000003E-2</v>
      </c>
      <c r="E20" s="27"/>
      <c r="F20" s="31">
        <f>$B$3*C19</f>
        <v>2.1699999999999997E-2</v>
      </c>
      <c r="G20" s="31">
        <f>$C$3*C20</f>
        <v>-1.8059999999999996E-2</v>
      </c>
      <c r="H20" s="31">
        <f>$D$3*C21</f>
        <v>-1.976E-2</v>
      </c>
      <c r="I20" s="27"/>
      <c r="J20" s="32">
        <f>SUM(F19:H21)</f>
        <v>-1.6299999999999969E-3</v>
      </c>
      <c r="M20" s="23">
        <f>IF(M11&lt;0,0,M11)</f>
        <v>0</v>
      </c>
      <c r="N20" s="76">
        <f t="shared" ref="N20:U20" si="18">IF(N11&lt;0,0,N11)</f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  <c r="T20">
        <f t="shared" si="18"/>
        <v>0</v>
      </c>
      <c r="U20">
        <f t="shared" si="18"/>
        <v>0</v>
      </c>
    </row>
    <row r="21" spans="2:30" ht="15" thickBot="1" x14ac:dyDescent="0.4">
      <c r="B21" s="3">
        <v>-2.1999999999999999E-2</v>
      </c>
      <c r="C21" s="25">
        <v>3.7999999999999999E-2</v>
      </c>
      <c r="D21" s="25">
        <v>1.4E-2</v>
      </c>
      <c r="E21" s="25"/>
      <c r="F21" s="33">
        <f>$B$4*D19</f>
        <v>-1.3999999999999999E-2</v>
      </c>
      <c r="G21" s="33">
        <f>$C$4*D20</f>
        <v>4.2930000000000003E-2</v>
      </c>
      <c r="H21" s="33">
        <f>$D$4*D21</f>
        <v>-7.4200000000000004E-3</v>
      </c>
      <c r="I21" s="25"/>
      <c r="J21" s="22"/>
      <c r="M21">
        <f t="shared" ref="M21:U21" si="19">IF(M12&lt;0,0,M12)</f>
        <v>0</v>
      </c>
      <c r="N21">
        <f>IF(N12&lt;0,0,N12)</f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1.6375566460004765E-2</v>
      </c>
      <c r="T21">
        <f t="shared" si="19"/>
        <v>8.59356966549501E-2</v>
      </c>
      <c r="U21">
        <f t="shared" si="19"/>
        <v>0.15549582684989546</v>
      </c>
    </row>
    <row r="22" spans="2:30" ht="15" thickBot="1" x14ac:dyDescent="0.4">
      <c r="F22" s="7"/>
      <c r="G22" s="7"/>
      <c r="H22" s="7"/>
      <c r="M22">
        <f t="shared" ref="M22:U22" si="20">IF(M13&lt;0,0,M13)</f>
        <v>0</v>
      </c>
      <c r="N22">
        <f t="shared" si="20"/>
        <v>0</v>
      </c>
      <c r="O22">
        <f t="shared" si="20"/>
        <v>2.1567231508305584E-2</v>
      </c>
      <c r="P22">
        <f t="shared" si="20"/>
        <v>0.15673905188201678</v>
      </c>
      <c r="Q22">
        <f t="shared" si="20"/>
        <v>0.29191087225572804</v>
      </c>
      <c r="R22">
        <f t="shared" si="20"/>
        <v>0.42708269262943932</v>
      </c>
      <c r="S22">
        <f t="shared" si="20"/>
        <v>0.56225451300315055</v>
      </c>
      <c r="T22">
        <f t="shared" si="20"/>
        <v>0.69742633337686177</v>
      </c>
      <c r="U22">
        <f t="shared" si="20"/>
        <v>0.83259815375057289</v>
      </c>
    </row>
    <row r="23" spans="2:30" x14ac:dyDescent="0.35">
      <c r="B23" s="4">
        <v>0.02</v>
      </c>
      <c r="C23" s="47">
        <v>-0.08</v>
      </c>
      <c r="D23" s="47">
        <v>-0.05</v>
      </c>
      <c r="E23" s="47"/>
      <c r="F23" s="48">
        <f>$C$2*B11</f>
        <v>-6.9999999999999993E-3</v>
      </c>
      <c r="G23" s="48">
        <f>$D$2*B12</f>
        <v>-1.6199999999999999E-2</v>
      </c>
      <c r="H23" s="48">
        <f>$E$2*B13</f>
        <v>-6.1199999999999996E-3</v>
      </c>
      <c r="I23" s="47"/>
      <c r="J23" s="5"/>
      <c r="M23">
        <f t="shared" ref="M23:U23" si="21">IF(M14&lt;0,0,M14)</f>
        <v>0</v>
      </c>
      <c r="N23">
        <f t="shared" si="21"/>
        <v>0</v>
      </c>
      <c r="O23">
        <f t="shared" si="21"/>
        <v>0</v>
      </c>
      <c r="P23">
        <f t="shared" si="21"/>
        <v>0.50578292788886481</v>
      </c>
      <c r="Q23">
        <f t="shared" si="21"/>
        <v>0.12863754185695581</v>
      </c>
      <c r="R23">
        <f t="shared" si="21"/>
        <v>0.90734994899381927</v>
      </c>
      <c r="S23">
        <f t="shared" si="21"/>
        <v>0.30649520024341792</v>
      </c>
      <c r="T23">
        <f t="shared" si="21"/>
        <v>1.3089169700987737</v>
      </c>
      <c r="U23">
        <f t="shared" si="21"/>
        <v>0.48435285862988015</v>
      </c>
    </row>
    <row r="24" spans="2:30" x14ac:dyDescent="0.35">
      <c r="B24" s="34">
        <v>0.03</v>
      </c>
      <c r="C24" s="27">
        <v>2.5000000000000001E-2</v>
      </c>
      <c r="D24" s="27">
        <v>-4.7999999999999996E-3</v>
      </c>
      <c r="E24" s="27"/>
      <c r="F24" s="31">
        <f>$C$3*C11</f>
        <v>3.3599999999999998E-2</v>
      </c>
      <c r="G24" s="31">
        <f>$D$3*C12</f>
        <v>-1.3000000000000001E-2</v>
      </c>
      <c r="H24" s="31">
        <f>$E$3*C13</f>
        <v>-4.0800000000000003E-2</v>
      </c>
      <c r="I24" s="27"/>
      <c r="J24" s="49">
        <f>SUM(F23:H25)</f>
        <v>-1.8436000000000004E-2</v>
      </c>
      <c r="M24" t="str">
        <f t="shared" ref="M24:U24" si="22">IF(M15&lt;0,0,M15)</f>
        <v>…</v>
      </c>
      <c r="N24" t="str">
        <f t="shared" si="22"/>
        <v>…</v>
      </c>
      <c r="O24" t="str">
        <f t="shared" si="22"/>
        <v>…</v>
      </c>
      <c r="P24" t="str">
        <f t="shared" si="22"/>
        <v>…</v>
      </c>
      <c r="Q24" t="str">
        <f t="shared" si="22"/>
        <v>…</v>
      </c>
      <c r="R24" t="str">
        <f t="shared" si="22"/>
        <v>…</v>
      </c>
      <c r="S24" t="str">
        <f t="shared" si="22"/>
        <v>…</v>
      </c>
      <c r="T24" t="str">
        <f t="shared" si="22"/>
        <v>…</v>
      </c>
      <c r="U24" t="str">
        <f t="shared" si="22"/>
        <v>…</v>
      </c>
    </row>
    <row r="25" spans="2:30" x14ac:dyDescent="0.35">
      <c r="B25" s="34">
        <v>8.9999999999999993E-3</v>
      </c>
      <c r="C25" s="27">
        <v>0.06</v>
      </c>
      <c r="D25" s="27">
        <v>-3.0000000000000001E-3</v>
      </c>
      <c r="E25" s="27"/>
      <c r="F25" s="31">
        <f>$C$4*D11</f>
        <v>2.6500000000000003E-2</v>
      </c>
      <c r="G25" s="31">
        <f>$D$4*D12</f>
        <v>2.5439999999999998E-3</v>
      </c>
      <c r="H25" s="31">
        <f>$E$4*D13</f>
        <v>2.0400000000000001E-3</v>
      </c>
      <c r="I25" s="27"/>
      <c r="J25" s="35"/>
      <c r="M25">
        <f t="shared" ref="M25:U25" si="23">IF(M16&lt;0,0,M16)</f>
        <v>0</v>
      </c>
      <c r="N25">
        <f t="shared" si="23"/>
        <v>6.4253069521056472E-2</v>
      </c>
      <c r="O25">
        <f t="shared" si="23"/>
        <v>0.19280858500279136</v>
      </c>
      <c r="P25">
        <f t="shared" si="23"/>
        <v>0.40094947402385567</v>
      </c>
      <c r="Q25">
        <f t="shared" si="23"/>
        <v>0.58976417202698683</v>
      </c>
      <c r="R25">
        <f t="shared" si="23"/>
        <v>0.77743856529631872</v>
      </c>
      <c r="S25">
        <f t="shared" si="23"/>
        <v>0.97012700309910715</v>
      </c>
      <c r="T25">
        <f t="shared" si="23"/>
        <v>2.3478492414959233</v>
      </c>
      <c r="U25">
        <f t="shared" si="23"/>
        <v>1.3421722022050135</v>
      </c>
    </row>
    <row r="26" spans="2:30" x14ac:dyDescent="0.35">
      <c r="B26" s="34"/>
      <c r="C26" s="27"/>
      <c r="D26" s="27"/>
      <c r="E26" s="27"/>
      <c r="F26" s="31"/>
      <c r="G26" s="31"/>
      <c r="H26" s="31"/>
      <c r="I26" s="27"/>
      <c r="J26" s="35"/>
      <c r="M26">
        <f t="shared" ref="M26:U27" si="24">IF(M17&lt;0,0,M17)</f>
        <v>0</v>
      </c>
      <c r="N26">
        <f t="shared" si="24"/>
        <v>0</v>
      </c>
      <c r="O26">
        <f t="shared" si="24"/>
        <v>0.27743325886307008</v>
      </c>
      <c r="P26">
        <f t="shared" si="24"/>
        <v>0</v>
      </c>
      <c r="Q26">
        <f t="shared" si="24"/>
        <v>0.75798888177757984</v>
      </c>
      <c r="R26">
        <f t="shared" si="24"/>
        <v>0.27743325886307008</v>
      </c>
      <c r="S26">
        <f t="shared" si="24"/>
        <v>1.2051514921864876</v>
      </c>
      <c r="T26">
        <f t="shared" si="24"/>
        <v>2.8903215024503344</v>
      </c>
      <c r="U26">
        <f t="shared" si="24"/>
        <v>0.27743325886307008</v>
      </c>
    </row>
    <row r="27" spans="2:30" x14ac:dyDescent="0.35">
      <c r="B27" s="34">
        <v>7.6999999999999999E-2</v>
      </c>
      <c r="C27" s="27">
        <v>-0.01</v>
      </c>
      <c r="D27" s="27">
        <v>-7.0999999999999994E-2</v>
      </c>
      <c r="E27" s="27"/>
      <c r="F27" s="31">
        <f>$C$2*B15</f>
        <v>-2.6949999999999998E-2</v>
      </c>
      <c r="G27" s="31">
        <f>$D$2*B16</f>
        <v>-2.7E-4</v>
      </c>
      <c r="H27" s="31">
        <f>$E$2*B17</f>
        <v>1.0880000000000001E-2</v>
      </c>
      <c r="I27" s="27"/>
      <c r="J27" s="35"/>
      <c r="M27">
        <f>IF(M18&lt;0,0,M18)</f>
        <v>0</v>
      </c>
      <c r="N27">
        <f t="shared" si="24"/>
        <v>0</v>
      </c>
      <c r="O27">
        <f t="shared" si="24"/>
        <v>0.36205793272334874</v>
      </c>
      <c r="P27">
        <f t="shared" si="24"/>
        <v>0</v>
      </c>
      <c r="Q27">
        <f t="shared" si="24"/>
        <v>0.92621359152817284</v>
      </c>
      <c r="R27">
        <f t="shared" si="24"/>
        <v>0.36205793272334874</v>
      </c>
      <c r="S27">
        <f t="shared" si="24"/>
        <v>1.4401759812738684</v>
      </c>
      <c r="T27">
        <f t="shared" si="24"/>
        <v>3.4327937634047463</v>
      </c>
      <c r="U27">
        <f t="shared" si="24"/>
        <v>0.36205793272334874</v>
      </c>
    </row>
    <row r="28" spans="2:30" x14ac:dyDescent="0.35">
      <c r="B28" s="34">
        <v>5.0000000000000001E-4</v>
      </c>
      <c r="C28" s="27">
        <v>-5.5E-2</v>
      </c>
      <c r="D28" s="27">
        <v>5.6000000000000001E-2</v>
      </c>
      <c r="E28" s="27"/>
      <c r="F28" s="31">
        <f>$C$3*C15</f>
        <v>4.1999999999999997E-3</v>
      </c>
      <c r="G28" s="31">
        <f>$D$3*C16</f>
        <v>2.86E-2</v>
      </c>
      <c r="H28" s="31">
        <f>$E$3*C17</f>
        <v>3.4680000000000002E-2</v>
      </c>
      <c r="I28" s="27"/>
      <c r="J28" s="49">
        <f>SUM(F27:H29)</f>
        <v>7.4730000000000005E-2</v>
      </c>
    </row>
    <row r="29" spans="2:30" x14ac:dyDescent="0.35">
      <c r="B29" s="34">
        <v>-1.6E-2</v>
      </c>
      <c r="C29" s="27">
        <v>-5.0999999999999997E-2</v>
      </c>
      <c r="D29" s="27">
        <v>-2.3E-2</v>
      </c>
      <c r="E29" s="27"/>
      <c r="F29" s="31">
        <f>$C$4*D15</f>
        <v>3.7629999999999997E-2</v>
      </c>
      <c r="G29" s="31">
        <f>$D$4*D16</f>
        <v>-2.9680000000000002E-2</v>
      </c>
      <c r="H29" s="31">
        <f>$E$4*D17</f>
        <v>1.5640000000000001E-2</v>
      </c>
      <c r="I29" s="27"/>
      <c r="J29" s="35"/>
    </row>
    <row r="30" spans="2:30" x14ac:dyDescent="0.35">
      <c r="B30" s="34"/>
      <c r="C30" s="27"/>
      <c r="D30" s="27"/>
      <c r="E30" s="27"/>
      <c r="F30" s="31"/>
      <c r="G30" s="31"/>
      <c r="H30" s="31"/>
      <c r="I30" s="27"/>
      <c r="J30" s="35"/>
    </row>
    <row r="31" spans="2:30" x14ac:dyDescent="0.35">
      <c r="B31" s="34">
        <v>-1.2E-2</v>
      </c>
      <c r="C31" s="27">
        <v>-6.2E-2</v>
      </c>
      <c r="D31" s="27">
        <v>0.04</v>
      </c>
      <c r="E31" s="27"/>
      <c r="F31" s="31">
        <f>$C$2*B19</f>
        <v>4.1999999999999997E-3</v>
      </c>
      <c r="G31" s="31">
        <f>$D$2*B20</f>
        <v>-3.5640000000000005E-2</v>
      </c>
      <c r="H31" s="31">
        <f>$E$2*B21</f>
        <v>1.4959999999999999E-2</v>
      </c>
      <c r="I31" s="27"/>
      <c r="J31" s="35"/>
    </row>
    <row r="32" spans="2:30" x14ac:dyDescent="0.35">
      <c r="B32" s="34">
        <v>6.6000000000000003E-2</v>
      </c>
      <c r="C32" s="27">
        <v>4.2999999999999997E-2</v>
      </c>
      <c r="D32" s="27">
        <v>-8.1000000000000003E-2</v>
      </c>
      <c r="E32" s="27"/>
      <c r="F32" s="31">
        <f>$C$3*C19</f>
        <v>2.6039999999999997E-2</v>
      </c>
      <c r="G32" s="31">
        <f>$D$3*C20</f>
        <v>-2.2359999999999998E-2</v>
      </c>
      <c r="H32" s="31">
        <f>$E$3*C21</f>
        <v>-2.5840000000000002E-2</v>
      </c>
      <c r="I32" s="27"/>
      <c r="J32" s="49">
        <f>SUM(F31:H33)</f>
        <v>-2.6430000000000002E-2</v>
      </c>
    </row>
    <row r="33" spans="2:11" ht="15" thickBot="1" x14ac:dyDescent="0.4">
      <c r="B33" s="36">
        <v>-2.1999999999999999E-2</v>
      </c>
      <c r="C33" s="37">
        <v>3.7999999999999999E-2</v>
      </c>
      <c r="D33" s="37">
        <v>1.4E-2</v>
      </c>
      <c r="E33" s="37"/>
      <c r="F33" s="50">
        <f>$C$4*D19</f>
        <v>-2.12E-2</v>
      </c>
      <c r="G33" s="50">
        <f>$D$4*D20</f>
        <v>4.2930000000000003E-2</v>
      </c>
      <c r="H33" s="50">
        <f>$E$4*D21</f>
        <v>-9.5200000000000007E-3</v>
      </c>
      <c r="I33" s="37"/>
      <c r="J33" s="6"/>
    </row>
    <row r="34" spans="2:11" ht="15" thickBot="1" x14ac:dyDescent="0.4">
      <c r="F34" s="7"/>
      <c r="G34" s="7"/>
      <c r="H34" s="7"/>
    </row>
    <row r="35" spans="2:11" x14ac:dyDescent="0.35">
      <c r="B35" s="57">
        <v>0.02</v>
      </c>
      <c r="C35" s="58">
        <v>-0.08</v>
      </c>
      <c r="D35" s="58">
        <v>-0.05</v>
      </c>
      <c r="E35" s="58"/>
      <c r="F35" s="59">
        <f>$D$2*B23</f>
        <v>-1.0800000000000001E-2</v>
      </c>
      <c r="G35" s="59">
        <f>$E$2*B24</f>
        <v>-2.0400000000000001E-2</v>
      </c>
      <c r="H35" s="59">
        <f>$F$2*B25</f>
        <v>-3.1499999999999996E-3</v>
      </c>
      <c r="I35" s="58"/>
      <c r="J35" s="53"/>
    </row>
    <row r="36" spans="2:11" x14ac:dyDescent="0.35">
      <c r="B36" s="60">
        <v>0.03</v>
      </c>
      <c r="C36" s="27">
        <v>2.5000000000000001E-2</v>
      </c>
      <c r="D36" s="27">
        <v>-4.7999999999999996E-3</v>
      </c>
      <c r="E36" s="27"/>
      <c r="F36" s="31">
        <f>$D$3*C23</f>
        <v>4.1600000000000005E-2</v>
      </c>
      <c r="G36" s="31">
        <f>$E$3*C24</f>
        <v>-1.7000000000000001E-2</v>
      </c>
      <c r="H36" s="31">
        <f>$F$3*C25</f>
        <v>-2.0999999999999998E-2</v>
      </c>
      <c r="I36" s="27"/>
      <c r="J36" s="61">
        <f>SUM(F35:H37)</f>
        <v>6.4000000000010012E-5</v>
      </c>
    </row>
    <row r="37" spans="2:11" x14ac:dyDescent="0.35">
      <c r="B37" s="60">
        <v>8.9999999999999993E-3</v>
      </c>
      <c r="C37" s="27">
        <v>0.06</v>
      </c>
      <c r="D37" s="27">
        <v>-3.0000000000000001E-3</v>
      </c>
      <c r="E37" s="27"/>
      <c r="F37" s="31">
        <f>$D$4*D23</f>
        <v>2.6500000000000003E-2</v>
      </c>
      <c r="G37" s="31">
        <f>$E$4*D24</f>
        <v>3.264E-3</v>
      </c>
      <c r="H37" s="31">
        <f>$F$4*D25</f>
        <v>1.0499999999999999E-3</v>
      </c>
      <c r="I37" s="27"/>
      <c r="J37" s="54"/>
    </row>
    <row r="38" spans="2:11" x14ac:dyDescent="0.35">
      <c r="B38" s="60"/>
      <c r="C38" s="27"/>
      <c r="D38" s="27"/>
      <c r="E38" s="27"/>
      <c r="F38" s="31"/>
      <c r="G38" s="31"/>
      <c r="H38" s="31"/>
      <c r="I38" s="27"/>
      <c r="J38" s="54"/>
    </row>
    <row r="39" spans="2:11" x14ac:dyDescent="0.35">
      <c r="B39" s="60">
        <v>7.6999999999999999E-2</v>
      </c>
      <c r="C39" s="27">
        <v>-0.01</v>
      </c>
      <c r="D39" s="27">
        <v>-7.0999999999999994E-2</v>
      </c>
      <c r="E39" s="27"/>
      <c r="F39" s="31">
        <f>$D$2*B27</f>
        <v>-4.1579999999999999E-2</v>
      </c>
      <c r="G39" s="31">
        <f>$E$2*B28</f>
        <v>-3.4000000000000002E-4</v>
      </c>
      <c r="H39" s="31">
        <f>$F$2*B29</f>
        <v>5.5999999999999999E-3</v>
      </c>
      <c r="I39" s="27"/>
      <c r="J39" s="54"/>
    </row>
    <row r="40" spans="2:11" x14ac:dyDescent="0.35">
      <c r="B40" s="60">
        <v>5.0000000000000001E-4</v>
      </c>
      <c r="C40" s="27">
        <v>-5.5E-2</v>
      </c>
      <c r="D40" s="27">
        <v>5.6000000000000001E-2</v>
      </c>
      <c r="E40" s="27"/>
      <c r="F40" s="31">
        <f>$D$3*C27</f>
        <v>5.2000000000000006E-3</v>
      </c>
      <c r="G40" s="31">
        <f>$E$3*C28</f>
        <v>3.7400000000000003E-2</v>
      </c>
      <c r="H40" s="31">
        <f>$F$3*C29</f>
        <v>1.7849999999999998E-2</v>
      </c>
      <c r="I40" s="27"/>
      <c r="J40" s="62">
        <f>SUM(F39:H41)</f>
        <v>3.1729999999999994E-2</v>
      </c>
    </row>
    <row r="41" spans="2:11" x14ac:dyDescent="0.35">
      <c r="B41" s="60">
        <v>-1.6E-2</v>
      </c>
      <c r="C41" s="27">
        <v>-5.0999999999999997E-2</v>
      </c>
      <c r="D41" s="27">
        <v>-2.3E-2</v>
      </c>
      <c r="E41" s="27"/>
      <c r="F41" s="31">
        <f>$D$4*D27</f>
        <v>3.7629999999999997E-2</v>
      </c>
      <c r="G41" s="31">
        <f>$E$4*D28</f>
        <v>-3.8080000000000003E-2</v>
      </c>
      <c r="H41" s="31">
        <f>$F$4*D29</f>
        <v>8.0499999999999999E-3</v>
      </c>
      <c r="I41" s="27"/>
      <c r="J41" s="54"/>
    </row>
    <row r="42" spans="2:11" x14ac:dyDescent="0.35">
      <c r="B42" s="60"/>
      <c r="C42" s="27"/>
      <c r="D42" s="27"/>
      <c r="E42" s="27"/>
      <c r="F42" s="31"/>
      <c r="G42" s="31"/>
      <c r="H42" s="31"/>
      <c r="I42" s="27"/>
      <c r="J42" s="54"/>
    </row>
    <row r="43" spans="2:11" x14ac:dyDescent="0.35">
      <c r="B43" s="60">
        <v>-1.2E-2</v>
      </c>
      <c r="C43" s="27">
        <v>-6.2E-2</v>
      </c>
      <c r="D43" s="27">
        <v>0.04</v>
      </c>
      <c r="E43" s="27"/>
      <c r="F43" s="31">
        <f>$D$2*B31</f>
        <v>6.4800000000000005E-3</v>
      </c>
      <c r="G43" s="31">
        <f>$E$2*B32</f>
        <v>-4.4880000000000003E-2</v>
      </c>
      <c r="H43" s="31">
        <f>$F$2*B33</f>
        <v>7.6999999999999994E-3</v>
      </c>
      <c r="I43" s="27"/>
      <c r="J43" s="54"/>
    </row>
    <row r="44" spans="2:11" x14ac:dyDescent="0.35">
      <c r="B44" s="60">
        <v>6.6000000000000003E-2</v>
      </c>
      <c r="C44" s="27">
        <v>4.2999999999999997E-2</v>
      </c>
      <c r="D44" s="27">
        <v>-8.1000000000000003E-2</v>
      </c>
      <c r="E44" s="27"/>
      <c r="F44" s="31">
        <f>$D$3*C31</f>
        <v>3.2239999999999998E-2</v>
      </c>
      <c r="G44" s="31">
        <f>$E$3*C32</f>
        <v>-2.9239999999999999E-2</v>
      </c>
      <c r="H44" s="31">
        <f>$F$3*C33</f>
        <v>-1.3299999999999999E-2</v>
      </c>
      <c r="I44" s="27"/>
      <c r="J44" s="62">
        <f>SUM(F43:H45)</f>
        <v>-1.2020000000000001E-2</v>
      </c>
    </row>
    <row r="45" spans="2:11" ht="15" thickBot="1" x14ac:dyDescent="0.4">
      <c r="B45" s="63">
        <v>-2.1999999999999999E-2</v>
      </c>
      <c r="C45" s="64">
        <v>3.7999999999999999E-2</v>
      </c>
      <c r="D45" s="64">
        <v>1.4E-2</v>
      </c>
      <c r="E45" s="64"/>
      <c r="F45" s="65">
        <f>$D$4*D31</f>
        <v>-2.12E-2</v>
      </c>
      <c r="G45" s="65">
        <f>$E$4*D32</f>
        <v>5.5080000000000004E-2</v>
      </c>
      <c r="H45" s="65">
        <f>$F$4*D33</f>
        <v>-4.8999999999999998E-3</v>
      </c>
      <c r="I45" s="64"/>
      <c r="J45" s="56"/>
    </row>
    <row r="46" spans="2:11" ht="15" thickBot="1" x14ac:dyDescent="0.4"/>
    <row r="47" spans="2:11" x14ac:dyDescent="0.35">
      <c r="B47" s="8">
        <v>0.02</v>
      </c>
      <c r="C47" s="41">
        <v>-0.08</v>
      </c>
      <c r="D47" s="41">
        <v>-0.05</v>
      </c>
      <c r="E47" s="41"/>
      <c r="F47" s="42">
        <f>$B$3*B35</f>
        <v>-6.9999999999999993E-3</v>
      </c>
      <c r="G47" s="42">
        <f>$C$3*B36</f>
        <v>-1.2599999999999998E-2</v>
      </c>
      <c r="H47" s="42">
        <f>$D$3*B37</f>
        <v>-4.6800000000000001E-3</v>
      </c>
      <c r="I47" s="41"/>
      <c r="J47" s="38"/>
    </row>
    <row r="48" spans="2:11" x14ac:dyDescent="0.35">
      <c r="B48" s="43">
        <v>0.03</v>
      </c>
      <c r="C48" s="27">
        <v>2.5000000000000001E-2</v>
      </c>
      <c r="D48" s="27">
        <v>-4.7999999999999996E-3</v>
      </c>
      <c r="E48" s="27"/>
      <c r="F48" s="31">
        <f>$B$4*C35</f>
        <v>2.7999999999999997E-2</v>
      </c>
      <c r="G48" s="31">
        <f>$C$4*C36</f>
        <v>-1.3250000000000001E-2</v>
      </c>
      <c r="H48" s="31">
        <f>$D$4*C37</f>
        <v>-3.1800000000000002E-2</v>
      </c>
      <c r="I48" s="27"/>
      <c r="J48" s="44">
        <f>SUM(F47:H49)</f>
        <v>6.4654000000000003E-2</v>
      </c>
      <c r="K48" s="7"/>
    </row>
    <row r="49" spans="2:11" x14ac:dyDescent="0.35">
      <c r="B49" s="43">
        <v>8.9999999999999993E-3</v>
      </c>
      <c r="C49" s="27">
        <v>0.06</v>
      </c>
      <c r="D49" s="27">
        <v>-3.0000000000000001E-3</v>
      </c>
      <c r="E49" s="27"/>
      <c r="F49" s="31">
        <f>$B$5*D35</f>
        <v>0.10200000000000001</v>
      </c>
      <c r="G49" s="31">
        <f>$C$5*D36</f>
        <v>3.8399999999999996E-4</v>
      </c>
      <c r="H49" s="31">
        <f>$D$5*D37</f>
        <v>3.5999999999999999E-3</v>
      </c>
      <c r="I49" s="27"/>
      <c r="J49" s="45"/>
    </row>
    <row r="50" spans="2:11" x14ac:dyDescent="0.35">
      <c r="B50" s="43"/>
      <c r="C50" s="27"/>
      <c r="D50" s="27"/>
      <c r="E50" s="27"/>
      <c r="F50" s="27"/>
      <c r="G50" s="27"/>
      <c r="H50" s="27"/>
      <c r="I50" s="27"/>
      <c r="J50" s="45"/>
    </row>
    <row r="51" spans="2:11" x14ac:dyDescent="0.35">
      <c r="B51" s="43">
        <v>7.6999999999999999E-2</v>
      </c>
      <c r="C51" s="27">
        <v>-0.01</v>
      </c>
      <c r="D51" s="27">
        <v>-7.0999999999999994E-2</v>
      </c>
      <c r="E51" s="27"/>
      <c r="F51" s="31">
        <f>$B$3*B39</f>
        <v>-2.6949999999999998E-2</v>
      </c>
      <c r="G51" s="31">
        <f>$C$3*B40</f>
        <v>-2.1000000000000001E-4</v>
      </c>
      <c r="H51" s="31">
        <f>$D$3*B41</f>
        <v>8.320000000000001E-3</v>
      </c>
      <c r="I51" s="27"/>
      <c r="J51" s="45"/>
    </row>
    <row r="52" spans="2:11" x14ac:dyDescent="0.35">
      <c r="B52" s="43">
        <v>5.0000000000000001E-4</v>
      </c>
      <c r="C52" s="27">
        <v>-5.5E-2</v>
      </c>
      <c r="D52" s="27">
        <v>5.6000000000000001E-2</v>
      </c>
      <c r="E52" s="27"/>
      <c r="F52" s="31">
        <f>$B$4*C39</f>
        <v>3.4999999999999996E-3</v>
      </c>
      <c r="G52" s="31">
        <f>$C$4*C40</f>
        <v>2.9150000000000002E-2</v>
      </c>
      <c r="H52" s="31">
        <f>$D$4*C41</f>
        <v>2.7029999999999998E-2</v>
      </c>
      <c r="I52" s="27"/>
      <c r="J52" s="44">
        <f>SUM(F51:H53)</f>
        <v>0.20879999999999999</v>
      </c>
      <c r="K52" s="7"/>
    </row>
    <row r="53" spans="2:11" x14ac:dyDescent="0.35">
      <c r="B53" s="43">
        <v>-1.6E-2</v>
      </c>
      <c r="C53" s="27">
        <v>-5.0999999999999997E-2</v>
      </c>
      <c r="D53" s="27">
        <v>-2.3E-2</v>
      </c>
      <c r="E53" s="27"/>
      <c r="F53" s="31">
        <f>$B$5*D39</f>
        <v>0.14484</v>
      </c>
      <c r="G53" s="31">
        <f>$C$5*D40</f>
        <v>-4.4800000000000005E-3</v>
      </c>
      <c r="H53" s="31">
        <f>$D$5*D41</f>
        <v>2.76E-2</v>
      </c>
      <c r="I53" s="27"/>
      <c r="J53" s="45"/>
    </row>
    <row r="54" spans="2:11" x14ac:dyDescent="0.35">
      <c r="B54" s="43"/>
      <c r="C54" s="27"/>
      <c r="D54" s="27"/>
      <c r="E54" s="27"/>
      <c r="F54" s="27"/>
      <c r="G54" s="27"/>
      <c r="H54" s="27"/>
      <c r="I54" s="27"/>
      <c r="J54" s="45"/>
    </row>
    <row r="55" spans="2:11" x14ac:dyDescent="0.35">
      <c r="B55" s="43">
        <v>-1.2E-2</v>
      </c>
      <c r="C55" s="27">
        <v>-6.2E-2</v>
      </c>
      <c r="D55" s="27">
        <v>0.04</v>
      </c>
      <c r="E55" s="27"/>
      <c r="F55" s="31">
        <f>$B$3*B43</f>
        <v>4.1999999999999997E-3</v>
      </c>
      <c r="G55" s="31">
        <f>$C$3*B44</f>
        <v>-2.7720000000000002E-2</v>
      </c>
      <c r="H55" s="31">
        <f>$D$3*B45</f>
        <v>1.1440000000000001E-2</v>
      </c>
      <c r="I55" s="27"/>
      <c r="J55" s="45"/>
    </row>
    <row r="56" spans="2:11" x14ac:dyDescent="0.35">
      <c r="B56" s="43">
        <v>6.6000000000000003E-2</v>
      </c>
      <c r="C56" s="27">
        <v>4.2999999999999997E-2</v>
      </c>
      <c r="D56" s="27">
        <v>-8.1000000000000003E-2</v>
      </c>
      <c r="E56" s="27"/>
      <c r="F56" s="31">
        <f>$B$4*C43</f>
        <v>2.1699999999999997E-2</v>
      </c>
      <c r="G56" s="31">
        <f>$C$4*C44</f>
        <v>-2.2789999999999998E-2</v>
      </c>
      <c r="H56" s="31">
        <f>$D$4*C45</f>
        <v>-2.0140000000000002E-2</v>
      </c>
      <c r="I56" s="27"/>
      <c r="J56" s="44">
        <f>SUM(F55:H57)</f>
        <v>-0.12523000000000001</v>
      </c>
      <c r="K56" s="7"/>
    </row>
    <row r="57" spans="2:11" ht="15" thickBot="1" x14ac:dyDescent="0.4">
      <c r="B57" s="10">
        <v>-2.1999999999999999E-2</v>
      </c>
      <c r="C57" s="39">
        <v>3.7999999999999999E-2</v>
      </c>
      <c r="D57" s="39">
        <v>1.4E-2</v>
      </c>
      <c r="E57" s="39"/>
      <c r="F57" s="46">
        <f>$B$5*D43</f>
        <v>-8.1600000000000006E-2</v>
      </c>
      <c r="G57" s="46">
        <f>$C$5*D44</f>
        <v>6.4800000000000005E-3</v>
      </c>
      <c r="H57" s="46">
        <f>$D$5*D45</f>
        <v>-1.6799999999999999E-2</v>
      </c>
      <c r="I57" s="39"/>
      <c r="J57" s="40"/>
    </row>
    <row r="58" spans="2:11" ht="15" thickBot="1" x14ac:dyDescent="0.4"/>
    <row r="59" spans="2:11" x14ac:dyDescent="0.35">
      <c r="B59" s="11"/>
      <c r="C59" s="68"/>
      <c r="D59" s="68"/>
      <c r="E59" s="68"/>
      <c r="F59" s="69">
        <f>$C$3*B47</f>
        <v>-8.3999999999999995E-3</v>
      </c>
      <c r="G59" s="69">
        <f>$D$3*B48</f>
        <v>-1.5599999999999999E-2</v>
      </c>
      <c r="H59" s="69">
        <f>$E$3*B49</f>
        <v>-6.1199999999999996E-3</v>
      </c>
      <c r="I59" s="68"/>
      <c r="J59" s="12"/>
    </row>
    <row r="60" spans="2:11" x14ac:dyDescent="0.35">
      <c r="B60" s="70"/>
      <c r="C60" s="27"/>
      <c r="D60" s="27"/>
      <c r="E60" s="27"/>
      <c r="F60" s="71">
        <f>$C$4*C47</f>
        <v>4.24E-2</v>
      </c>
      <c r="G60" s="31">
        <f>$D$4*C48</f>
        <v>-1.3250000000000001E-2</v>
      </c>
      <c r="H60" s="31">
        <f>$E$4*C49</f>
        <v>-4.0800000000000003E-2</v>
      </c>
      <c r="I60" s="27"/>
      <c r="J60" s="72">
        <f>SUM(F59:H61)</f>
        <v>-2.9369999999999997E-2</v>
      </c>
      <c r="K60" s="7"/>
    </row>
    <row r="61" spans="2:11" x14ac:dyDescent="0.35">
      <c r="B61" s="70"/>
      <c r="C61" s="27"/>
      <c r="D61" s="27"/>
      <c r="E61" s="27"/>
      <c r="F61" s="71">
        <f>$C$5*D47</f>
        <v>4.0000000000000001E-3</v>
      </c>
      <c r="G61" s="31">
        <f>$D$5*D48</f>
        <v>5.7599999999999995E-3</v>
      </c>
      <c r="H61" s="31">
        <f>$E$5*D49</f>
        <v>2.64E-3</v>
      </c>
      <c r="I61" s="27"/>
      <c r="J61" s="73"/>
    </row>
    <row r="62" spans="2:11" x14ac:dyDescent="0.35">
      <c r="B62" s="70"/>
      <c r="C62" s="27"/>
      <c r="D62" s="27"/>
      <c r="E62" s="27"/>
      <c r="F62" s="27"/>
      <c r="G62" s="27"/>
      <c r="H62" s="27"/>
      <c r="I62" s="27"/>
      <c r="J62" s="73"/>
    </row>
    <row r="63" spans="2:11" x14ac:dyDescent="0.35">
      <c r="B63" s="70"/>
      <c r="C63" s="27"/>
      <c r="D63" s="27"/>
      <c r="E63" s="27"/>
      <c r="F63" s="31">
        <f>$C$3*B51</f>
        <v>-3.2340000000000001E-2</v>
      </c>
      <c r="G63" s="31">
        <f>$D$3*B52</f>
        <v>-2.6000000000000003E-4</v>
      </c>
      <c r="H63" s="31">
        <f>$E$3*B53</f>
        <v>1.0880000000000001E-2</v>
      </c>
      <c r="I63" s="27"/>
      <c r="J63" s="73"/>
    </row>
    <row r="64" spans="2:11" x14ac:dyDescent="0.35">
      <c r="B64" s="70"/>
      <c r="C64" s="27"/>
      <c r="D64" s="27"/>
      <c r="E64" s="27"/>
      <c r="F64" s="71">
        <f>$C$4*C51</f>
        <v>5.3E-3</v>
      </c>
      <c r="G64" s="31">
        <f>$D$4*C52</f>
        <v>2.9150000000000002E-2</v>
      </c>
      <c r="H64" s="31">
        <f>$E$4*C53</f>
        <v>3.4680000000000002E-2</v>
      </c>
      <c r="I64" s="27"/>
      <c r="J64" s="72">
        <f>SUM(F63:H65)</f>
        <v>6.1300000000000035E-3</v>
      </c>
      <c r="K64" s="7"/>
    </row>
    <row r="65" spans="2:11" x14ac:dyDescent="0.35">
      <c r="B65" s="70"/>
      <c r="C65" s="27"/>
      <c r="D65" s="27"/>
      <c r="E65" s="27"/>
      <c r="F65" s="71">
        <f>$C$5*D51</f>
        <v>5.6799999999999993E-3</v>
      </c>
      <c r="G65" s="31">
        <f>$D$5*D52</f>
        <v>-6.7199999999999996E-2</v>
      </c>
      <c r="H65" s="31">
        <f>$E$5*D53</f>
        <v>2.0240000000000001E-2</v>
      </c>
      <c r="I65" s="27"/>
      <c r="J65" s="73"/>
    </row>
    <row r="66" spans="2:11" x14ac:dyDescent="0.35">
      <c r="B66" s="70"/>
      <c r="C66" s="27"/>
      <c r="D66" s="27"/>
      <c r="E66" s="27"/>
      <c r="F66" s="27"/>
      <c r="G66" s="27"/>
      <c r="H66" s="27"/>
      <c r="I66" s="27"/>
      <c r="J66" s="73"/>
    </row>
    <row r="67" spans="2:11" x14ac:dyDescent="0.35">
      <c r="B67" s="70"/>
      <c r="C67" s="27"/>
      <c r="D67" s="27"/>
      <c r="E67" s="27"/>
      <c r="F67" s="31">
        <f>$C$3*B55</f>
        <v>5.0400000000000002E-3</v>
      </c>
      <c r="G67" s="31">
        <f>$D$3*B56</f>
        <v>-3.4320000000000003E-2</v>
      </c>
      <c r="H67" s="31">
        <f>$E$3*B57</f>
        <v>1.4959999999999999E-2</v>
      </c>
      <c r="I67" s="27"/>
      <c r="J67" s="73"/>
    </row>
    <row r="68" spans="2:11" x14ac:dyDescent="0.35">
      <c r="B68" s="70"/>
      <c r="C68" s="27"/>
      <c r="D68" s="27"/>
      <c r="E68" s="27"/>
      <c r="F68" s="71">
        <f>$C$4*C55</f>
        <v>3.286E-2</v>
      </c>
      <c r="G68" s="31">
        <f>$D$4*C56</f>
        <v>-2.2789999999999998E-2</v>
      </c>
      <c r="H68" s="31">
        <f>$E$4*C57</f>
        <v>-2.5840000000000002E-2</v>
      </c>
      <c r="I68" s="27"/>
      <c r="J68" s="72">
        <f>SUM(F67:H69)</f>
        <v>5.1589999999999997E-2</v>
      </c>
      <c r="K68" s="7"/>
    </row>
    <row r="69" spans="2:11" ht="15" thickBot="1" x14ac:dyDescent="0.4">
      <c r="B69" s="14"/>
      <c r="C69" s="26"/>
      <c r="D69" s="26"/>
      <c r="E69" s="26"/>
      <c r="F69" s="74">
        <f>$C$5*D55</f>
        <v>-3.2000000000000002E-3</v>
      </c>
      <c r="G69" s="75">
        <f>$D$5*D56</f>
        <v>9.7199999999999995E-2</v>
      </c>
      <c r="H69" s="75">
        <f>$E$5*D57</f>
        <v>-1.2320000000000001E-2</v>
      </c>
      <c r="I69" s="26"/>
      <c r="J6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syafira Widiyanti</dc:creator>
  <cp:lastModifiedBy>syafira Widiyanti</cp:lastModifiedBy>
  <dcterms:created xsi:type="dcterms:W3CDTF">2024-03-31T21:03:15Z</dcterms:created>
  <dcterms:modified xsi:type="dcterms:W3CDTF">2024-04-23T09:20:58Z</dcterms:modified>
</cp:coreProperties>
</file>