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ymulacja" sheetId="2" r:id="rId2"/>
    <sheet name="Sheet3" sheetId="3" r:id="rId3"/>
  </sheets>
  <definedNames>
    <definedName name="kraina2" localSheetId="0">Sheet1!$C$6:$H$55</definedName>
    <definedName name="kraina2" localSheetId="1">Symulacja!$B$4:$G$53</definedName>
  </definedNames>
  <calcPr calcId="124519"/>
</workbook>
</file>

<file path=xl/calcChain.xml><?xml version="1.0" encoding="utf-8"?>
<calcChain xmlns="http://schemas.openxmlformats.org/spreadsheetml/2006/main">
  <c r="L18" i="1"/>
  <c r="W5" i="2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4"/>
  <c r="L16" i="1"/>
  <c r="M4" i="2"/>
  <c r="N4" s="1"/>
  <c r="O4" s="1"/>
  <c r="P4" s="1"/>
  <c r="Q4" s="1"/>
  <c r="R4" s="1"/>
  <c r="S4" s="1"/>
  <c r="T4" s="1"/>
  <c r="U4" s="1"/>
  <c r="V4" s="1"/>
  <c r="M5"/>
  <c r="N5"/>
  <c r="O5" s="1"/>
  <c r="P5" s="1"/>
  <c r="Q5" s="1"/>
  <c r="R5" s="1"/>
  <c r="S5" s="1"/>
  <c r="T5" s="1"/>
  <c r="U5" s="1"/>
  <c r="V5" s="1"/>
  <c r="M6"/>
  <c r="N6"/>
  <c r="O6"/>
  <c r="P6" s="1"/>
  <c r="Q6" s="1"/>
  <c r="R6" s="1"/>
  <c r="S6" s="1"/>
  <c r="T6" s="1"/>
  <c r="U6" s="1"/>
  <c r="V6" s="1"/>
  <c r="M7"/>
  <c r="N7" s="1"/>
  <c r="O7" s="1"/>
  <c r="P7" s="1"/>
  <c r="Q7" s="1"/>
  <c r="R7" s="1"/>
  <c r="S7" s="1"/>
  <c r="T7" s="1"/>
  <c r="U7" s="1"/>
  <c r="V7" s="1"/>
  <c r="M8"/>
  <c r="N8"/>
  <c r="O8" s="1"/>
  <c r="P8" s="1"/>
  <c r="Q8" s="1"/>
  <c r="R8" s="1"/>
  <c r="S8" s="1"/>
  <c r="T8" s="1"/>
  <c r="U8" s="1"/>
  <c r="V8" s="1"/>
  <c r="M9"/>
  <c r="N9" s="1"/>
  <c r="O9" s="1"/>
  <c r="P9" s="1"/>
  <c r="Q9" s="1"/>
  <c r="R9" s="1"/>
  <c r="S9" s="1"/>
  <c r="T9" s="1"/>
  <c r="U9" s="1"/>
  <c r="V9" s="1"/>
  <c r="M10"/>
  <c r="N10" s="1"/>
  <c r="O10" s="1"/>
  <c r="P10" s="1"/>
  <c r="Q10" s="1"/>
  <c r="R10" s="1"/>
  <c r="S10" s="1"/>
  <c r="T10" s="1"/>
  <c r="U10" s="1"/>
  <c r="V10" s="1"/>
  <c r="M11"/>
  <c r="N11" s="1"/>
  <c r="O11" s="1"/>
  <c r="P11" s="1"/>
  <c r="Q11" s="1"/>
  <c r="R11" s="1"/>
  <c r="S11" s="1"/>
  <c r="T11" s="1"/>
  <c r="U11" s="1"/>
  <c r="V11" s="1"/>
  <c r="M12"/>
  <c r="N12" s="1"/>
  <c r="O12" s="1"/>
  <c r="P12" s="1"/>
  <c r="Q12" s="1"/>
  <c r="R12" s="1"/>
  <c r="S12" s="1"/>
  <c r="T12" s="1"/>
  <c r="U12" s="1"/>
  <c r="V12" s="1"/>
  <c r="M13"/>
  <c r="N13" s="1"/>
  <c r="O13" s="1"/>
  <c r="P13" s="1"/>
  <c r="Q13" s="1"/>
  <c r="R13" s="1"/>
  <c r="S13" s="1"/>
  <c r="T13" s="1"/>
  <c r="U13" s="1"/>
  <c r="V13" s="1"/>
  <c r="M14"/>
  <c r="N14" s="1"/>
  <c r="O14" s="1"/>
  <c r="P14" s="1"/>
  <c r="Q14" s="1"/>
  <c r="R14" s="1"/>
  <c r="S14" s="1"/>
  <c r="T14" s="1"/>
  <c r="U14" s="1"/>
  <c r="V14" s="1"/>
  <c r="M15"/>
  <c r="N15"/>
  <c r="O15" s="1"/>
  <c r="P15" s="1"/>
  <c r="Q15" s="1"/>
  <c r="R15" s="1"/>
  <c r="S15" s="1"/>
  <c r="T15" s="1"/>
  <c r="U15" s="1"/>
  <c r="V15" s="1"/>
  <c r="M16"/>
  <c r="N16" s="1"/>
  <c r="O16" s="1"/>
  <c r="P16" s="1"/>
  <c r="Q16" s="1"/>
  <c r="R16" s="1"/>
  <c r="S16" s="1"/>
  <c r="T16" s="1"/>
  <c r="U16" s="1"/>
  <c r="V16" s="1"/>
  <c r="M17"/>
  <c r="N17"/>
  <c r="O17" s="1"/>
  <c r="P17" s="1"/>
  <c r="Q17" s="1"/>
  <c r="R17" s="1"/>
  <c r="S17" s="1"/>
  <c r="T17" s="1"/>
  <c r="U17" s="1"/>
  <c r="V17" s="1"/>
  <c r="M18"/>
  <c r="N18"/>
  <c r="O18"/>
  <c r="P18" s="1"/>
  <c r="Q18" s="1"/>
  <c r="R18" s="1"/>
  <c r="S18" s="1"/>
  <c r="T18" s="1"/>
  <c r="U18" s="1"/>
  <c r="V18" s="1"/>
  <c r="M19"/>
  <c r="N19" s="1"/>
  <c r="O19" s="1"/>
  <c r="P19" s="1"/>
  <c r="Q19" s="1"/>
  <c r="R19" s="1"/>
  <c r="S19" s="1"/>
  <c r="T19" s="1"/>
  <c r="U19" s="1"/>
  <c r="V19" s="1"/>
  <c r="M20"/>
  <c r="N20"/>
  <c r="O20" s="1"/>
  <c r="P20" s="1"/>
  <c r="Q20" s="1"/>
  <c r="R20" s="1"/>
  <c r="S20" s="1"/>
  <c r="T20" s="1"/>
  <c r="U20" s="1"/>
  <c r="V20" s="1"/>
  <c r="M21"/>
  <c r="N21" s="1"/>
  <c r="O21" s="1"/>
  <c r="P21" s="1"/>
  <c r="Q21" s="1"/>
  <c r="R21" s="1"/>
  <c r="S21" s="1"/>
  <c r="T21" s="1"/>
  <c r="U21" s="1"/>
  <c r="V21" s="1"/>
  <c r="M22"/>
  <c r="N22" s="1"/>
  <c r="O22" s="1"/>
  <c r="P22" s="1"/>
  <c r="Q22" s="1"/>
  <c r="R22" s="1"/>
  <c r="S22" s="1"/>
  <c r="T22" s="1"/>
  <c r="U22" s="1"/>
  <c r="V22" s="1"/>
  <c r="M23"/>
  <c r="N23" s="1"/>
  <c r="O23" s="1"/>
  <c r="P23" s="1"/>
  <c r="Q23" s="1"/>
  <c r="R23" s="1"/>
  <c r="S23" s="1"/>
  <c r="T23" s="1"/>
  <c r="U23" s="1"/>
  <c r="V23" s="1"/>
  <c r="M24"/>
  <c r="N24" s="1"/>
  <c r="O24" s="1"/>
  <c r="P24" s="1"/>
  <c r="Q24" s="1"/>
  <c r="R24" s="1"/>
  <c r="S24" s="1"/>
  <c r="T24" s="1"/>
  <c r="U24" s="1"/>
  <c r="V24" s="1"/>
  <c r="M25"/>
  <c r="N25" s="1"/>
  <c r="O25" s="1"/>
  <c r="P25" s="1"/>
  <c r="Q25" s="1"/>
  <c r="R25" s="1"/>
  <c r="S25" s="1"/>
  <c r="T25" s="1"/>
  <c r="U25" s="1"/>
  <c r="V25" s="1"/>
  <c r="M26"/>
  <c r="N26" s="1"/>
  <c r="O26" s="1"/>
  <c r="P26" s="1"/>
  <c r="Q26" s="1"/>
  <c r="R26" s="1"/>
  <c r="S26" s="1"/>
  <c r="T26" s="1"/>
  <c r="U26" s="1"/>
  <c r="V26" s="1"/>
  <c r="M27"/>
  <c r="N27"/>
  <c r="O27" s="1"/>
  <c r="P27" s="1"/>
  <c r="Q27" s="1"/>
  <c r="R27" s="1"/>
  <c r="S27" s="1"/>
  <c r="T27" s="1"/>
  <c r="U27" s="1"/>
  <c r="V27" s="1"/>
  <c r="M28"/>
  <c r="N28" s="1"/>
  <c r="O28" s="1"/>
  <c r="P28" s="1"/>
  <c r="Q28" s="1"/>
  <c r="R28" s="1"/>
  <c r="S28" s="1"/>
  <c r="T28" s="1"/>
  <c r="U28" s="1"/>
  <c r="V28" s="1"/>
  <c r="M29"/>
  <c r="N29"/>
  <c r="O29" s="1"/>
  <c r="P29" s="1"/>
  <c r="Q29" s="1"/>
  <c r="R29" s="1"/>
  <c r="S29" s="1"/>
  <c r="T29" s="1"/>
  <c r="U29" s="1"/>
  <c r="V29" s="1"/>
  <c r="M30"/>
  <c r="N30"/>
  <c r="O30"/>
  <c r="P30" s="1"/>
  <c r="Q30" s="1"/>
  <c r="R30" s="1"/>
  <c r="S30" s="1"/>
  <c r="T30" s="1"/>
  <c r="U30" s="1"/>
  <c r="V30" s="1"/>
  <c r="M31"/>
  <c r="N31" s="1"/>
  <c r="O31" s="1"/>
  <c r="P31" s="1"/>
  <c r="Q31" s="1"/>
  <c r="R31" s="1"/>
  <c r="S31" s="1"/>
  <c r="T31" s="1"/>
  <c r="U31" s="1"/>
  <c r="V31" s="1"/>
  <c r="M32"/>
  <c r="N32"/>
  <c r="O32" s="1"/>
  <c r="P32" s="1"/>
  <c r="Q32" s="1"/>
  <c r="R32" s="1"/>
  <c r="S32" s="1"/>
  <c r="T32" s="1"/>
  <c r="U32" s="1"/>
  <c r="V32" s="1"/>
  <c r="M33"/>
  <c r="N33" s="1"/>
  <c r="O33" s="1"/>
  <c r="P33" s="1"/>
  <c r="Q33" s="1"/>
  <c r="R33" s="1"/>
  <c r="S33" s="1"/>
  <c r="T33" s="1"/>
  <c r="U33" s="1"/>
  <c r="V33" s="1"/>
  <c r="M34"/>
  <c r="N34" s="1"/>
  <c r="O34" s="1"/>
  <c r="P34" s="1"/>
  <c r="Q34" s="1"/>
  <c r="R34" s="1"/>
  <c r="S34" s="1"/>
  <c r="T34" s="1"/>
  <c r="U34" s="1"/>
  <c r="V34" s="1"/>
  <c r="M35"/>
  <c r="N35"/>
  <c r="O35" s="1"/>
  <c r="P35" s="1"/>
  <c r="Q35" s="1"/>
  <c r="R35" s="1"/>
  <c r="S35" s="1"/>
  <c r="T35" s="1"/>
  <c r="U35" s="1"/>
  <c r="V35" s="1"/>
  <c r="M36"/>
  <c r="N36" s="1"/>
  <c r="O36" s="1"/>
  <c r="P36" s="1"/>
  <c r="Q36" s="1"/>
  <c r="R36" s="1"/>
  <c r="S36" s="1"/>
  <c r="T36" s="1"/>
  <c r="U36" s="1"/>
  <c r="V36" s="1"/>
  <c r="M37"/>
  <c r="N37" s="1"/>
  <c r="O37" s="1"/>
  <c r="P37" s="1"/>
  <c r="Q37" s="1"/>
  <c r="R37" s="1"/>
  <c r="S37" s="1"/>
  <c r="T37" s="1"/>
  <c r="U37" s="1"/>
  <c r="V37" s="1"/>
  <c r="M38"/>
  <c r="N38" s="1"/>
  <c r="O38" s="1"/>
  <c r="P38" s="1"/>
  <c r="Q38" s="1"/>
  <c r="R38" s="1"/>
  <c r="S38" s="1"/>
  <c r="T38" s="1"/>
  <c r="U38" s="1"/>
  <c r="V38" s="1"/>
  <c r="M39"/>
  <c r="N39"/>
  <c r="O39" s="1"/>
  <c r="P39" s="1"/>
  <c r="Q39" s="1"/>
  <c r="R39" s="1"/>
  <c r="S39" s="1"/>
  <c r="T39" s="1"/>
  <c r="U39" s="1"/>
  <c r="V39" s="1"/>
  <c r="M40"/>
  <c r="N40" s="1"/>
  <c r="O40" s="1"/>
  <c r="P40" s="1"/>
  <c r="Q40" s="1"/>
  <c r="R40" s="1"/>
  <c r="S40" s="1"/>
  <c r="T40" s="1"/>
  <c r="U40" s="1"/>
  <c r="V40" s="1"/>
  <c r="M41"/>
  <c r="N41" s="1"/>
  <c r="O41" s="1"/>
  <c r="P41" s="1"/>
  <c r="Q41" s="1"/>
  <c r="R41" s="1"/>
  <c r="S41" s="1"/>
  <c r="T41" s="1"/>
  <c r="U41" s="1"/>
  <c r="V41" s="1"/>
  <c r="M42"/>
  <c r="N42"/>
  <c r="O42" s="1"/>
  <c r="P42" s="1"/>
  <c r="Q42" s="1"/>
  <c r="R42" s="1"/>
  <c r="S42" s="1"/>
  <c r="T42" s="1"/>
  <c r="U42" s="1"/>
  <c r="V42" s="1"/>
  <c r="M43"/>
  <c r="N43" s="1"/>
  <c r="O43" s="1"/>
  <c r="P43" s="1"/>
  <c r="Q43" s="1"/>
  <c r="R43" s="1"/>
  <c r="S43" s="1"/>
  <c r="T43" s="1"/>
  <c r="U43" s="1"/>
  <c r="V43" s="1"/>
  <c r="M44"/>
  <c r="N44"/>
  <c r="O44" s="1"/>
  <c r="P44" s="1"/>
  <c r="Q44" s="1"/>
  <c r="R44" s="1"/>
  <c r="S44" s="1"/>
  <c r="T44" s="1"/>
  <c r="U44" s="1"/>
  <c r="V44" s="1"/>
  <c r="M45"/>
  <c r="N45" s="1"/>
  <c r="O45" s="1"/>
  <c r="P45" s="1"/>
  <c r="Q45" s="1"/>
  <c r="R45" s="1"/>
  <c r="S45" s="1"/>
  <c r="T45" s="1"/>
  <c r="U45" s="1"/>
  <c r="V45" s="1"/>
  <c r="M46"/>
  <c r="N46" s="1"/>
  <c r="O46" s="1"/>
  <c r="P46" s="1"/>
  <c r="Q46" s="1"/>
  <c r="R46" s="1"/>
  <c r="S46" s="1"/>
  <c r="T46" s="1"/>
  <c r="U46" s="1"/>
  <c r="V46" s="1"/>
  <c r="M47"/>
  <c r="N47"/>
  <c r="O47" s="1"/>
  <c r="P47" s="1"/>
  <c r="Q47" s="1"/>
  <c r="R47" s="1"/>
  <c r="S47" s="1"/>
  <c r="T47" s="1"/>
  <c r="U47" s="1"/>
  <c r="V47" s="1"/>
  <c r="M48"/>
  <c r="N48" s="1"/>
  <c r="O48" s="1"/>
  <c r="P48" s="1"/>
  <c r="Q48" s="1"/>
  <c r="R48" s="1"/>
  <c r="S48" s="1"/>
  <c r="T48" s="1"/>
  <c r="U48" s="1"/>
  <c r="V48" s="1"/>
  <c r="M49"/>
  <c r="N49" s="1"/>
  <c r="O49" s="1"/>
  <c r="P49" s="1"/>
  <c r="Q49" s="1"/>
  <c r="R49" s="1"/>
  <c r="S49" s="1"/>
  <c r="T49" s="1"/>
  <c r="U49" s="1"/>
  <c r="V49" s="1"/>
  <c r="M50"/>
  <c r="N50" s="1"/>
  <c r="O50" s="1"/>
  <c r="P50" s="1"/>
  <c r="Q50" s="1"/>
  <c r="R50" s="1"/>
  <c r="S50" s="1"/>
  <c r="T50" s="1"/>
  <c r="U50" s="1"/>
  <c r="V50" s="1"/>
  <c r="M51"/>
  <c r="N51"/>
  <c r="O51" s="1"/>
  <c r="P51" s="1"/>
  <c r="Q51" s="1"/>
  <c r="R51" s="1"/>
  <c r="S51" s="1"/>
  <c r="T51" s="1"/>
  <c r="U51" s="1"/>
  <c r="V51" s="1"/>
  <c r="M52"/>
  <c r="N52" s="1"/>
  <c r="O52" s="1"/>
  <c r="P52" s="1"/>
  <c r="Q52" s="1"/>
  <c r="R52" s="1"/>
  <c r="S52" s="1"/>
  <c r="T52" s="1"/>
  <c r="U52" s="1"/>
  <c r="V52" s="1"/>
  <c r="M53"/>
  <c r="N53" s="1"/>
  <c r="O53" s="1"/>
  <c r="P53" s="1"/>
  <c r="Q53" s="1"/>
  <c r="R53" s="1"/>
  <c r="S53" s="1"/>
  <c r="T53" s="1"/>
  <c r="U53" s="1"/>
  <c r="V53" s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4"/>
  <c r="K5"/>
  <c r="K6"/>
  <c r="I6" s="1"/>
  <c r="K7"/>
  <c r="I7" s="1"/>
  <c r="K8"/>
  <c r="I8" s="1"/>
  <c r="K9"/>
  <c r="I9" s="1"/>
  <c r="K10"/>
  <c r="I10" s="1"/>
  <c r="K11"/>
  <c r="I11" s="1"/>
  <c r="K12"/>
  <c r="K13"/>
  <c r="K14"/>
  <c r="I14" s="1"/>
  <c r="K15"/>
  <c r="K16"/>
  <c r="K17"/>
  <c r="K18"/>
  <c r="I18" s="1"/>
  <c r="K19"/>
  <c r="I19" s="1"/>
  <c r="K20"/>
  <c r="I20" s="1"/>
  <c r="K21"/>
  <c r="I21" s="1"/>
  <c r="K22"/>
  <c r="K23"/>
  <c r="I23" s="1"/>
  <c r="K24"/>
  <c r="K25"/>
  <c r="K26"/>
  <c r="I26" s="1"/>
  <c r="K27"/>
  <c r="I27" s="1"/>
  <c r="K28"/>
  <c r="K29"/>
  <c r="K30"/>
  <c r="I30" s="1"/>
  <c r="K31"/>
  <c r="I31" s="1"/>
  <c r="K32"/>
  <c r="I32" s="1"/>
  <c r="K33"/>
  <c r="I33" s="1"/>
  <c r="K34"/>
  <c r="I34" s="1"/>
  <c r="K35"/>
  <c r="I35" s="1"/>
  <c r="K36"/>
  <c r="K37"/>
  <c r="K38"/>
  <c r="I38" s="1"/>
  <c r="K39"/>
  <c r="I39" s="1"/>
  <c r="K40"/>
  <c r="K41"/>
  <c r="K42"/>
  <c r="I42" s="1"/>
  <c r="K43"/>
  <c r="I43" s="1"/>
  <c r="K44"/>
  <c r="I44" s="1"/>
  <c r="K45"/>
  <c r="I45" s="1"/>
  <c r="K46"/>
  <c r="I46" s="1"/>
  <c r="K47"/>
  <c r="I47" s="1"/>
  <c r="K48"/>
  <c r="K49"/>
  <c r="K50"/>
  <c r="I50" s="1"/>
  <c r="K51"/>
  <c r="I51" s="1"/>
  <c r="K52"/>
  <c r="K53"/>
  <c r="K4"/>
  <c r="I4" s="1"/>
  <c r="J5"/>
  <c r="J6"/>
  <c r="J7"/>
  <c r="J8"/>
  <c r="J9"/>
  <c r="J10"/>
  <c r="J11"/>
  <c r="J12"/>
  <c r="J13"/>
  <c r="I13" s="1"/>
  <c r="J14"/>
  <c r="J15"/>
  <c r="J16"/>
  <c r="J17"/>
  <c r="J18"/>
  <c r="J19"/>
  <c r="J20"/>
  <c r="J21"/>
  <c r="J22"/>
  <c r="J23"/>
  <c r="J24"/>
  <c r="J25"/>
  <c r="I25" s="1"/>
  <c r="J26"/>
  <c r="J27"/>
  <c r="J28"/>
  <c r="J29"/>
  <c r="J30"/>
  <c r="J31"/>
  <c r="J32"/>
  <c r="J33"/>
  <c r="J34"/>
  <c r="J35"/>
  <c r="J36"/>
  <c r="J37"/>
  <c r="I37" s="1"/>
  <c r="J38"/>
  <c r="J39"/>
  <c r="J40"/>
  <c r="J41"/>
  <c r="J42"/>
  <c r="J43"/>
  <c r="J44"/>
  <c r="J45"/>
  <c r="J46"/>
  <c r="J47"/>
  <c r="J48"/>
  <c r="J49"/>
  <c r="I49" s="1"/>
  <c r="J50"/>
  <c r="J51"/>
  <c r="J52"/>
  <c r="J53"/>
  <c r="J4"/>
  <c r="L12" i="1"/>
  <c r="L13"/>
  <c r="L14"/>
  <c r="L11"/>
  <c r="L10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6"/>
  <c r="L5"/>
  <c r="L7"/>
  <c r="L8"/>
  <c r="L6"/>
  <c r="I22" i="2" l="1"/>
  <c r="I48"/>
  <c r="I24"/>
  <c r="I12"/>
  <c r="I36"/>
  <c r="I15"/>
  <c r="I52"/>
  <c r="I40"/>
  <c r="I28"/>
  <c r="I16"/>
  <c r="I53"/>
  <c r="I41"/>
  <c r="I29"/>
  <c r="I17"/>
  <c r="I5"/>
</calcChain>
</file>

<file path=xl/connections.xml><?xml version="1.0" encoding="utf-8"?>
<connections xmlns="http://schemas.openxmlformats.org/spreadsheetml/2006/main">
  <connection id="1" name="kraina2" type="6" refreshedVersion="3" background="1" saveData="1">
    <textPr codePage="852" sourceFile="C:\Users\Mateusz\Desktop\INFORMATURA\strona\v2\Arkusze\2015\maj\arkusz\Dane_PR2\kraina2.txt" decimal="," thousands=" " tab="0" semicolon="1">
      <textFields count="6">
        <textField/>
        <textField/>
        <textField/>
        <textField/>
        <textField/>
        <textField/>
      </textFields>
    </textPr>
  </connection>
  <connection id="2" name="kraina21" type="6" refreshedVersion="3" background="1" saveData="1">
    <textPr codePage="852" sourceFile="C:\Users\Mateusz\Desktop\INFORMATURA\strona\v2\Arkusze\2015\maj\arkusz\Dane_PR2\kraina2.txt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<sst xmlns="http://schemas.openxmlformats.org/spreadsheetml/2006/main" count="133" uniqueCount="23">
  <si>
    <t>D</t>
  </si>
  <si>
    <t>C</t>
  </si>
  <si>
    <t>A</t>
  </si>
  <si>
    <t>B</t>
  </si>
  <si>
    <t>woj</t>
  </si>
  <si>
    <t>reg</t>
  </si>
  <si>
    <t>2013 K</t>
  </si>
  <si>
    <t>2013 M</t>
  </si>
  <si>
    <t>2014 K</t>
  </si>
  <si>
    <t>2014 M</t>
  </si>
  <si>
    <t>1.</t>
  </si>
  <si>
    <t>2.</t>
  </si>
  <si>
    <t>zad 2.</t>
  </si>
  <si>
    <t>CAŁOŚĆ:</t>
  </si>
  <si>
    <t>Tempo wzrostu</t>
  </si>
  <si>
    <t>Można zastosować przedpoprzedni=poprzedni bo nie ma nigdzie tempa wzrostu=1</t>
  </si>
  <si>
    <t>3.</t>
  </si>
  <si>
    <t>NAJWIĘCEJ</t>
  </si>
  <si>
    <t>było przeludnienie?</t>
  </si>
  <si>
    <t>ILE PRZELUDNIEŃ</t>
  </si>
  <si>
    <t>GDZIE</t>
  </si>
  <si>
    <t>(najłatwiej wyszukać to manualnie na podstawie wartości powyżej)</t>
  </si>
  <si>
    <t>W12C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</si>
</sst>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Liczba mieszkańców</a:t>
            </a:r>
            <a:r>
              <a:rPr lang="pl-PL" baseline="0"/>
              <a:t> regionów w 2013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cat>
            <c:strRef>
              <c:f>Sheet1!$K$5:$K$8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Sheet1!$L$5:$L$8</c:f>
              <c:numCache>
                <c:formatCode>#,##0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</c:ser>
        <c:overlap val="100"/>
        <c:axId val="121660928"/>
        <c:axId val="39338752"/>
      </c:barChart>
      <c:catAx>
        <c:axId val="121660928"/>
        <c:scaling>
          <c:orientation val="minMax"/>
        </c:scaling>
        <c:axPos val="b"/>
        <c:tickLblPos val="nextTo"/>
        <c:crossAx val="39338752"/>
        <c:crosses val="autoZero"/>
        <c:auto val="1"/>
        <c:lblAlgn val="ctr"/>
        <c:lblOffset val="100"/>
      </c:catAx>
      <c:valAx>
        <c:axId val="39338752"/>
        <c:scaling>
          <c:orientation val="minMax"/>
        </c:scaling>
        <c:axPos val="l"/>
        <c:majorGridlines/>
        <c:numFmt formatCode="#,##0" sourceLinked="1"/>
        <c:tickLblPos val="nextTo"/>
        <c:crossAx val="1216609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3</xdr:row>
      <xdr:rowOff>133350</xdr:rowOff>
    </xdr:from>
    <xdr:to>
      <xdr:col>22</xdr:col>
      <xdr:colOff>47625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raina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raina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M55"/>
  <sheetViews>
    <sheetView tabSelected="1" topLeftCell="A3" workbookViewId="0">
      <selection activeCell="L28" sqref="L28"/>
    </sheetView>
  </sheetViews>
  <sheetFormatPr defaultRowHeight="15"/>
  <cols>
    <col min="3" max="3" width="4.28515625" bestFit="1" customWidth="1"/>
    <col min="4" max="4" width="3.85546875" bestFit="1" customWidth="1"/>
    <col min="5" max="8" width="8" bestFit="1" customWidth="1"/>
    <col min="11" max="11" width="16.140625" bestFit="1" customWidth="1"/>
    <col min="12" max="12" width="11.42578125" customWidth="1"/>
  </cols>
  <sheetData>
    <row r="5" spans="3:12"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12</v>
      </c>
      <c r="J5" s="1" t="s">
        <v>10</v>
      </c>
      <c r="K5" s="1" t="s">
        <v>2</v>
      </c>
      <c r="L5" s="3">
        <f t="shared" ref="L5:L8" si="0">SUM(SUMIF(D$6:D$55,K5,E$6:E$55), SUMIF(D$6:D$55,K5,F$6:F$55))</f>
        <v>33929579</v>
      </c>
    </row>
    <row r="6" spans="3:12">
      <c r="C6">
        <v>1</v>
      </c>
      <c r="D6" t="s">
        <v>0</v>
      </c>
      <c r="E6">
        <v>1415007</v>
      </c>
      <c r="F6">
        <v>1397195</v>
      </c>
      <c r="G6">
        <v>1499070</v>
      </c>
      <c r="H6">
        <v>1481105</v>
      </c>
      <c r="I6" t="b">
        <f>AND(G6&gt;E6,H6&gt;F6)</f>
        <v>1</v>
      </c>
      <c r="K6" s="1" t="s">
        <v>3</v>
      </c>
      <c r="L6" s="3">
        <f>SUM(SUMIF(D$6:D$55,K6,E$6:E$55), SUMIF(D$6:D$55,K6,F$6:F$55))</f>
        <v>41736619</v>
      </c>
    </row>
    <row r="7" spans="3:12">
      <c r="C7">
        <v>2</v>
      </c>
      <c r="D7" t="s">
        <v>0</v>
      </c>
      <c r="E7">
        <v>1711390</v>
      </c>
      <c r="F7">
        <v>1641773</v>
      </c>
      <c r="G7">
        <v>1522030</v>
      </c>
      <c r="H7">
        <v>1618733</v>
      </c>
      <c r="I7" t="b">
        <f t="shared" ref="I7:I55" si="1">AND(G7&gt;E7,H7&gt;F7)</f>
        <v>0</v>
      </c>
      <c r="K7" s="1" t="s">
        <v>1</v>
      </c>
      <c r="L7" s="3">
        <f t="shared" si="0"/>
        <v>57649017</v>
      </c>
    </row>
    <row r="8" spans="3:12">
      <c r="C8">
        <v>3</v>
      </c>
      <c r="D8" t="s">
        <v>1</v>
      </c>
      <c r="E8">
        <v>1165105</v>
      </c>
      <c r="F8">
        <v>1278732</v>
      </c>
      <c r="G8">
        <v>1299953</v>
      </c>
      <c r="H8">
        <v>1191621</v>
      </c>
      <c r="I8" t="b">
        <f t="shared" si="1"/>
        <v>0</v>
      </c>
      <c r="K8" s="1" t="s">
        <v>0</v>
      </c>
      <c r="L8" s="3">
        <f t="shared" si="0"/>
        <v>36530387</v>
      </c>
    </row>
    <row r="9" spans="3:12">
      <c r="C9">
        <v>4</v>
      </c>
      <c r="D9" t="s">
        <v>0</v>
      </c>
      <c r="E9">
        <v>949065</v>
      </c>
      <c r="F9">
        <v>1026050</v>
      </c>
      <c r="G9">
        <v>688027</v>
      </c>
      <c r="H9">
        <v>723233</v>
      </c>
      <c r="I9" t="b">
        <f t="shared" si="1"/>
        <v>0</v>
      </c>
    </row>
    <row r="10" spans="3:12">
      <c r="C10">
        <v>5</v>
      </c>
      <c r="D10" t="s">
        <v>2</v>
      </c>
      <c r="E10">
        <v>2436107</v>
      </c>
      <c r="F10">
        <v>2228622</v>
      </c>
      <c r="G10">
        <v>1831600</v>
      </c>
      <c r="H10">
        <v>1960624</v>
      </c>
      <c r="I10" t="b">
        <f t="shared" si="1"/>
        <v>0</v>
      </c>
      <c r="J10" s="1" t="s">
        <v>11</v>
      </c>
      <c r="K10" s="1" t="s">
        <v>13</v>
      </c>
      <c r="L10" s="2">
        <f>COUNTIF(I6:I55, TRUE)</f>
        <v>19</v>
      </c>
    </row>
    <row r="11" spans="3:12">
      <c r="C11">
        <v>6</v>
      </c>
      <c r="D11" t="s">
        <v>0</v>
      </c>
      <c r="E11">
        <v>1846928</v>
      </c>
      <c r="F11">
        <v>1851433</v>
      </c>
      <c r="G11">
        <v>2125113</v>
      </c>
      <c r="H11">
        <v>2028635</v>
      </c>
      <c r="I11" t="b">
        <f t="shared" si="1"/>
        <v>1</v>
      </c>
      <c r="K11" s="1" t="s">
        <v>2</v>
      </c>
      <c r="L11" s="2">
        <f>COUNTIFS(I$6:I$55, TRUE,D$6:D$55,K11)</f>
        <v>3</v>
      </c>
    </row>
    <row r="12" spans="3:12">
      <c r="C12">
        <v>7</v>
      </c>
      <c r="D12" t="s">
        <v>3</v>
      </c>
      <c r="E12">
        <v>3841577</v>
      </c>
      <c r="F12">
        <v>3848394</v>
      </c>
      <c r="G12">
        <v>3595975</v>
      </c>
      <c r="H12">
        <v>3123039</v>
      </c>
      <c r="I12" t="b">
        <f t="shared" si="1"/>
        <v>0</v>
      </c>
      <c r="K12" s="1" t="s">
        <v>3</v>
      </c>
      <c r="L12" s="2">
        <f t="shared" ref="L12:L14" si="2">COUNTIFS(I$6:I$55, TRUE,D$6:D$55,K12)</f>
        <v>4</v>
      </c>
    </row>
    <row r="13" spans="3:12">
      <c r="C13">
        <v>8</v>
      </c>
      <c r="D13" t="s">
        <v>2</v>
      </c>
      <c r="E13">
        <v>679557</v>
      </c>
      <c r="F13">
        <v>655500</v>
      </c>
      <c r="G13">
        <v>1012012</v>
      </c>
      <c r="H13">
        <v>1067022</v>
      </c>
      <c r="I13" t="b">
        <f t="shared" si="1"/>
        <v>1</v>
      </c>
      <c r="K13" s="1" t="s">
        <v>1</v>
      </c>
      <c r="L13" s="2">
        <f t="shared" si="2"/>
        <v>8</v>
      </c>
    </row>
    <row r="14" spans="3:12">
      <c r="C14">
        <v>9</v>
      </c>
      <c r="D14" t="s">
        <v>1</v>
      </c>
      <c r="E14">
        <v>1660998</v>
      </c>
      <c r="F14">
        <v>1630345</v>
      </c>
      <c r="G14">
        <v>1130119</v>
      </c>
      <c r="H14">
        <v>1080238</v>
      </c>
      <c r="I14" t="b">
        <f t="shared" si="1"/>
        <v>0</v>
      </c>
      <c r="K14" s="1" t="s">
        <v>0</v>
      </c>
      <c r="L14" s="2">
        <f t="shared" si="2"/>
        <v>4</v>
      </c>
    </row>
    <row r="15" spans="3:12">
      <c r="C15">
        <v>10</v>
      </c>
      <c r="D15" t="s">
        <v>1</v>
      </c>
      <c r="E15">
        <v>1157622</v>
      </c>
      <c r="F15">
        <v>1182345</v>
      </c>
      <c r="G15">
        <v>830785</v>
      </c>
      <c r="H15">
        <v>833779</v>
      </c>
      <c r="I15" t="b">
        <f t="shared" si="1"/>
        <v>0</v>
      </c>
    </row>
    <row r="16" spans="3:12">
      <c r="C16">
        <v>11</v>
      </c>
      <c r="D16" t="s">
        <v>0</v>
      </c>
      <c r="E16">
        <v>1987047</v>
      </c>
      <c r="F16">
        <v>1996208</v>
      </c>
      <c r="G16">
        <v>2053892</v>
      </c>
      <c r="H16">
        <v>1697247</v>
      </c>
      <c r="I16" t="b">
        <f t="shared" si="1"/>
        <v>0</v>
      </c>
      <c r="J16" s="1" t="s">
        <v>16</v>
      </c>
      <c r="K16" s="1" t="s">
        <v>17</v>
      </c>
      <c r="L16" s="2">
        <f>MAX(Symulacja!V4:V53)</f>
        <v>16705223</v>
      </c>
    </row>
    <row r="17" spans="3:13">
      <c r="C17">
        <v>12</v>
      </c>
      <c r="D17" t="s">
        <v>1</v>
      </c>
      <c r="E17">
        <v>3997724</v>
      </c>
      <c r="F17">
        <v>3690756</v>
      </c>
      <c r="G17">
        <v>4339393</v>
      </c>
      <c r="H17">
        <v>4639643</v>
      </c>
      <c r="I17" t="b">
        <f t="shared" si="1"/>
        <v>1</v>
      </c>
      <c r="K17" s="1" t="s">
        <v>20</v>
      </c>
      <c r="L17" s="2" t="s">
        <v>22</v>
      </c>
      <c r="M17" t="s">
        <v>21</v>
      </c>
    </row>
    <row r="18" spans="3:13">
      <c r="C18">
        <v>13</v>
      </c>
      <c r="D18" t="s">
        <v>2</v>
      </c>
      <c r="E18">
        <v>996113</v>
      </c>
      <c r="F18">
        <v>964279</v>
      </c>
      <c r="G18">
        <v>1012487</v>
      </c>
      <c r="H18">
        <v>1128940</v>
      </c>
      <c r="I18" t="b">
        <f t="shared" si="1"/>
        <v>1</v>
      </c>
      <c r="K18" s="1" t="s">
        <v>19</v>
      </c>
      <c r="L18" s="2">
        <f>COUNTIF(Symulacja!W4:W53, TRUE)</f>
        <v>18</v>
      </c>
    </row>
    <row r="19" spans="3:13">
      <c r="C19">
        <v>14</v>
      </c>
      <c r="D19" t="s">
        <v>2</v>
      </c>
      <c r="E19">
        <v>1143634</v>
      </c>
      <c r="F19">
        <v>1033836</v>
      </c>
      <c r="G19">
        <v>909534</v>
      </c>
      <c r="H19">
        <v>856349</v>
      </c>
      <c r="I19" t="b">
        <f t="shared" si="1"/>
        <v>0</v>
      </c>
    </row>
    <row r="20" spans="3:13">
      <c r="C20">
        <v>15</v>
      </c>
      <c r="D20" t="s">
        <v>2</v>
      </c>
      <c r="E20">
        <v>2549276</v>
      </c>
      <c r="F20">
        <v>2584751</v>
      </c>
      <c r="G20">
        <v>2033079</v>
      </c>
      <c r="H20">
        <v>2066918</v>
      </c>
      <c r="I20" t="b">
        <f t="shared" si="1"/>
        <v>0</v>
      </c>
    </row>
    <row r="21" spans="3:13">
      <c r="C21">
        <v>16</v>
      </c>
      <c r="D21" t="s">
        <v>1</v>
      </c>
      <c r="E21">
        <v>1367212</v>
      </c>
      <c r="F21">
        <v>1361389</v>
      </c>
      <c r="G21">
        <v>1572320</v>
      </c>
      <c r="H21">
        <v>1836258</v>
      </c>
      <c r="I21" t="b">
        <f t="shared" si="1"/>
        <v>1</v>
      </c>
    </row>
    <row r="22" spans="3:13">
      <c r="C22">
        <v>17</v>
      </c>
      <c r="D22" t="s">
        <v>2</v>
      </c>
      <c r="E22">
        <v>2567464</v>
      </c>
      <c r="F22">
        <v>2441857</v>
      </c>
      <c r="G22">
        <v>1524132</v>
      </c>
      <c r="H22">
        <v>1496810</v>
      </c>
      <c r="I22" t="b">
        <f t="shared" si="1"/>
        <v>0</v>
      </c>
    </row>
    <row r="23" spans="3:13">
      <c r="C23">
        <v>18</v>
      </c>
      <c r="D23" t="s">
        <v>0</v>
      </c>
      <c r="E23">
        <v>1334060</v>
      </c>
      <c r="F23">
        <v>1395231</v>
      </c>
      <c r="G23">
        <v>578655</v>
      </c>
      <c r="H23">
        <v>677663</v>
      </c>
      <c r="I23" t="b">
        <f t="shared" si="1"/>
        <v>0</v>
      </c>
    </row>
    <row r="24" spans="3:13">
      <c r="C24">
        <v>19</v>
      </c>
      <c r="D24" t="s">
        <v>1</v>
      </c>
      <c r="E24">
        <v>2976209</v>
      </c>
      <c r="F24">
        <v>3199665</v>
      </c>
      <c r="G24">
        <v>1666477</v>
      </c>
      <c r="H24">
        <v>1759240</v>
      </c>
      <c r="I24" t="b">
        <f t="shared" si="1"/>
        <v>0</v>
      </c>
    </row>
    <row r="25" spans="3:13">
      <c r="C25">
        <v>20</v>
      </c>
      <c r="D25" t="s">
        <v>1</v>
      </c>
      <c r="E25">
        <v>1443351</v>
      </c>
      <c r="F25">
        <v>1565539</v>
      </c>
      <c r="G25">
        <v>1355276</v>
      </c>
      <c r="H25">
        <v>1423414</v>
      </c>
      <c r="I25" t="b">
        <f t="shared" si="1"/>
        <v>0</v>
      </c>
    </row>
    <row r="26" spans="3:13">
      <c r="C26">
        <v>21</v>
      </c>
      <c r="D26" t="s">
        <v>2</v>
      </c>
      <c r="E26">
        <v>2486640</v>
      </c>
      <c r="F26">
        <v>2265936</v>
      </c>
      <c r="G26">
        <v>297424</v>
      </c>
      <c r="H26">
        <v>274759</v>
      </c>
      <c r="I26" t="b">
        <f t="shared" si="1"/>
        <v>0</v>
      </c>
    </row>
    <row r="27" spans="3:13">
      <c r="C27">
        <v>22</v>
      </c>
      <c r="D27" t="s">
        <v>3</v>
      </c>
      <c r="E27">
        <v>685438</v>
      </c>
      <c r="F27">
        <v>749124</v>
      </c>
      <c r="G27">
        <v>2697677</v>
      </c>
      <c r="H27">
        <v>2821550</v>
      </c>
      <c r="I27" t="b">
        <f t="shared" si="1"/>
        <v>1</v>
      </c>
    </row>
    <row r="28" spans="3:13">
      <c r="C28">
        <v>23</v>
      </c>
      <c r="D28" t="s">
        <v>3</v>
      </c>
      <c r="E28">
        <v>2166753</v>
      </c>
      <c r="F28">
        <v>2338698</v>
      </c>
      <c r="G28">
        <v>1681433</v>
      </c>
      <c r="H28">
        <v>1592443</v>
      </c>
      <c r="I28" t="b">
        <f t="shared" si="1"/>
        <v>0</v>
      </c>
    </row>
    <row r="29" spans="3:13">
      <c r="C29">
        <v>24</v>
      </c>
      <c r="D29" t="s">
        <v>1</v>
      </c>
      <c r="E29">
        <v>643177</v>
      </c>
      <c r="F29">
        <v>684187</v>
      </c>
      <c r="G29">
        <v>796213</v>
      </c>
      <c r="H29">
        <v>867904</v>
      </c>
      <c r="I29" t="b">
        <f t="shared" si="1"/>
        <v>1</v>
      </c>
    </row>
    <row r="30" spans="3:13">
      <c r="C30">
        <v>25</v>
      </c>
      <c r="D30" t="s">
        <v>3</v>
      </c>
      <c r="E30">
        <v>450192</v>
      </c>
      <c r="F30">
        <v>434755</v>
      </c>
      <c r="G30">
        <v>1656446</v>
      </c>
      <c r="H30">
        <v>1691000</v>
      </c>
      <c r="I30" t="b">
        <f t="shared" si="1"/>
        <v>1</v>
      </c>
    </row>
    <row r="31" spans="3:13">
      <c r="C31">
        <v>26</v>
      </c>
      <c r="D31" t="s">
        <v>1</v>
      </c>
      <c r="E31">
        <v>1037774</v>
      </c>
      <c r="F31">
        <v>1113789</v>
      </c>
      <c r="G31">
        <v>877464</v>
      </c>
      <c r="H31">
        <v>990837</v>
      </c>
      <c r="I31" t="b">
        <f t="shared" si="1"/>
        <v>0</v>
      </c>
    </row>
    <row r="32" spans="3:13">
      <c r="C32">
        <v>27</v>
      </c>
      <c r="D32" t="s">
        <v>1</v>
      </c>
      <c r="E32">
        <v>2351213</v>
      </c>
      <c r="F32">
        <v>2358482</v>
      </c>
      <c r="G32">
        <v>1098384</v>
      </c>
      <c r="H32">
        <v>1121488</v>
      </c>
      <c r="I32" t="b">
        <f t="shared" si="1"/>
        <v>0</v>
      </c>
    </row>
    <row r="33" spans="3:9">
      <c r="C33">
        <v>28</v>
      </c>
      <c r="D33" t="s">
        <v>0</v>
      </c>
      <c r="E33">
        <v>2613354</v>
      </c>
      <c r="F33">
        <v>2837241</v>
      </c>
      <c r="G33">
        <v>431144</v>
      </c>
      <c r="H33">
        <v>434113</v>
      </c>
      <c r="I33" t="b">
        <f t="shared" si="1"/>
        <v>0</v>
      </c>
    </row>
    <row r="34" spans="3:9">
      <c r="C34">
        <v>29</v>
      </c>
      <c r="D34" t="s">
        <v>2</v>
      </c>
      <c r="E34">
        <v>1859691</v>
      </c>
      <c r="F34">
        <v>1844250</v>
      </c>
      <c r="G34">
        <v>1460134</v>
      </c>
      <c r="H34">
        <v>1585258</v>
      </c>
      <c r="I34" t="b">
        <f t="shared" si="1"/>
        <v>0</v>
      </c>
    </row>
    <row r="35" spans="3:9">
      <c r="C35">
        <v>30</v>
      </c>
      <c r="D35" t="s">
        <v>1</v>
      </c>
      <c r="E35">
        <v>2478386</v>
      </c>
      <c r="F35">
        <v>2562144</v>
      </c>
      <c r="G35">
        <v>30035</v>
      </c>
      <c r="H35">
        <v>29396</v>
      </c>
      <c r="I35" t="b">
        <f t="shared" si="1"/>
        <v>0</v>
      </c>
    </row>
    <row r="36" spans="3:9">
      <c r="C36">
        <v>31</v>
      </c>
      <c r="D36" t="s">
        <v>1</v>
      </c>
      <c r="E36">
        <v>1938122</v>
      </c>
      <c r="F36">
        <v>1816647</v>
      </c>
      <c r="G36">
        <v>1602356</v>
      </c>
      <c r="H36">
        <v>1875221</v>
      </c>
      <c r="I36" t="b">
        <f t="shared" si="1"/>
        <v>0</v>
      </c>
    </row>
    <row r="37" spans="3:9">
      <c r="C37">
        <v>32</v>
      </c>
      <c r="D37" t="s">
        <v>0</v>
      </c>
      <c r="E37">
        <v>992523</v>
      </c>
      <c r="F37">
        <v>1028501</v>
      </c>
      <c r="G37">
        <v>1995446</v>
      </c>
      <c r="H37">
        <v>1860524</v>
      </c>
      <c r="I37" t="b">
        <f t="shared" si="1"/>
        <v>1</v>
      </c>
    </row>
    <row r="38" spans="3:9">
      <c r="C38">
        <v>33</v>
      </c>
      <c r="D38" t="s">
        <v>3</v>
      </c>
      <c r="E38">
        <v>2966291</v>
      </c>
      <c r="F38">
        <v>2889963</v>
      </c>
      <c r="G38">
        <v>462453</v>
      </c>
      <c r="H38">
        <v>486354</v>
      </c>
      <c r="I38" t="b">
        <f t="shared" si="1"/>
        <v>0</v>
      </c>
    </row>
    <row r="39" spans="3:9">
      <c r="C39">
        <v>34</v>
      </c>
      <c r="D39" t="s">
        <v>1</v>
      </c>
      <c r="E39">
        <v>76648</v>
      </c>
      <c r="F39">
        <v>81385</v>
      </c>
      <c r="G39">
        <v>1374708</v>
      </c>
      <c r="H39">
        <v>1379567</v>
      </c>
      <c r="I39" t="b">
        <f t="shared" si="1"/>
        <v>1</v>
      </c>
    </row>
    <row r="40" spans="3:9">
      <c r="C40">
        <v>35</v>
      </c>
      <c r="D40" t="s">
        <v>1</v>
      </c>
      <c r="E40">
        <v>2574432</v>
      </c>
      <c r="F40">
        <v>2409710</v>
      </c>
      <c r="G40">
        <v>987486</v>
      </c>
      <c r="H40">
        <v>999043</v>
      </c>
      <c r="I40" t="b">
        <f t="shared" si="1"/>
        <v>0</v>
      </c>
    </row>
    <row r="41" spans="3:9">
      <c r="C41">
        <v>36</v>
      </c>
      <c r="D41" t="s">
        <v>3</v>
      </c>
      <c r="E41">
        <v>1778590</v>
      </c>
      <c r="F41">
        <v>1874844</v>
      </c>
      <c r="G41">
        <v>111191</v>
      </c>
      <c r="H41">
        <v>117846</v>
      </c>
      <c r="I41" t="b">
        <f t="shared" si="1"/>
        <v>0</v>
      </c>
    </row>
    <row r="42" spans="3:9">
      <c r="C42">
        <v>37</v>
      </c>
      <c r="D42" t="s">
        <v>2</v>
      </c>
      <c r="E42">
        <v>1506541</v>
      </c>
      <c r="F42">
        <v>1414887</v>
      </c>
      <c r="G42">
        <v>1216612</v>
      </c>
      <c r="H42">
        <v>1166775</v>
      </c>
      <c r="I42" t="b">
        <f t="shared" si="1"/>
        <v>0</v>
      </c>
    </row>
    <row r="43" spans="3:9">
      <c r="C43">
        <v>38</v>
      </c>
      <c r="D43" t="s">
        <v>3</v>
      </c>
      <c r="E43">
        <v>1598886</v>
      </c>
      <c r="F43">
        <v>1687917</v>
      </c>
      <c r="G43">
        <v>449788</v>
      </c>
      <c r="H43">
        <v>427615</v>
      </c>
      <c r="I43" t="b">
        <f t="shared" si="1"/>
        <v>0</v>
      </c>
    </row>
    <row r="44" spans="3:9">
      <c r="C44">
        <v>39</v>
      </c>
      <c r="D44" t="s">
        <v>0</v>
      </c>
      <c r="E44">
        <v>548989</v>
      </c>
      <c r="F44">
        <v>514636</v>
      </c>
      <c r="G44">
        <v>2770344</v>
      </c>
      <c r="H44">
        <v>3187897</v>
      </c>
      <c r="I44" t="b">
        <f t="shared" si="1"/>
        <v>1</v>
      </c>
    </row>
    <row r="45" spans="3:9">
      <c r="C45">
        <v>40</v>
      </c>
      <c r="D45" t="s">
        <v>2</v>
      </c>
      <c r="E45">
        <v>1175198</v>
      </c>
      <c r="F45">
        <v>1095440</v>
      </c>
      <c r="G45">
        <v>2657174</v>
      </c>
      <c r="H45">
        <v>2491947</v>
      </c>
      <c r="I45" t="b">
        <f t="shared" si="1"/>
        <v>1</v>
      </c>
    </row>
    <row r="46" spans="3:9">
      <c r="C46">
        <v>41</v>
      </c>
      <c r="D46" t="s">
        <v>0</v>
      </c>
      <c r="E46">
        <v>2115336</v>
      </c>
      <c r="F46">
        <v>2202769</v>
      </c>
      <c r="G46">
        <v>15339</v>
      </c>
      <c r="H46">
        <v>14652</v>
      </c>
      <c r="I46" t="b">
        <f t="shared" si="1"/>
        <v>0</v>
      </c>
    </row>
    <row r="47" spans="3:9">
      <c r="C47">
        <v>42</v>
      </c>
      <c r="D47" t="s">
        <v>3</v>
      </c>
      <c r="E47">
        <v>2346640</v>
      </c>
      <c r="F47">
        <v>2197559</v>
      </c>
      <c r="G47">
        <v>373470</v>
      </c>
      <c r="H47">
        <v>353365</v>
      </c>
      <c r="I47" t="b">
        <f t="shared" si="1"/>
        <v>0</v>
      </c>
    </row>
    <row r="48" spans="3:9">
      <c r="C48">
        <v>43</v>
      </c>
      <c r="D48" t="s">
        <v>0</v>
      </c>
      <c r="E48">
        <v>2548438</v>
      </c>
      <c r="F48">
        <v>2577213</v>
      </c>
      <c r="G48">
        <v>37986</v>
      </c>
      <c r="H48">
        <v>37766</v>
      </c>
      <c r="I48" t="b">
        <f t="shared" si="1"/>
        <v>0</v>
      </c>
    </row>
    <row r="49" spans="3:9">
      <c r="C49">
        <v>44</v>
      </c>
      <c r="D49" t="s">
        <v>1</v>
      </c>
      <c r="E49">
        <v>835495</v>
      </c>
      <c r="F49">
        <v>837746</v>
      </c>
      <c r="G49">
        <v>1106177</v>
      </c>
      <c r="H49">
        <v>917781</v>
      </c>
      <c r="I49" t="b">
        <f t="shared" si="1"/>
        <v>1</v>
      </c>
    </row>
    <row r="50" spans="3:9">
      <c r="C50">
        <v>45</v>
      </c>
      <c r="D50" t="s">
        <v>3</v>
      </c>
      <c r="E50">
        <v>1187448</v>
      </c>
      <c r="F50">
        <v>1070426</v>
      </c>
      <c r="G50">
        <v>1504608</v>
      </c>
      <c r="H50">
        <v>1756990</v>
      </c>
      <c r="I50" t="b">
        <f t="shared" si="1"/>
        <v>1</v>
      </c>
    </row>
    <row r="51" spans="3:9">
      <c r="C51">
        <v>46</v>
      </c>
      <c r="D51" t="s">
        <v>1</v>
      </c>
      <c r="E51">
        <v>140026</v>
      </c>
      <c r="F51">
        <v>146354</v>
      </c>
      <c r="G51">
        <v>2759991</v>
      </c>
      <c r="H51">
        <v>2742120</v>
      </c>
      <c r="I51" t="b">
        <f t="shared" si="1"/>
        <v>1</v>
      </c>
    </row>
    <row r="52" spans="3:9">
      <c r="C52">
        <v>47</v>
      </c>
      <c r="D52" t="s">
        <v>3</v>
      </c>
      <c r="E52">
        <v>1198765</v>
      </c>
      <c r="F52">
        <v>1304945</v>
      </c>
      <c r="G52">
        <v>2786493</v>
      </c>
      <c r="H52">
        <v>2602643</v>
      </c>
      <c r="I52" t="b">
        <f t="shared" si="1"/>
        <v>1</v>
      </c>
    </row>
    <row r="53" spans="3:9">
      <c r="C53">
        <v>48</v>
      </c>
      <c r="D53" t="s">
        <v>1</v>
      </c>
      <c r="E53">
        <v>2619776</v>
      </c>
      <c r="F53">
        <v>2749623</v>
      </c>
      <c r="G53">
        <v>2888215</v>
      </c>
      <c r="H53">
        <v>2800174</v>
      </c>
      <c r="I53" t="b">
        <f t="shared" si="1"/>
        <v>1</v>
      </c>
    </row>
    <row r="54" spans="3:9">
      <c r="C54">
        <v>49</v>
      </c>
      <c r="D54" t="s">
        <v>1</v>
      </c>
      <c r="E54">
        <v>248398</v>
      </c>
      <c r="F54">
        <v>268511</v>
      </c>
      <c r="G54">
        <v>3110853</v>
      </c>
      <c r="H54">
        <v>2986411</v>
      </c>
      <c r="I54" t="b">
        <f t="shared" si="1"/>
        <v>1</v>
      </c>
    </row>
    <row r="55" spans="3:9">
      <c r="C55">
        <v>50</v>
      </c>
      <c r="D55" t="s">
        <v>3</v>
      </c>
      <c r="E55">
        <v>2494207</v>
      </c>
      <c r="F55">
        <v>2625207</v>
      </c>
      <c r="G55">
        <v>1796293</v>
      </c>
      <c r="H55">
        <v>1853602</v>
      </c>
      <c r="I55" t="b">
        <f t="shared" si="1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W53"/>
  <sheetViews>
    <sheetView workbookViewId="0">
      <selection activeCell="C15" sqref="B15:C15"/>
    </sheetView>
  </sheetViews>
  <sheetFormatPr defaultRowHeight="15"/>
  <cols>
    <col min="9" max="9" width="14.7109375" bestFit="1" customWidth="1"/>
    <col min="10" max="11" width="8.85546875" customWidth="1"/>
    <col min="12" max="12" width="9" bestFit="1" customWidth="1"/>
    <col min="23" max="23" width="19" bestFit="1" customWidth="1"/>
  </cols>
  <sheetData>
    <row r="2" spans="2:23">
      <c r="L2" t="s">
        <v>15</v>
      </c>
    </row>
    <row r="3" spans="2:23"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I3" s="4" t="s">
        <v>14</v>
      </c>
      <c r="J3" s="5">
        <v>2013</v>
      </c>
      <c r="K3" s="5">
        <v>2014</v>
      </c>
      <c r="L3" s="5">
        <v>2015</v>
      </c>
      <c r="M3" s="5">
        <v>2016</v>
      </c>
      <c r="N3" s="5">
        <v>2017</v>
      </c>
      <c r="O3" s="5">
        <v>2018</v>
      </c>
      <c r="P3" s="5">
        <v>2019</v>
      </c>
      <c r="Q3" s="5">
        <v>2020</v>
      </c>
      <c r="R3" s="5">
        <v>2021</v>
      </c>
      <c r="S3" s="5">
        <v>2022</v>
      </c>
      <c r="T3" s="5">
        <v>2023</v>
      </c>
      <c r="U3" s="5">
        <v>2024</v>
      </c>
      <c r="V3" s="5">
        <v>2025</v>
      </c>
      <c r="W3" t="s">
        <v>18</v>
      </c>
    </row>
    <row r="4" spans="2:23">
      <c r="B4">
        <v>1</v>
      </c>
      <c r="C4" t="s">
        <v>0</v>
      </c>
      <c r="D4">
        <v>1415007</v>
      </c>
      <c r="E4">
        <v>1397195</v>
      </c>
      <c r="F4">
        <v>1499070</v>
      </c>
      <c r="G4">
        <v>1481105</v>
      </c>
      <c r="I4">
        <f>ROUND(K4/J4,4)</f>
        <v>1.0597000000000001</v>
      </c>
      <c r="J4">
        <f>SUM(D4+E4)</f>
        <v>2812202</v>
      </c>
      <c r="K4">
        <f>SUM(F4,G4)</f>
        <v>2980175</v>
      </c>
      <c r="L4">
        <f>IF(OR(K4&gt;2*$J4,J4=K4),K4,FLOOR($I4*K4,1))</f>
        <v>3158091</v>
      </c>
      <c r="M4">
        <f t="shared" ref="M4:W19" si="0">IF(OR(L4&gt;2*$J4,K4=L4),L4,FLOOR($I4*L4,1))</f>
        <v>3346629</v>
      </c>
      <c r="N4">
        <f t="shared" si="0"/>
        <v>3546422</v>
      </c>
      <c r="O4">
        <f t="shared" si="0"/>
        <v>3758143</v>
      </c>
      <c r="P4">
        <f t="shared" si="0"/>
        <v>3982504</v>
      </c>
      <c r="Q4">
        <f t="shared" si="0"/>
        <v>4220259</v>
      </c>
      <c r="R4">
        <f t="shared" si="0"/>
        <v>4472208</v>
      </c>
      <c r="S4">
        <f t="shared" si="0"/>
        <v>4739198</v>
      </c>
      <c r="T4">
        <f t="shared" si="0"/>
        <v>5022128</v>
      </c>
      <c r="U4">
        <f t="shared" si="0"/>
        <v>5321949</v>
      </c>
      <c r="V4">
        <f t="shared" si="0"/>
        <v>5639669</v>
      </c>
      <c r="W4" t="b">
        <f>V4&gt;2*J4</f>
        <v>1</v>
      </c>
    </row>
    <row r="5" spans="2:23">
      <c r="B5">
        <v>2</v>
      </c>
      <c r="C5" t="s">
        <v>0</v>
      </c>
      <c r="D5">
        <v>1711390</v>
      </c>
      <c r="E5">
        <v>1641773</v>
      </c>
      <c r="F5">
        <v>1522030</v>
      </c>
      <c r="G5">
        <v>1618733</v>
      </c>
      <c r="I5">
        <f>ROUND(K5/J5,4)</f>
        <v>0.93669999999999998</v>
      </c>
      <c r="J5">
        <f>SUM(D5+E5)</f>
        <v>3353163</v>
      </c>
      <c r="K5">
        <f>SUM(F5,G5)</f>
        <v>3140763</v>
      </c>
      <c r="L5">
        <f t="shared" ref="L5:L53" si="1">IF(OR(K5&gt;2*$J5,J5=K5),K5,FLOOR($I5*K5,1))</f>
        <v>2941952</v>
      </c>
      <c r="M5">
        <f t="shared" si="0"/>
        <v>2755726</v>
      </c>
      <c r="N5">
        <f t="shared" si="0"/>
        <v>2581288</v>
      </c>
      <c r="O5">
        <f t="shared" si="0"/>
        <v>2417892</v>
      </c>
      <c r="P5">
        <f t="shared" si="0"/>
        <v>2264839</v>
      </c>
      <c r="Q5">
        <f t="shared" si="0"/>
        <v>2121474</v>
      </c>
      <c r="R5">
        <f t="shared" si="0"/>
        <v>1987184</v>
      </c>
      <c r="S5">
        <f t="shared" si="0"/>
        <v>1861395</v>
      </c>
      <c r="T5">
        <f t="shared" si="0"/>
        <v>1743568</v>
      </c>
      <c r="U5">
        <f t="shared" si="0"/>
        <v>1633200</v>
      </c>
      <c r="V5">
        <f t="shared" si="0"/>
        <v>1529818</v>
      </c>
      <c r="W5" t="b">
        <f t="shared" ref="W5:W53" si="2">V5&gt;2*J5</f>
        <v>0</v>
      </c>
    </row>
    <row r="6" spans="2:23">
      <c r="B6">
        <v>3</v>
      </c>
      <c r="C6" t="s">
        <v>1</v>
      </c>
      <c r="D6">
        <v>1165105</v>
      </c>
      <c r="E6">
        <v>1278732</v>
      </c>
      <c r="F6">
        <v>1299953</v>
      </c>
      <c r="G6">
        <v>1191621</v>
      </c>
      <c r="I6">
        <f>ROUND(K6/J6,4)</f>
        <v>1.0195000000000001</v>
      </c>
      <c r="J6">
        <f>SUM(D6+E6)</f>
        <v>2443837</v>
      </c>
      <c r="K6">
        <f>SUM(F6,G6)</f>
        <v>2491574</v>
      </c>
      <c r="L6">
        <f t="shared" si="1"/>
        <v>2540159</v>
      </c>
      <c r="M6">
        <f t="shared" si="0"/>
        <v>2589692</v>
      </c>
      <c r="N6">
        <f t="shared" si="0"/>
        <v>2640190</v>
      </c>
      <c r="O6">
        <f t="shared" si="0"/>
        <v>2691673</v>
      </c>
      <c r="P6">
        <f t="shared" si="0"/>
        <v>2744160</v>
      </c>
      <c r="Q6">
        <f t="shared" si="0"/>
        <v>2797671</v>
      </c>
      <c r="R6">
        <f t="shared" si="0"/>
        <v>2852225</v>
      </c>
      <c r="S6">
        <f t="shared" si="0"/>
        <v>2907843</v>
      </c>
      <c r="T6">
        <f t="shared" si="0"/>
        <v>2964545</v>
      </c>
      <c r="U6">
        <f t="shared" si="0"/>
        <v>3022353</v>
      </c>
      <c r="V6">
        <f t="shared" si="0"/>
        <v>3081288</v>
      </c>
      <c r="W6" t="b">
        <f t="shared" si="2"/>
        <v>0</v>
      </c>
    </row>
    <row r="7" spans="2:23">
      <c r="B7">
        <v>4</v>
      </c>
      <c r="C7" t="s">
        <v>0</v>
      </c>
      <c r="D7">
        <v>949065</v>
      </c>
      <c r="E7">
        <v>1026050</v>
      </c>
      <c r="F7">
        <v>688027</v>
      </c>
      <c r="G7">
        <v>723233</v>
      </c>
      <c r="I7">
        <f>ROUND(K7/J7,4)</f>
        <v>0.71450000000000002</v>
      </c>
      <c r="J7">
        <f>SUM(D7+E7)</f>
        <v>1975115</v>
      </c>
      <c r="K7">
        <f>SUM(F7,G7)</f>
        <v>1411260</v>
      </c>
      <c r="L7">
        <f t="shared" si="1"/>
        <v>1008345</v>
      </c>
      <c r="M7">
        <f t="shared" si="0"/>
        <v>720462</v>
      </c>
      <c r="N7">
        <f t="shared" si="0"/>
        <v>514770</v>
      </c>
      <c r="O7">
        <f t="shared" si="0"/>
        <v>367803</v>
      </c>
      <c r="P7">
        <f t="shared" si="0"/>
        <v>262795</v>
      </c>
      <c r="Q7">
        <f t="shared" si="0"/>
        <v>187767</v>
      </c>
      <c r="R7">
        <f t="shared" si="0"/>
        <v>134159</v>
      </c>
      <c r="S7">
        <f t="shared" si="0"/>
        <v>95856</v>
      </c>
      <c r="T7">
        <f t="shared" si="0"/>
        <v>68489</v>
      </c>
      <c r="U7">
        <f t="shared" si="0"/>
        <v>48935</v>
      </c>
      <c r="V7">
        <f t="shared" si="0"/>
        <v>34964</v>
      </c>
      <c r="W7" t="b">
        <f t="shared" si="2"/>
        <v>0</v>
      </c>
    </row>
    <row r="8" spans="2:23">
      <c r="B8">
        <v>5</v>
      </c>
      <c r="C8" t="s">
        <v>2</v>
      </c>
      <c r="D8">
        <v>2436107</v>
      </c>
      <c r="E8">
        <v>2228622</v>
      </c>
      <c r="F8">
        <v>1831600</v>
      </c>
      <c r="G8">
        <v>1960624</v>
      </c>
      <c r="I8">
        <f>ROUND(K8/J8,4)</f>
        <v>0.81299999999999994</v>
      </c>
      <c r="J8">
        <f>SUM(D8+E8)</f>
        <v>4664729</v>
      </c>
      <c r="K8">
        <f>SUM(F8,G8)</f>
        <v>3792224</v>
      </c>
      <c r="L8">
        <f t="shared" si="1"/>
        <v>3083078</v>
      </c>
      <c r="M8">
        <f t="shared" si="0"/>
        <v>2506542</v>
      </c>
      <c r="N8">
        <f t="shared" si="0"/>
        <v>2037818</v>
      </c>
      <c r="O8">
        <f t="shared" si="0"/>
        <v>1656746</v>
      </c>
      <c r="P8">
        <f t="shared" si="0"/>
        <v>1346934</v>
      </c>
      <c r="Q8">
        <f t="shared" si="0"/>
        <v>1095057</v>
      </c>
      <c r="R8">
        <f t="shared" si="0"/>
        <v>890281</v>
      </c>
      <c r="S8">
        <f t="shared" si="0"/>
        <v>723798</v>
      </c>
      <c r="T8">
        <f t="shared" si="0"/>
        <v>588447</v>
      </c>
      <c r="U8">
        <f t="shared" si="0"/>
        <v>478407</v>
      </c>
      <c r="V8">
        <f t="shared" si="0"/>
        <v>388944</v>
      </c>
      <c r="W8" t="b">
        <f t="shared" si="2"/>
        <v>0</v>
      </c>
    </row>
    <row r="9" spans="2:23">
      <c r="B9">
        <v>6</v>
      </c>
      <c r="C9" t="s">
        <v>0</v>
      </c>
      <c r="D9">
        <v>1846928</v>
      </c>
      <c r="E9">
        <v>1851433</v>
      </c>
      <c r="F9">
        <v>2125113</v>
      </c>
      <c r="G9">
        <v>2028635</v>
      </c>
      <c r="I9">
        <f>ROUND(K9/J9,4)</f>
        <v>1.1231</v>
      </c>
      <c r="J9">
        <f>SUM(D9+E9)</f>
        <v>3698361</v>
      </c>
      <c r="K9">
        <f>SUM(F9,G9)</f>
        <v>4153748</v>
      </c>
      <c r="L9">
        <f t="shared" si="1"/>
        <v>4665074</v>
      </c>
      <c r="M9">
        <f t="shared" si="0"/>
        <v>5239344</v>
      </c>
      <c r="N9">
        <f t="shared" si="0"/>
        <v>5884307</v>
      </c>
      <c r="O9">
        <f t="shared" si="0"/>
        <v>6608665</v>
      </c>
      <c r="P9">
        <f t="shared" si="0"/>
        <v>7422191</v>
      </c>
      <c r="Q9">
        <f t="shared" si="0"/>
        <v>7422191</v>
      </c>
      <c r="R9">
        <f t="shared" si="0"/>
        <v>7422191</v>
      </c>
      <c r="S9">
        <f t="shared" si="0"/>
        <v>7422191</v>
      </c>
      <c r="T9">
        <f t="shared" si="0"/>
        <v>7422191</v>
      </c>
      <c r="U9">
        <f t="shared" si="0"/>
        <v>7422191</v>
      </c>
      <c r="V9">
        <f t="shared" si="0"/>
        <v>7422191</v>
      </c>
      <c r="W9" t="b">
        <f t="shared" si="2"/>
        <v>1</v>
      </c>
    </row>
    <row r="10" spans="2:23">
      <c r="B10">
        <v>7</v>
      </c>
      <c r="C10" t="s">
        <v>3</v>
      </c>
      <c r="D10">
        <v>3841577</v>
      </c>
      <c r="E10">
        <v>3848394</v>
      </c>
      <c r="F10">
        <v>3595975</v>
      </c>
      <c r="G10">
        <v>3123039</v>
      </c>
      <c r="I10">
        <f>ROUND(K10/J10,4)</f>
        <v>0.87370000000000003</v>
      </c>
      <c r="J10">
        <f>SUM(D10+E10)</f>
        <v>7689971</v>
      </c>
      <c r="K10">
        <f>SUM(F10,G10)</f>
        <v>6719014</v>
      </c>
      <c r="L10">
        <f t="shared" si="1"/>
        <v>5870402</v>
      </c>
      <c r="M10">
        <f t="shared" si="0"/>
        <v>5128970</v>
      </c>
      <c r="N10">
        <f t="shared" si="0"/>
        <v>4481181</v>
      </c>
      <c r="O10">
        <f t="shared" si="0"/>
        <v>3915207</v>
      </c>
      <c r="P10">
        <f t="shared" si="0"/>
        <v>3420716</v>
      </c>
      <c r="Q10">
        <f t="shared" si="0"/>
        <v>2988679</v>
      </c>
      <c r="R10">
        <f t="shared" si="0"/>
        <v>2611208</v>
      </c>
      <c r="S10">
        <f t="shared" si="0"/>
        <v>2281412</v>
      </c>
      <c r="T10">
        <f t="shared" si="0"/>
        <v>1993269</v>
      </c>
      <c r="U10">
        <f t="shared" si="0"/>
        <v>1741519</v>
      </c>
      <c r="V10">
        <f t="shared" si="0"/>
        <v>1521565</v>
      </c>
      <c r="W10" t="b">
        <f t="shared" si="2"/>
        <v>0</v>
      </c>
    </row>
    <row r="11" spans="2:23">
      <c r="B11">
        <v>8</v>
      </c>
      <c r="C11" t="s">
        <v>2</v>
      </c>
      <c r="D11">
        <v>679557</v>
      </c>
      <c r="E11">
        <v>655500</v>
      </c>
      <c r="F11">
        <v>1012012</v>
      </c>
      <c r="G11">
        <v>1067022</v>
      </c>
      <c r="I11">
        <f>ROUND(K11/J11,4)</f>
        <v>1.5572999999999999</v>
      </c>
      <c r="J11">
        <f>SUM(D11+E11)</f>
        <v>1335057</v>
      </c>
      <c r="K11">
        <f>SUM(F11,G11)</f>
        <v>2079034</v>
      </c>
      <c r="L11">
        <f t="shared" si="1"/>
        <v>3237679</v>
      </c>
      <c r="M11">
        <f t="shared" si="0"/>
        <v>3237679</v>
      </c>
      <c r="N11">
        <f t="shared" si="0"/>
        <v>3237679</v>
      </c>
      <c r="O11">
        <f t="shared" si="0"/>
        <v>3237679</v>
      </c>
      <c r="P11">
        <f t="shared" si="0"/>
        <v>3237679</v>
      </c>
      <c r="Q11">
        <f t="shared" si="0"/>
        <v>3237679</v>
      </c>
      <c r="R11">
        <f t="shared" si="0"/>
        <v>3237679</v>
      </c>
      <c r="S11">
        <f t="shared" si="0"/>
        <v>3237679</v>
      </c>
      <c r="T11">
        <f t="shared" si="0"/>
        <v>3237679</v>
      </c>
      <c r="U11">
        <f t="shared" si="0"/>
        <v>3237679</v>
      </c>
      <c r="V11">
        <f t="shared" si="0"/>
        <v>3237679</v>
      </c>
      <c r="W11" t="b">
        <f t="shared" si="2"/>
        <v>1</v>
      </c>
    </row>
    <row r="12" spans="2:23">
      <c r="B12">
        <v>9</v>
      </c>
      <c r="C12" t="s">
        <v>1</v>
      </c>
      <c r="D12">
        <v>1660998</v>
      </c>
      <c r="E12">
        <v>1630345</v>
      </c>
      <c r="F12">
        <v>1130119</v>
      </c>
      <c r="G12">
        <v>1080238</v>
      </c>
      <c r="I12">
        <f>ROUND(K12/J12,4)</f>
        <v>0.67159999999999997</v>
      </c>
      <c r="J12">
        <f>SUM(D12+E12)</f>
        <v>3291343</v>
      </c>
      <c r="K12">
        <f>SUM(F12,G12)</f>
        <v>2210357</v>
      </c>
      <c r="L12">
        <f t="shared" si="1"/>
        <v>1484475</v>
      </c>
      <c r="M12">
        <f t="shared" si="0"/>
        <v>996973</v>
      </c>
      <c r="N12">
        <f t="shared" si="0"/>
        <v>669567</v>
      </c>
      <c r="O12">
        <f t="shared" si="0"/>
        <v>449681</v>
      </c>
      <c r="P12">
        <f t="shared" si="0"/>
        <v>302005</v>
      </c>
      <c r="Q12">
        <f t="shared" si="0"/>
        <v>202826</v>
      </c>
      <c r="R12">
        <f t="shared" si="0"/>
        <v>136217</v>
      </c>
      <c r="S12">
        <f t="shared" si="0"/>
        <v>91483</v>
      </c>
      <c r="T12">
        <f t="shared" si="0"/>
        <v>61439</v>
      </c>
      <c r="U12">
        <f t="shared" si="0"/>
        <v>41262</v>
      </c>
      <c r="V12">
        <f t="shared" si="0"/>
        <v>27711</v>
      </c>
      <c r="W12" t="b">
        <f t="shared" si="2"/>
        <v>0</v>
      </c>
    </row>
    <row r="13" spans="2:23">
      <c r="B13">
        <v>10</v>
      </c>
      <c r="C13" t="s">
        <v>1</v>
      </c>
      <c r="D13">
        <v>1157622</v>
      </c>
      <c r="E13">
        <v>1182345</v>
      </c>
      <c r="F13">
        <v>830785</v>
      </c>
      <c r="G13">
        <v>833779</v>
      </c>
      <c r="I13">
        <f>ROUND(K13/J13,4)</f>
        <v>0.71140000000000003</v>
      </c>
      <c r="J13">
        <f>SUM(D13+E13)</f>
        <v>2339967</v>
      </c>
      <c r="K13">
        <f>SUM(F13,G13)</f>
        <v>1664564</v>
      </c>
      <c r="L13">
        <f t="shared" si="1"/>
        <v>1184170</v>
      </c>
      <c r="M13">
        <f t="shared" si="0"/>
        <v>842418</v>
      </c>
      <c r="N13">
        <f t="shared" si="0"/>
        <v>599296</v>
      </c>
      <c r="O13">
        <f t="shared" si="0"/>
        <v>426339</v>
      </c>
      <c r="P13">
        <f t="shared" si="0"/>
        <v>303297</v>
      </c>
      <c r="Q13">
        <f t="shared" si="0"/>
        <v>215765</v>
      </c>
      <c r="R13">
        <f t="shared" si="0"/>
        <v>153495</v>
      </c>
      <c r="S13">
        <f t="shared" si="0"/>
        <v>109196</v>
      </c>
      <c r="T13">
        <f t="shared" si="0"/>
        <v>77682</v>
      </c>
      <c r="U13">
        <f t="shared" si="0"/>
        <v>55262</v>
      </c>
      <c r="V13">
        <f t="shared" si="0"/>
        <v>39313</v>
      </c>
      <c r="W13" t="b">
        <f t="shared" si="2"/>
        <v>0</v>
      </c>
    </row>
    <row r="14" spans="2:23">
      <c r="B14">
        <v>11</v>
      </c>
      <c r="C14" t="s">
        <v>0</v>
      </c>
      <c r="D14">
        <v>1987047</v>
      </c>
      <c r="E14">
        <v>1996208</v>
      </c>
      <c r="F14">
        <v>2053892</v>
      </c>
      <c r="G14">
        <v>1697247</v>
      </c>
      <c r="I14">
        <f>ROUND(K14/J14,4)</f>
        <v>0.94169999999999998</v>
      </c>
      <c r="J14">
        <f>SUM(D14+E14)</f>
        <v>3983255</v>
      </c>
      <c r="K14">
        <f>SUM(F14,G14)</f>
        <v>3751139</v>
      </c>
      <c r="L14">
        <f t="shared" si="1"/>
        <v>3532447</v>
      </c>
      <c r="M14">
        <f t="shared" si="0"/>
        <v>3326505</v>
      </c>
      <c r="N14">
        <f t="shared" si="0"/>
        <v>3132569</v>
      </c>
      <c r="O14">
        <f t="shared" si="0"/>
        <v>2949940</v>
      </c>
      <c r="P14">
        <f t="shared" si="0"/>
        <v>2777958</v>
      </c>
      <c r="Q14">
        <f t="shared" si="0"/>
        <v>2616003</v>
      </c>
      <c r="R14">
        <f t="shared" si="0"/>
        <v>2463490</v>
      </c>
      <c r="S14">
        <f t="shared" si="0"/>
        <v>2319868</v>
      </c>
      <c r="T14">
        <f t="shared" si="0"/>
        <v>2184619</v>
      </c>
      <c r="U14">
        <f t="shared" si="0"/>
        <v>2057255</v>
      </c>
      <c r="V14">
        <f t="shared" si="0"/>
        <v>1937317</v>
      </c>
      <c r="W14" t="b">
        <f t="shared" si="2"/>
        <v>0</v>
      </c>
    </row>
    <row r="15" spans="2:23">
      <c r="B15">
        <v>12</v>
      </c>
      <c r="C15" t="s">
        <v>1</v>
      </c>
      <c r="D15">
        <v>3997724</v>
      </c>
      <c r="E15">
        <v>3690756</v>
      </c>
      <c r="F15">
        <v>4339393</v>
      </c>
      <c r="G15">
        <v>4639643</v>
      </c>
      <c r="I15">
        <f>ROUND(K15/J15,4)</f>
        <v>1.1678999999999999</v>
      </c>
      <c r="J15">
        <f>SUM(D15+E15)</f>
        <v>7688480</v>
      </c>
      <c r="K15">
        <f>SUM(F15,G15)</f>
        <v>8979036</v>
      </c>
      <c r="L15">
        <f t="shared" si="1"/>
        <v>10486616</v>
      </c>
      <c r="M15">
        <f t="shared" si="0"/>
        <v>12247318</v>
      </c>
      <c r="N15">
        <f t="shared" si="0"/>
        <v>14303642</v>
      </c>
      <c r="O15">
        <f t="shared" si="0"/>
        <v>16705223</v>
      </c>
      <c r="P15">
        <f t="shared" si="0"/>
        <v>16705223</v>
      </c>
      <c r="Q15">
        <f t="shared" si="0"/>
        <v>16705223</v>
      </c>
      <c r="R15">
        <f t="shared" si="0"/>
        <v>16705223</v>
      </c>
      <c r="S15">
        <f t="shared" si="0"/>
        <v>16705223</v>
      </c>
      <c r="T15">
        <f t="shared" si="0"/>
        <v>16705223</v>
      </c>
      <c r="U15">
        <f t="shared" si="0"/>
        <v>16705223</v>
      </c>
      <c r="V15">
        <f t="shared" si="0"/>
        <v>16705223</v>
      </c>
      <c r="W15" t="b">
        <f t="shared" si="2"/>
        <v>1</v>
      </c>
    </row>
    <row r="16" spans="2:23">
      <c r="B16">
        <v>13</v>
      </c>
      <c r="C16" t="s">
        <v>2</v>
      </c>
      <c r="D16">
        <v>996113</v>
      </c>
      <c r="E16">
        <v>964279</v>
      </c>
      <c r="F16">
        <v>1012487</v>
      </c>
      <c r="G16">
        <v>1128940</v>
      </c>
      <c r="I16">
        <f>ROUND(K16/J16,4)</f>
        <v>1.0923</v>
      </c>
      <c r="J16">
        <f>SUM(D16+E16)</f>
        <v>1960392</v>
      </c>
      <c r="K16">
        <f>SUM(F16,G16)</f>
        <v>2141427</v>
      </c>
      <c r="L16">
        <f t="shared" si="1"/>
        <v>2339080</v>
      </c>
      <c r="M16">
        <f t="shared" si="0"/>
        <v>2554977</v>
      </c>
      <c r="N16">
        <f t="shared" si="0"/>
        <v>2790801</v>
      </c>
      <c r="O16">
        <f t="shared" si="0"/>
        <v>3048391</v>
      </c>
      <c r="P16">
        <f t="shared" si="0"/>
        <v>3329757</v>
      </c>
      <c r="Q16">
        <f t="shared" si="0"/>
        <v>3637093</v>
      </c>
      <c r="R16">
        <f t="shared" si="0"/>
        <v>3972796</v>
      </c>
      <c r="S16">
        <f t="shared" si="0"/>
        <v>3972796</v>
      </c>
      <c r="T16">
        <f t="shared" si="0"/>
        <v>3972796</v>
      </c>
      <c r="U16">
        <f t="shared" si="0"/>
        <v>3972796</v>
      </c>
      <c r="V16">
        <f t="shared" si="0"/>
        <v>3972796</v>
      </c>
      <c r="W16" t="b">
        <f t="shared" si="2"/>
        <v>1</v>
      </c>
    </row>
    <row r="17" spans="2:23">
      <c r="B17">
        <v>14</v>
      </c>
      <c r="C17" t="s">
        <v>2</v>
      </c>
      <c r="D17">
        <v>1143634</v>
      </c>
      <c r="E17">
        <v>1033836</v>
      </c>
      <c r="F17">
        <v>909534</v>
      </c>
      <c r="G17">
        <v>856349</v>
      </c>
      <c r="I17">
        <f>ROUND(K17/J17,4)</f>
        <v>0.81100000000000005</v>
      </c>
      <c r="J17">
        <f>SUM(D17+E17)</f>
        <v>2177470</v>
      </c>
      <c r="K17">
        <f>SUM(F17,G17)</f>
        <v>1765883</v>
      </c>
      <c r="L17">
        <f t="shared" si="1"/>
        <v>1432131</v>
      </c>
      <c r="M17">
        <f t="shared" si="0"/>
        <v>1161458</v>
      </c>
      <c r="N17">
        <f t="shared" si="0"/>
        <v>941942</v>
      </c>
      <c r="O17">
        <f t="shared" si="0"/>
        <v>763914</v>
      </c>
      <c r="P17">
        <f t="shared" si="0"/>
        <v>619534</v>
      </c>
      <c r="Q17">
        <f t="shared" si="0"/>
        <v>502442</v>
      </c>
      <c r="R17">
        <f t="shared" si="0"/>
        <v>407480</v>
      </c>
      <c r="S17">
        <f t="shared" si="0"/>
        <v>330466</v>
      </c>
      <c r="T17">
        <f t="shared" si="0"/>
        <v>268007</v>
      </c>
      <c r="U17">
        <f t="shared" si="0"/>
        <v>217353</v>
      </c>
      <c r="V17">
        <f t="shared" si="0"/>
        <v>176273</v>
      </c>
      <c r="W17" t="b">
        <f t="shared" si="2"/>
        <v>0</v>
      </c>
    </row>
    <row r="18" spans="2:23">
      <c r="B18">
        <v>15</v>
      </c>
      <c r="C18" t="s">
        <v>2</v>
      </c>
      <c r="D18">
        <v>2549276</v>
      </c>
      <c r="E18">
        <v>2584751</v>
      </c>
      <c r="F18">
        <v>2033079</v>
      </c>
      <c r="G18">
        <v>2066918</v>
      </c>
      <c r="I18">
        <f>ROUND(K18/J18,4)</f>
        <v>0.79859999999999998</v>
      </c>
      <c r="J18">
        <f>SUM(D18+E18)</f>
        <v>5134027</v>
      </c>
      <c r="K18">
        <f>SUM(F18,G18)</f>
        <v>4099997</v>
      </c>
      <c r="L18">
        <f t="shared" si="1"/>
        <v>3274257</v>
      </c>
      <c r="M18">
        <f t="shared" si="0"/>
        <v>2614821</v>
      </c>
      <c r="N18">
        <f t="shared" si="0"/>
        <v>2088196</v>
      </c>
      <c r="O18">
        <f t="shared" si="0"/>
        <v>1667633</v>
      </c>
      <c r="P18">
        <f t="shared" si="0"/>
        <v>1331771</v>
      </c>
      <c r="Q18">
        <f t="shared" si="0"/>
        <v>1063552</v>
      </c>
      <c r="R18">
        <f t="shared" si="0"/>
        <v>849352</v>
      </c>
      <c r="S18">
        <f t="shared" si="0"/>
        <v>678292</v>
      </c>
      <c r="T18">
        <f t="shared" si="0"/>
        <v>541683</v>
      </c>
      <c r="U18">
        <f t="shared" si="0"/>
        <v>432588</v>
      </c>
      <c r="V18">
        <f t="shared" si="0"/>
        <v>345464</v>
      </c>
      <c r="W18" t="b">
        <f t="shared" si="2"/>
        <v>0</v>
      </c>
    </row>
    <row r="19" spans="2:23">
      <c r="B19">
        <v>16</v>
      </c>
      <c r="C19" t="s">
        <v>1</v>
      </c>
      <c r="D19">
        <v>1367212</v>
      </c>
      <c r="E19">
        <v>1361389</v>
      </c>
      <c r="F19">
        <v>1572320</v>
      </c>
      <c r="G19">
        <v>1836258</v>
      </c>
      <c r="I19">
        <f>ROUND(K19/J19,4)</f>
        <v>1.2492000000000001</v>
      </c>
      <c r="J19">
        <f>SUM(D19+E19)</f>
        <v>2728601</v>
      </c>
      <c r="K19">
        <f>SUM(F19,G19)</f>
        <v>3408578</v>
      </c>
      <c r="L19">
        <f t="shared" si="1"/>
        <v>4257995</v>
      </c>
      <c r="M19">
        <f t="shared" si="0"/>
        <v>5319087</v>
      </c>
      <c r="N19">
        <f t="shared" si="0"/>
        <v>6644603</v>
      </c>
      <c r="O19">
        <f t="shared" si="0"/>
        <v>6644603</v>
      </c>
      <c r="P19">
        <f t="shared" si="0"/>
        <v>6644603</v>
      </c>
      <c r="Q19">
        <f t="shared" si="0"/>
        <v>6644603</v>
      </c>
      <c r="R19">
        <f t="shared" si="0"/>
        <v>6644603</v>
      </c>
      <c r="S19">
        <f t="shared" si="0"/>
        <v>6644603</v>
      </c>
      <c r="T19">
        <f t="shared" si="0"/>
        <v>6644603</v>
      </c>
      <c r="U19">
        <f t="shared" si="0"/>
        <v>6644603</v>
      </c>
      <c r="V19">
        <f t="shared" si="0"/>
        <v>6644603</v>
      </c>
      <c r="W19" t="b">
        <f t="shared" si="2"/>
        <v>1</v>
      </c>
    </row>
    <row r="20" spans="2:23">
      <c r="B20">
        <v>17</v>
      </c>
      <c r="C20" t="s">
        <v>2</v>
      </c>
      <c r="D20">
        <v>2567464</v>
      </c>
      <c r="E20">
        <v>2441857</v>
      </c>
      <c r="F20">
        <v>1524132</v>
      </c>
      <c r="G20">
        <v>1496810</v>
      </c>
      <c r="I20">
        <f>ROUND(K20/J20,4)</f>
        <v>0.60309999999999997</v>
      </c>
      <c r="J20">
        <f>SUM(D20+E20)</f>
        <v>5009321</v>
      </c>
      <c r="K20">
        <f>SUM(F20,G20)</f>
        <v>3020942</v>
      </c>
      <c r="L20">
        <f t="shared" si="1"/>
        <v>1821930</v>
      </c>
      <c r="M20">
        <f t="shared" ref="M20:M53" si="3">IF(OR(L20&gt;2*$J20,K20=L20),L20,FLOOR($I20*L20,1))</f>
        <v>1098805</v>
      </c>
      <c r="N20">
        <f t="shared" ref="N20:N53" si="4">IF(OR(M20&gt;2*$J20,L20=M20),M20,FLOOR($I20*M20,1))</f>
        <v>662689</v>
      </c>
      <c r="O20">
        <f t="shared" ref="O20:O53" si="5">IF(OR(N20&gt;2*$J20,M20=N20),N20,FLOOR($I20*N20,1))</f>
        <v>399667</v>
      </c>
      <c r="P20">
        <f t="shared" ref="P20:P53" si="6">IF(OR(O20&gt;2*$J20,N20=O20),O20,FLOOR($I20*O20,1))</f>
        <v>241039</v>
      </c>
      <c r="Q20">
        <f t="shared" ref="Q20:Q53" si="7">IF(OR(P20&gt;2*$J20,O20=P20),P20,FLOOR($I20*P20,1))</f>
        <v>145370</v>
      </c>
      <c r="R20">
        <f t="shared" ref="R20:R53" si="8">IF(OR(Q20&gt;2*$J20,P20=Q20),Q20,FLOOR($I20*Q20,1))</f>
        <v>87672</v>
      </c>
      <c r="S20">
        <f t="shared" ref="S20:S53" si="9">IF(OR(R20&gt;2*$J20,Q20=R20),R20,FLOOR($I20*R20,1))</f>
        <v>52874</v>
      </c>
      <c r="T20">
        <f t="shared" ref="T20:T53" si="10">IF(OR(S20&gt;2*$J20,R20=S20),S20,FLOOR($I20*S20,1))</f>
        <v>31888</v>
      </c>
      <c r="U20">
        <f t="shared" ref="U20:U53" si="11">IF(OR(T20&gt;2*$J20,S20=T20),T20,FLOOR($I20*T20,1))</f>
        <v>19231</v>
      </c>
      <c r="V20">
        <f t="shared" ref="V20:V53" si="12">IF(OR(U20&gt;2*$J20,T20=U20),U20,FLOOR($I20*U20,1))</f>
        <v>11598</v>
      </c>
      <c r="W20" t="b">
        <f t="shared" si="2"/>
        <v>0</v>
      </c>
    </row>
    <row r="21" spans="2:23">
      <c r="B21">
        <v>18</v>
      </c>
      <c r="C21" t="s">
        <v>0</v>
      </c>
      <c r="D21">
        <v>1334060</v>
      </c>
      <c r="E21">
        <v>1395231</v>
      </c>
      <c r="F21">
        <v>578655</v>
      </c>
      <c r="G21">
        <v>677663</v>
      </c>
      <c r="I21">
        <f>ROUND(K21/J21,4)</f>
        <v>0.46029999999999999</v>
      </c>
      <c r="J21">
        <f>SUM(D21+E21)</f>
        <v>2729291</v>
      </c>
      <c r="K21">
        <f>SUM(F21,G21)</f>
        <v>1256318</v>
      </c>
      <c r="L21">
        <f t="shared" si="1"/>
        <v>578283</v>
      </c>
      <c r="M21">
        <f t="shared" si="3"/>
        <v>266183</v>
      </c>
      <c r="N21">
        <f t="shared" si="4"/>
        <v>122524</v>
      </c>
      <c r="O21">
        <f t="shared" si="5"/>
        <v>56397</v>
      </c>
      <c r="P21">
        <f t="shared" si="6"/>
        <v>25959</v>
      </c>
      <c r="Q21">
        <f t="shared" si="7"/>
        <v>11948</v>
      </c>
      <c r="R21">
        <f t="shared" si="8"/>
        <v>5499</v>
      </c>
      <c r="S21">
        <f t="shared" si="9"/>
        <v>2531</v>
      </c>
      <c r="T21">
        <f t="shared" si="10"/>
        <v>1165</v>
      </c>
      <c r="U21">
        <f t="shared" si="11"/>
        <v>536</v>
      </c>
      <c r="V21">
        <f t="shared" si="12"/>
        <v>246</v>
      </c>
      <c r="W21" t="b">
        <f t="shared" si="2"/>
        <v>0</v>
      </c>
    </row>
    <row r="22" spans="2:23">
      <c r="B22">
        <v>19</v>
      </c>
      <c r="C22" t="s">
        <v>1</v>
      </c>
      <c r="D22">
        <v>2976209</v>
      </c>
      <c r="E22">
        <v>3199665</v>
      </c>
      <c r="F22">
        <v>1666477</v>
      </c>
      <c r="G22">
        <v>1759240</v>
      </c>
      <c r="I22">
        <f>ROUND(K22/J22,4)</f>
        <v>0.55469999999999997</v>
      </c>
      <c r="J22">
        <f>SUM(D22+E22)</f>
        <v>6175874</v>
      </c>
      <c r="K22">
        <f>SUM(F22,G22)</f>
        <v>3425717</v>
      </c>
      <c r="L22">
        <f t="shared" si="1"/>
        <v>1900245</v>
      </c>
      <c r="M22">
        <f t="shared" si="3"/>
        <v>1054065</v>
      </c>
      <c r="N22">
        <f t="shared" si="4"/>
        <v>584689</v>
      </c>
      <c r="O22">
        <f t="shared" si="5"/>
        <v>324326</v>
      </c>
      <c r="P22">
        <f t="shared" si="6"/>
        <v>179903</v>
      </c>
      <c r="Q22">
        <f t="shared" si="7"/>
        <v>99792</v>
      </c>
      <c r="R22">
        <f t="shared" si="8"/>
        <v>55354</v>
      </c>
      <c r="S22">
        <f t="shared" si="9"/>
        <v>30704</v>
      </c>
      <c r="T22">
        <f t="shared" si="10"/>
        <v>17031</v>
      </c>
      <c r="U22">
        <f t="shared" si="11"/>
        <v>9447</v>
      </c>
      <c r="V22">
        <f t="shared" si="12"/>
        <v>5240</v>
      </c>
      <c r="W22" t="b">
        <f t="shared" si="2"/>
        <v>0</v>
      </c>
    </row>
    <row r="23" spans="2:23">
      <c r="B23">
        <v>20</v>
      </c>
      <c r="C23" t="s">
        <v>1</v>
      </c>
      <c r="D23">
        <v>1443351</v>
      </c>
      <c r="E23">
        <v>1565539</v>
      </c>
      <c r="F23">
        <v>1355276</v>
      </c>
      <c r="G23">
        <v>1423414</v>
      </c>
      <c r="I23">
        <f>ROUND(K23/J23,4)</f>
        <v>0.92349999999999999</v>
      </c>
      <c r="J23">
        <f>SUM(D23+E23)</f>
        <v>3008890</v>
      </c>
      <c r="K23">
        <f>SUM(F23,G23)</f>
        <v>2778690</v>
      </c>
      <c r="L23">
        <f t="shared" si="1"/>
        <v>2566120</v>
      </c>
      <c r="M23">
        <f t="shared" si="3"/>
        <v>2369811</v>
      </c>
      <c r="N23">
        <f t="shared" si="4"/>
        <v>2188520</v>
      </c>
      <c r="O23">
        <f t="shared" si="5"/>
        <v>2021098</v>
      </c>
      <c r="P23">
        <f t="shared" si="6"/>
        <v>1866484</v>
      </c>
      <c r="Q23">
        <f t="shared" si="7"/>
        <v>1723697</v>
      </c>
      <c r="R23">
        <f t="shared" si="8"/>
        <v>1591834</v>
      </c>
      <c r="S23">
        <f t="shared" si="9"/>
        <v>1470058</v>
      </c>
      <c r="T23">
        <f t="shared" si="10"/>
        <v>1357598</v>
      </c>
      <c r="U23">
        <f t="shared" si="11"/>
        <v>1253741</v>
      </c>
      <c r="V23">
        <f t="shared" si="12"/>
        <v>1157829</v>
      </c>
      <c r="W23" t="b">
        <f t="shared" si="2"/>
        <v>0</v>
      </c>
    </row>
    <row r="24" spans="2:23">
      <c r="B24">
        <v>21</v>
      </c>
      <c r="C24" t="s">
        <v>2</v>
      </c>
      <c r="D24">
        <v>2486640</v>
      </c>
      <c r="E24">
        <v>2265936</v>
      </c>
      <c r="F24">
        <v>297424</v>
      </c>
      <c r="G24">
        <v>274759</v>
      </c>
      <c r="I24">
        <f>ROUND(K24/J24,4)</f>
        <v>0.12039999999999999</v>
      </c>
      <c r="J24">
        <f>SUM(D24+E24)</f>
        <v>4752576</v>
      </c>
      <c r="K24">
        <f>SUM(F24,G24)</f>
        <v>572183</v>
      </c>
      <c r="L24">
        <f t="shared" si="1"/>
        <v>68890</v>
      </c>
      <c r="M24">
        <f t="shared" si="3"/>
        <v>8294</v>
      </c>
      <c r="N24">
        <f t="shared" si="4"/>
        <v>998</v>
      </c>
      <c r="O24">
        <f t="shared" si="5"/>
        <v>120</v>
      </c>
      <c r="P24">
        <f t="shared" si="6"/>
        <v>14</v>
      </c>
      <c r="Q24">
        <f t="shared" si="7"/>
        <v>1</v>
      </c>
      <c r="R24">
        <f t="shared" si="8"/>
        <v>0</v>
      </c>
      <c r="S24">
        <f t="shared" si="9"/>
        <v>0</v>
      </c>
      <c r="T24">
        <f t="shared" si="10"/>
        <v>0</v>
      </c>
      <c r="U24">
        <f t="shared" si="11"/>
        <v>0</v>
      </c>
      <c r="V24">
        <f t="shared" si="12"/>
        <v>0</v>
      </c>
      <c r="W24" t="b">
        <f t="shared" si="2"/>
        <v>0</v>
      </c>
    </row>
    <row r="25" spans="2:23">
      <c r="B25">
        <v>22</v>
      </c>
      <c r="C25" t="s">
        <v>3</v>
      </c>
      <c r="D25">
        <v>685438</v>
      </c>
      <c r="E25">
        <v>749124</v>
      </c>
      <c r="F25">
        <v>2697677</v>
      </c>
      <c r="G25">
        <v>2821550</v>
      </c>
      <c r="I25">
        <f>ROUND(K25/J25,4)</f>
        <v>3.8473000000000002</v>
      </c>
      <c r="J25">
        <f>SUM(D25+E25)</f>
        <v>1434562</v>
      </c>
      <c r="K25">
        <f>SUM(F25,G25)</f>
        <v>5519227</v>
      </c>
      <c r="L25">
        <f t="shared" si="1"/>
        <v>5519227</v>
      </c>
      <c r="M25">
        <f t="shared" si="3"/>
        <v>5519227</v>
      </c>
      <c r="N25">
        <f t="shared" si="4"/>
        <v>5519227</v>
      </c>
      <c r="O25">
        <f t="shared" si="5"/>
        <v>5519227</v>
      </c>
      <c r="P25">
        <f t="shared" si="6"/>
        <v>5519227</v>
      </c>
      <c r="Q25">
        <f t="shared" si="7"/>
        <v>5519227</v>
      </c>
      <c r="R25">
        <f t="shared" si="8"/>
        <v>5519227</v>
      </c>
      <c r="S25">
        <f t="shared" si="9"/>
        <v>5519227</v>
      </c>
      <c r="T25">
        <f t="shared" si="10"/>
        <v>5519227</v>
      </c>
      <c r="U25">
        <f t="shared" si="11"/>
        <v>5519227</v>
      </c>
      <c r="V25">
        <f t="shared" si="12"/>
        <v>5519227</v>
      </c>
      <c r="W25" t="b">
        <f t="shared" si="2"/>
        <v>1</v>
      </c>
    </row>
    <row r="26" spans="2:23">
      <c r="B26">
        <v>23</v>
      </c>
      <c r="C26" t="s">
        <v>3</v>
      </c>
      <c r="D26">
        <v>2166753</v>
      </c>
      <c r="E26">
        <v>2338698</v>
      </c>
      <c r="F26">
        <v>1681433</v>
      </c>
      <c r="G26">
        <v>1592443</v>
      </c>
      <c r="I26">
        <f>ROUND(K26/J26,4)</f>
        <v>0.72660000000000002</v>
      </c>
      <c r="J26">
        <f>SUM(D26+E26)</f>
        <v>4505451</v>
      </c>
      <c r="K26">
        <f>SUM(F26,G26)</f>
        <v>3273876</v>
      </c>
      <c r="L26">
        <f t="shared" si="1"/>
        <v>2378798</v>
      </c>
      <c r="M26">
        <f t="shared" si="3"/>
        <v>1728434</v>
      </c>
      <c r="N26">
        <f t="shared" si="4"/>
        <v>1255880</v>
      </c>
      <c r="O26">
        <f t="shared" si="5"/>
        <v>912522</v>
      </c>
      <c r="P26">
        <f t="shared" si="6"/>
        <v>663038</v>
      </c>
      <c r="Q26">
        <f t="shared" si="7"/>
        <v>481763</v>
      </c>
      <c r="R26">
        <f t="shared" si="8"/>
        <v>350048</v>
      </c>
      <c r="S26">
        <f t="shared" si="9"/>
        <v>254344</v>
      </c>
      <c r="T26">
        <f t="shared" si="10"/>
        <v>184806</v>
      </c>
      <c r="U26">
        <f t="shared" si="11"/>
        <v>134280</v>
      </c>
      <c r="V26">
        <f t="shared" si="12"/>
        <v>97567</v>
      </c>
      <c r="W26" t="b">
        <f t="shared" si="2"/>
        <v>0</v>
      </c>
    </row>
    <row r="27" spans="2:23">
      <c r="B27">
        <v>24</v>
      </c>
      <c r="C27" t="s">
        <v>1</v>
      </c>
      <c r="D27">
        <v>643177</v>
      </c>
      <c r="E27">
        <v>684187</v>
      </c>
      <c r="F27">
        <v>796213</v>
      </c>
      <c r="G27">
        <v>867904</v>
      </c>
      <c r="I27">
        <f>ROUND(K27/J27,4)</f>
        <v>1.2537</v>
      </c>
      <c r="J27">
        <f>SUM(D27+E27)</f>
        <v>1327364</v>
      </c>
      <c r="K27">
        <f>SUM(F27,G27)</f>
        <v>1664117</v>
      </c>
      <c r="L27">
        <f t="shared" si="1"/>
        <v>2086303</v>
      </c>
      <c r="M27">
        <f t="shared" si="3"/>
        <v>2615598</v>
      </c>
      <c r="N27">
        <f t="shared" si="4"/>
        <v>3279175</v>
      </c>
      <c r="O27">
        <f t="shared" si="5"/>
        <v>3279175</v>
      </c>
      <c r="P27">
        <f t="shared" si="6"/>
        <v>3279175</v>
      </c>
      <c r="Q27">
        <f t="shared" si="7"/>
        <v>3279175</v>
      </c>
      <c r="R27">
        <f t="shared" si="8"/>
        <v>3279175</v>
      </c>
      <c r="S27">
        <f t="shared" si="9"/>
        <v>3279175</v>
      </c>
      <c r="T27">
        <f t="shared" si="10"/>
        <v>3279175</v>
      </c>
      <c r="U27">
        <f t="shared" si="11"/>
        <v>3279175</v>
      </c>
      <c r="V27">
        <f t="shared" si="12"/>
        <v>3279175</v>
      </c>
      <c r="W27" t="b">
        <f t="shared" si="2"/>
        <v>1</v>
      </c>
    </row>
    <row r="28" spans="2:23">
      <c r="B28">
        <v>25</v>
      </c>
      <c r="C28" t="s">
        <v>3</v>
      </c>
      <c r="D28">
        <v>450192</v>
      </c>
      <c r="E28">
        <v>434755</v>
      </c>
      <c r="F28">
        <v>1656446</v>
      </c>
      <c r="G28">
        <v>1691000</v>
      </c>
      <c r="I28">
        <f>ROUND(K28/J28,4)</f>
        <v>3.7827000000000002</v>
      </c>
      <c r="J28">
        <f>SUM(D28+E28)</f>
        <v>884947</v>
      </c>
      <c r="K28">
        <f>SUM(F28,G28)</f>
        <v>3347446</v>
      </c>
      <c r="L28">
        <f t="shared" si="1"/>
        <v>3347446</v>
      </c>
      <c r="M28">
        <f t="shared" si="3"/>
        <v>3347446</v>
      </c>
      <c r="N28">
        <f t="shared" si="4"/>
        <v>3347446</v>
      </c>
      <c r="O28">
        <f t="shared" si="5"/>
        <v>3347446</v>
      </c>
      <c r="P28">
        <f t="shared" si="6"/>
        <v>3347446</v>
      </c>
      <c r="Q28">
        <f t="shared" si="7"/>
        <v>3347446</v>
      </c>
      <c r="R28">
        <f t="shared" si="8"/>
        <v>3347446</v>
      </c>
      <c r="S28">
        <f t="shared" si="9"/>
        <v>3347446</v>
      </c>
      <c r="T28">
        <f t="shared" si="10"/>
        <v>3347446</v>
      </c>
      <c r="U28">
        <f t="shared" si="11"/>
        <v>3347446</v>
      </c>
      <c r="V28">
        <f t="shared" si="12"/>
        <v>3347446</v>
      </c>
      <c r="W28" t="b">
        <f t="shared" si="2"/>
        <v>1</v>
      </c>
    </row>
    <row r="29" spans="2:23">
      <c r="B29">
        <v>26</v>
      </c>
      <c r="C29" t="s">
        <v>1</v>
      </c>
      <c r="D29">
        <v>1037774</v>
      </c>
      <c r="E29">
        <v>1113789</v>
      </c>
      <c r="F29">
        <v>877464</v>
      </c>
      <c r="G29">
        <v>990837</v>
      </c>
      <c r="I29">
        <f>ROUND(K29/J29,4)</f>
        <v>0.86829999999999996</v>
      </c>
      <c r="J29">
        <f>SUM(D29+E29)</f>
        <v>2151563</v>
      </c>
      <c r="K29">
        <f>SUM(F29,G29)</f>
        <v>1868301</v>
      </c>
      <c r="L29">
        <f t="shared" si="1"/>
        <v>1622245</v>
      </c>
      <c r="M29">
        <f t="shared" si="3"/>
        <v>1408595</v>
      </c>
      <c r="N29">
        <f t="shared" si="4"/>
        <v>1223083</v>
      </c>
      <c r="O29">
        <f t="shared" si="5"/>
        <v>1062002</v>
      </c>
      <c r="P29">
        <f t="shared" si="6"/>
        <v>922136</v>
      </c>
      <c r="Q29">
        <f t="shared" si="7"/>
        <v>800690</v>
      </c>
      <c r="R29">
        <f t="shared" si="8"/>
        <v>695239</v>
      </c>
      <c r="S29">
        <f t="shared" si="9"/>
        <v>603676</v>
      </c>
      <c r="T29">
        <f t="shared" si="10"/>
        <v>524171</v>
      </c>
      <c r="U29">
        <f t="shared" si="11"/>
        <v>455137</v>
      </c>
      <c r="V29">
        <f t="shared" si="12"/>
        <v>395195</v>
      </c>
      <c r="W29" t="b">
        <f t="shared" si="2"/>
        <v>0</v>
      </c>
    </row>
    <row r="30" spans="2:23">
      <c r="B30">
        <v>27</v>
      </c>
      <c r="C30" t="s">
        <v>1</v>
      </c>
      <c r="D30">
        <v>2351213</v>
      </c>
      <c r="E30">
        <v>2358482</v>
      </c>
      <c r="F30">
        <v>1098384</v>
      </c>
      <c r="G30">
        <v>1121488</v>
      </c>
      <c r="I30">
        <f>ROUND(K30/J30,4)</f>
        <v>0.4713</v>
      </c>
      <c r="J30">
        <f>SUM(D30+E30)</f>
        <v>4709695</v>
      </c>
      <c r="K30">
        <f>SUM(F30,G30)</f>
        <v>2219872</v>
      </c>
      <c r="L30">
        <f t="shared" si="1"/>
        <v>1046225</v>
      </c>
      <c r="M30">
        <f t="shared" si="3"/>
        <v>493085</v>
      </c>
      <c r="N30">
        <f t="shared" si="4"/>
        <v>232390</v>
      </c>
      <c r="O30">
        <f t="shared" si="5"/>
        <v>109525</v>
      </c>
      <c r="P30">
        <f t="shared" si="6"/>
        <v>51619</v>
      </c>
      <c r="Q30">
        <f t="shared" si="7"/>
        <v>24328</v>
      </c>
      <c r="R30">
        <f t="shared" si="8"/>
        <v>11465</v>
      </c>
      <c r="S30">
        <f t="shared" si="9"/>
        <v>5403</v>
      </c>
      <c r="T30">
        <f t="shared" si="10"/>
        <v>2546</v>
      </c>
      <c r="U30">
        <f t="shared" si="11"/>
        <v>1199</v>
      </c>
      <c r="V30">
        <f t="shared" si="12"/>
        <v>565</v>
      </c>
      <c r="W30" t="b">
        <f t="shared" si="2"/>
        <v>0</v>
      </c>
    </row>
    <row r="31" spans="2:23">
      <c r="B31">
        <v>28</v>
      </c>
      <c r="C31" t="s">
        <v>0</v>
      </c>
      <c r="D31">
        <v>2613354</v>
      </c>
      <c r="E31">
        <v>2837241</v>
      </c>
      <c r="F31">
        <v>431144</v>
      </c>
      <c r="G31">
        <v>434113</v>
      </c>
      <c r="I31">
        <f>ROUND(K31/J31,4)</f>
        <v>0.15870000000000001</v>
      </c>
      <c r="J31">
        <f>SUM(D31+E31)</f>
        <v>5450595</v>
      </c>
      <c r="K31">
        <f>SUM(F31,G31)</f>
        <v>865257</v>
      </c>
      <c r="L31">
        <f t="shared" si="1"/>
        <v>137316</v>
      </c>
      <c r="M31">
        <f t="shared" si="3"/>
        <v>21792</v>
      </c>
      <c r="N31">
        <f t="shared" si="4"/>
        <v>3458</v>
      </c>
      <c r="O31">
        <f t="shared" si="5"/>
        <v>548</v>
      </c>
      <c r="P31">
        <f t="shared" si="6"/>
        <v>86</v>
      </c>
      <c r="Q31">
        <f t="shared" si="7"/>
        <v>13</v>
      </c>
      <c r="R31">
        <f t="shared" si="8"/>
        <v>2</v>
      </c>
      <c r="S31">
        <f t="shared" si="9"/>
        <v>0</v>
      </c>
      <c r="T31">
        <f t="shared" si="10"/>
        <v>0</v>
      </c>
      <c r="U31">
        <f t="shared" si="11"/>
        <v>0</v>
      </c>
      <c r="V31">
        <f t="shared" si="12"/>
        <v>0</v>
      </c>
      <c r="W31" t="b">
        <f t="shared" si="2"/>
        <v>0</v>
      </c>
    </row>
    <row r="32" spans="2:23">
      <c r="B32">
        <v>29</v>
      </c>
      <c r="C32" t="s">
        <v>2</v>
      </c>
      <c r="D32">
        <v>1859691</v>
      </c>
      <c r="E32">
        <v>1844250</v>
      </c>
      <c r="F32">
        <v>1460134</v>
      </c>
      <c r="G32">
        <v>1585258</v>
      </c>
      <c r="I32">
        <f>ROUND(K32/J32,4)</f>
        <v>0.82220000000000004</v>
      </c>
      <c r="J32">
        <f>SUM(D32+E32)</f>
        <v>3703941</v>
      </c>
      <c r="K32">
        <f>SUM(F32,G32)</f>
        <v>3045392</v>
      </c>
      <c r="L32">
        <f t="shared" si="1"/>
        <v>2503921</v>
      </c>
      <c r="M32">
        <f t="shared" si="3"/>
        <v>2058723</v>
      </c>
      <c r="N32">
        <f t="shared" si="4"/>
        <v>1692682</v>
      </c>
      <c r="O32">
        <f t="shared" si="5"/>
        <v>1391723</v>
      </c>
      <c r="P32">
        <f t="shared" si="6"/>
        <v>1144274</v>
      </c>
      <c r="Q32">
        <f t="shared" si="7"/>
        <v>940822</v>
      </c>
      <c r="R32">
        <f t="shared" si="8"/>
        <v>773543</v>
      </c>
      <c r="S32">
        <f t="shared" si="9"/>
        <v>636007</v>
      </c>
      <c r="T32">
        <f t="shared" si="10"/>
        <v>522924</v>
      </c>
      <c r="U32">
        <f t="shared" si="11"/>
        <v>429948</v>
      </c>
      <c r="V32">
        <f t="shared" si="12"/>
        <v>353503</v>
      </c>
      <c r="W32" t="b">
        <f t="shared" si="2"/>
        <v>0</v>
      </c>
    </row>
    <row r="33" spans="2:23">
      <c r="B33">
        <v>30</v>
      </c>
      <c r="C33" t="s">
        <v>1</v>
      </c>
      <c r="D33">
        <v>2478386</v>
      </c>
      <c r="E33">
        <v>2562144</v>
      </c>
      <c r="F33">
        <v>30035</v>
      </c>
      <c r="G33">
        <v>29396</v>
      </c>
      <c r="I33">
        <f>ROUND(K33/J33,4)</f>
        <v>1.18E-2</v>
      </c>
      <c r="J33">
        <f>SUM(D33+E33)</f>
        <v>5040530</v>
      </c>
      <c r="K33">
        <f>SUM(F33,G33)</f>
        <v>59431</v>
      </c>
      <c r="L33">
        <f t="shared" si="1"/>
        <v>701</v>
      </c>
      <c r="M33">
        <f t="shared" si="3"/>
        <v>8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0</v>
      </c>
      <c r="U33">
        <f t="shared" si="11"/>
        <v>0</v>
      </c>
      <c r="V33">
        <f t="shared" si="12"/>
        <v>0</v>
      </c>
      <c r="W33" t="b">
        <f t="shared" si="2"/>
        <v>0</v>
      </c>
    </row>
    <row r="34" spans="2:23">
      <c r="B34">
        <v>31</v>
      </c>
      <c r="C34" t="s">
        <v>1</v>
      </c>
      <c r="D34">
        <v>1938122</v>
      </c>
      <c r="E34">
        <v>1816647</v>
      </c>
      <c r="F34">
        <v>1602356</v>
      </c>
      <c r="G34">
        <v>1875221</v>
      </c>
      <c r="I34">
        <f>ROUND(K34/J34,4)</f>
        <v>0.92620000000000002</v>
      </c>
      <c r="J34">
        <f>SUM(D34+E34)</f>
        <v>3754769</v>
      </c>
      <c r="K34">
        <f>SUM(F34,G34)</f>
        <v>3477577</v>
      </c>
      <c r="L34">
        <f t="shared" si="1"/>
        <v>3220931</v>
      </c>
      <c r="M34">
        <f t="shared" si="3"/>
        <v>2983226</v>
      </c>
      <c r="N34">
        <f t="shared" si="4"/>
        <v>2763063</v>
      </c>
      <c r="O34">
        <f t="shared" si="5"/>
        <v>2559148</v>
      </c>
      <c r="P34">
        <f t="shared" si="6"/>
        <v>2370282</v>
      </c>
      <c r="Q34">
        <f t="shared" si="7"/>
        <v>2195355</v>
      </c>
      <c r="R34">
        <f t="shared" si="8"/>
        <v>2033337</v>
      </c>
      <c r="S34">
        <f t="shared" si="9"/>
        <v>1883276</v>
      </c>
      <c r="T34">
        <f t="shared" si="10"/>
        <v>1744290</v>
      </c>
      <c r="U34">
        <f t="shared" si="11"/>
        <v>1615561</v>
      </c>
      <c r="V34">
        <f t="shared" si="12"/>
        <v>1496332</v>
      </c>
      <c r="W34" t="b">
        <f t="shared" si="2"/>
        <v>0</v>
      </c>
    </row>
    <row r="35" spans="2:23">
      <c r="B35">
        <v>32</v>
      </c>
      <c r="C35" t="s">
        <v>0</v>
      </c>
      <c r="D35">
        <v>992523</v>
      </c>
      <c r="E35">
        <v>1028501</v>
      </c>
      <c r="F35">
        <v>1995446</v>
      </c>
      <c r="G35">
        <v>1860524</v>
      </c>
      <c r="I35">
        <f>ROUND(K35/J35,4)</f>
        <v>1.9078999999999999</v>
      </c>
      <c r="J35">
        <f>SUM(D35+E35)</f>
        <v>2021024</v>
      </c>
      <c r="K35">
        <f>SUM(F35,G35)</f>
        <v>3855970</v>
      </c>
      <c r="L35">
        <f t="shared" si="1"/>
        <v>7356805</v>
      </c>
      <c r="M35">
        <f t="shared" si="3"/>
        <v>7356805</v>
      </c>
      <c r="N35">
        <f t="shared" si="4"/>
        <v>7356805</v>
      </c>
      <c r="O35">
        <f t="shared" si="5"/>
        <v>7356805</v>
      </c>
      <c r="P35">
        <f t="shared" si="6"/>
        <v>7356805</v>
      </c>
      <c r="Q35">
        <f t="shared" si="7"/>
        <v>7356805</v>
      </c>
      <c r="R35">
        <f t="shared" si="8"/>
        <v>7356805</v>
      </c>
      <c r="S35">
        <f t="shared" si="9"/>
        <v>7356805</v>
      </c>
      <c r="T35">
        <f t="shared" si="10"/>
        <v>7356805</v>
      </c>
      <c r="U35">
        <f t="shared" si="11"/>
        <v>7356805</v>
      </c>
      <c r="V35">
        <f t="shared" si="12"/>
        <v>7356805</v>
      </c>
      <c r="W35" t="b">
        <f t="shared" si="2"/>
        <v>1</v>
      </c>
    </row>
    <row r="36" spans="2:23">
      <c r="B36">
        <v>33</v>
      </c>
      <c r="C36" t="s">
        <v>3</v>
      </c>
      <c r="D36">
        <v>2966291</v>
      </c>
      <c r="E36">
        <v>2889963</v>
      </c>
      <c r="F36">
        <v>462453</v>
      </c>
      <c r="G36">
        <v>486354</v>
      </c>
      <c r="I36">
        <f>ROUND(K36/J36,4)</f>
        <v>0.16200000000000001</v>
      </c>
      <c r="J36">
        <f>SUM(D36+E36)</f>
        <v>5856254</v>
      </c>
      <c r="K36">
        <f>SUM(F36,G36)</f>
        <v>948807</v>
      </c>
      <c r="L36">
        <f t="shared" si="1"/>
        <v>153706</v>
      </c>
      <c r="M36">
        <f t="shared" si="3"/>
        <v>24900</v>
      </c>
      <c r="N36">
        <f t="shared" si="4"/>
        <v>4033</v>
      </c>
      <c r="O36">
        <f t="shared" si="5"/>
        <v>653</v>
      </c>
      <c r="P36">
        <f t="shared" si="6"/>
        <v>105</v>
      </c>
      <c r="Q36">
        <f t="shared" si="7"/>
        <v>17</v>
      </c>
      <c r="R36">
        <f t="shared" si="8"/>
        <v>2</v>
      </c>
      <c r="S36">
        <f t="shared" si="9"/>
        <v>0</v>
      </c>
      <c r="T36">
        <f t="shared" si="10"/>
        <v>0</v>
      </c>
      <c r="U36">
        <f t="shared" si="11"/>
        <v>0</v>
      </c>
      <c r="V36">
        <f t="shared" si="12"/>
        <v>0</v>
      </c>
      <c r="W36" t="b">
        <f t="shared" si="2"/>
        <v>0</v>
      </c>
    </row>
    <row r="37" spans="2:23">
      <c r="B37">
        <v>34</v>
      </c>
      <c r="C37" t="s">
        <v>1</v>
      </c>
      <c r="D37">
        <v>76648</v>
      </c>
      <c r="E37">
        <v>81385</v>
      </c>
      <c r="F37">
        <v>1374708</v>
      </c>
      <c r="G37">
        <v>1379567</v>
      </c>
      <c r="I37">
        <f>ROUND(K37/J37,4)</f>
        <v>17.4285</v>
      </c>
      <c r="J37">
        <f>SUM(D37+E37)</f>
        <v>158033</v>
      </c>
      <c r="K37">
        <f>SUM(F37,G37)</f>
        <v>2754275</v>
      </c>
      <c r="L37">
        <f t="shared" si="1"/>
        <v>2754275</v>
      </c>
      <c r="M37">
        <f t="shared" si="3"/>
        <v>2754275</v>
      </c>
      <c r="N37">
        <f t="shared" si="4"/>
        <v>2754275</v>
      </c>
      <c r="O37">
        <f t="shared" si="5"/>
        <v>2754275</v>
      </c>
      <c r="P37">
        <f t="shared" si="6"/>
        <v>2754275</v>
      </c>
      <c r="Q37">
        <f t="shared" si="7"/>
        <v>2754275</v>
      </c>
      <c r="R37">
        <f t="shared" si="8"/>
        <v>2754275</v>
      </c>
      <c r="S37">
        <f t="shared" si="9"/>
        <v>2754275</v>
      </c>
      <c r="T37">
        <f t="shared" si="10"/>
        <v>2754275</v>
      </c>
      <c r="U37">
        <f t="shared" si="11"/>
        <v>2754275</v>
      </c>
      <c r="V37">
        <f t="shared" si="12"/>
        <v>2754275</v>
      </c>
      <c r="W37" t="b">
        <f t="shared" si="2"/>
        <v>1</v>
      </c>
    </row>
    <row r="38" spans="2:23">
      <c r="B38">
        <v>35</v>
      </c>
      <c r="C38" t="s">
        <v>1</v>
      </c>
      <c r="D38">
        <v>2574432</v>
      </c>
      <c r="E38">
        <v>2409710</v>
      </c>
      <c r="F38">
        <v>987486</v>
      </c>
      <c r="G38">
        <v>999043</v>
      </c>
      <c r="I38">
        <f>ROUND(K38/J38,4)</f>
        <v>0.39860000000000001</v>
      </c>
      <c r="J38">
        <f>SUM(D38+E38)</f>
        <v>4984142</v>
      </c>
      <c r="K38">
        <f>SUM(F38,G38)</f>
        <v>1986529</v>
      </c>
      <c r="L38">
        <f t="shared" si="1"/>
        <v>791830</v>
      </c>
      <c r="M38">
        <f t="shared" si="3"/>
        <v>315623</v>
      </c>
      <c r="N38">
        <f t="shared" si="4"/>
        <v>125807</v>
      </c>
      <c r="O38">
        <f t="shared" si="5"/>
        <v>50146</v>
      </c>
      <c r="P38">
        <f t="shared" si="6"/>
        <v>19988</v>
      </c>
      <c r="Q38">
        <f t="shared" si="7"/>
        <v>7967</v>
      </c>
      <c r="R38">
        <f t="shared" si="8"/>
        <v>3175</v>
      </c>
      <c r="S38">
        <f t="shared" si="9"/>
        <v>1265</v>
      </c>
      <c r="T38">
        <f t="shared" si="10"/>
        <v>504</v>
      </c>
      <c r="U38">
        <f t="shared" si="11"/>
        <v>200</v>
      </c>
      <c r="V38">
        <f t="shared" si="12"/>
        <v>79</v>
      </c>
      <c r="W38" t="b">
        <f t="shared" si="2"/>
        <v>0</v>
      </c>
    </row>
    <row r="39" spans="2:23">
      <c r="B39">
        <v>36</v>
      </c>
      <c r="C39" t="s">
        <v>3</v>
      </c>
      <c r="D39">
        <v>1778590</v>
      </c>
      <c r="E39">
        <v>1874844</v>
      </c>
      <c r="F39">
        <v>111191</v>
      </c>
      <c r="G39">
        <v>117846</v>
      </c>
      <c r="I39">
        <f>ROUND(K39/J39,4)</f>
        <v>6.2700000000000006E-2</v>
      </c>
      <c r="J39">
        <f>SUM(D39+E39)</f>
        <v>3653434</v>
      </c>
      <c r="K39">
        <f>SUM(F39,G39)</f>
        <v>229037</v>
      </c>
      <c r="L39">
        <f t="shared" si="1"/>
        <v>14360</v>
      </c>
      <c r="M39">
        <f t="shared" si="3"/>
        <v>900</v>
      </c>
      <c r="N39">
        <f t="shared" si="4"/>
        <v>56</v>
      </c>
      <c r="O39">
        <f t="shared" si="5"/>
        <v>3</v>
      </c>
      <c r="P39">
        <f t="shared" si="6"/>
        <v>0</v>
      </c>
      <c r="Q39">
        <f t="shared" si="7"/>
        <v>0</v>
      </c>
      <c r="R39">
        <f t="shared" si="8"/>
        <v>0</v>
      </c>
      <c r="S39">
        <f t="shared" si="9"/>
        <v>0</v>
      </c>
      <c r="T39">
        <f t="shared" si="10"/>
        <v>0</v>
      </c>
      <c r="U39">
        <f t="shared" si="11"/>
        <v>0</v>
      </c>
      <c r="V39">
        <f t="shared" si="12"/>
        <v>0</v>
      </c>
      <c r="W39" t="b">
        <f t="shared" si="2"/>
        <v>0</v>
      </c>
    </row>
    <row r="40" spans="2:23">
      <c r="B40">
        <v>37</v>
      </c>
      <c r="C40" t="s">
        <v>2</v>
      </c>
      <c r="D40">
        <v>1506541</v>
      </c>
      <c r="E40">
        <v>1414887</v>
      </c>
      <c r="F40">
        <v>1216612</v>
      </c>
      <c r="G40">
        <v>1166775</v>
      </c>
      <c r="I40">
        <f>ROUND(K40/J40,4)</f>
        <v>0.81579999999999997</v>
      </c>
      <c r="J40">
        <f>SUM(D40+E40)</f>
        <v>2921428</v>
      </c>
      <c r="K40">
        <f>SUM(F40,G40)</f>
        <v>2383387</v>
      </c>
      <c r="L40">
        <f t="shared" si="1"/>
        <v>1944367</v>
      </c>
      <c r="M40">
        <f t="shared" si="3"/>
        <v>1586214</v>
      </c>
      <c r="N40">
        <f t="shared" si="4"/>
        <v>1294033</v>
      </c>
      <c r="O40">
        <f t="shared" si="5"/>
        <v>1055672</v>
      </c>
      <c r="P40">
        <f t="shared" si="6"/>
        <v>861217</v>
      </c>
      <c r="Q40">
        <f t="shared" si="7"/>
        <v>702580</v>
      </c>
      <c r="R40">
        <f t="shared" si="8"/>
        <v>573164</v>
      </c>
      <c r="S40">
        <f t="shared" si="9"/>
        <v>467587</v>
      </c>
      <c r="T40">
        <f t="shared" si="10"/>
        <v>381457</v>
      </c>
      <c r="U40">
        <f t="shared" si="11"/>
        <v>311192</v>
      </c>
      <c r="V40">
        <f t="shared" si="12"/>
        <v>253870</v>
      </c>
      <c r="W40" t="b">
        <f t="shared" si="2"/>
        <v>0</v>
      </c>
    </row>
    <row r="41" spans="2:23">
      <c r="B41">
        <v>38</v>
      </c>
      <c r="C41" t="s">
        <v>3</v>
      </c>
      <c r="D41">
        <v>1598886</v>
      </c>
      <c r="E41">
        <v>1687917</v>
      </c>
      <c r="F41">
        <v>449788</v>
      </c>
      <c r="G41">
        <v>427615</v>
      </c>
      <c r="I41">
        <f>ROUND(K41/J41,4)</f>
        <v>0.26690000000000003</v>
      </c>
      <c r="J41">
        <f>SUM(D41+E41)</f>
        <v>3286803</v>
      </c>
      <c r="K41">
        <f>SUM(F41,G41)</f>
        <v>877403</v>
      </c>
      <c r="L41">
        <f t="shared" si="1"/>
        <v>234178</v>
      </c>
      <c r="M41">
        <f t="shared" si="3"/>
        <v>62502</v>
      </c>
      <c r="N41">
        <f t="shared" si="4"/>
        <v>16681</v>
      </c>
      <c r="O41">
        <f t="shared" si="5"/>
        <v>4452</v>
      </c>
      <c r="P41">
        <f t="shared" si="6"/>
        <v>1188</v>
      </c>
      <c r="Q41">
        <f t="shared" si="7"/>
        <v>317</v>
      </c>
      <c r="R41">
        <f t="shared" si="8"/>
        <v>84</v>
      </c>
      <c r="S41">
        <f t="shared" si="9"/>
        <v>22</v>
      </c>
      <c r="T41">
        <f t="shared" si="10"/>
        <v>5</v>
      </c>
      <c r="U41">
        <f t="shared" si="11"/>
        <v>1</v>
      </c>
      <c r="V41">
        <f t="shared" si="12"/>
        <v>0</v>
      </c>
      <c r="W41" t="b">
        <f t="shared" si="2"/>
        <v>0</v>
      </c>
    </row>
    <row r="42" spans="2:23">
      <c r="B42">
        <v>39</v>
      </c>
      <c r="C42" t="s">
        <v>0</v>
      </c>
      <c r="D42">
        <v>548989</v>
      </c>
      <c r="E42">
        <v>514636</v>
      </c>
      <c r="F42">
        <v>2770344</v>
      </c>
      <c r="G42">
        <v>3187897</v>
      </c>
      <c r="I42">
        <f>ROUND(K42/J42,4)</f>
        <v>5.6017999999999999</v>
      </c>
      <c r="J42">
        <f>SUM(D42+E42)</f>
        <v>1063625</v>
      </c>
      <c r="K42">
        <f>SUM(F42,G42)</f>
        <v>5958241</v>
      </c>
      <c r="L42">
        <f t="shared" si="1"/>
        <v>5958241</v>
      </c>
      <c r="M42">
        <f t="shared" si="3"/>
        <v>5958241</v>
      </c>
      <c r="N42">
        <f t="shared" si="4"/>
        <v>5958241</v>
      </c>
      <c r="O42">
        <f t="shared" si="5"/>
        <v>5958241</v>
      </c>
      <c r="P42">
        <f t="shared" si="6"/>
        <v>5958241</v>
      </c>
      <c r="Q42">
        <f t="shared" si="7"/>
        <v>5958241</v>
      </c>
      <c r="R42">
        <f t="shared" si="8"/>
        <v>5958241</v>
      </c>
      <c r="S42">
        <f t="shared" si="9"/>
        <v>5958241</v>
      </c>
      <c r="T42">
        <f t="shared" si="10"/>
        <v>5958241</v>
      </c>
      <c r="U42">
        <f t="shared" si="11"/>
        <v>5958241</v>
      </c>
      <c r="V42">
        <f t="shared" si="12"/>
        <v>5958241</v>
      </c>
      <c r="W42" t="b">
        <f t="shared" si="2"/>
        <v>1</v>
      </c>
    </row>
    <row r="43" spans="2:23">
      <c r="B43">
        <v>40</v>
      </c>
      <c r="C43" t="s">
        <v>2</v>
      </c>
      <c r="D43">
        <v>1175198</v>
      </c>
      <c r="E43">
        <v>1095440</v>
      </c>
      <c r="F43">
        <v>2657174</v>
      </c>
      <c r="G43">
        <v>2491947</v>
      </c>
      <c r="I43">
        <f>ROUND(K43/J43,4)</f>
        <v>2.2677</v>
      </c>
      <c r="J43">
        <f>SUM(D43+E43)</f>
        <v>2270638</v>
      </c>
      <c r="K43">
        <f>SUM(F43,G43)</f>
        <v>5149121</v>
      </c>
      <c r="L43">
        <f t="shared" si="1"/>
        <v>5149121</v>
      </c>
      <c r="M43">
        <f t="shared" si="3"/>
        <v>5149121</v>
      </c>
      <c r="N43">
        <f t="shared" si="4"/>
        <v>5149121</v>
      </c>
      <c r="O43">
        <f t="shared" si="5"/>
        <v>5149121</v>
      </c>
      <c r="P43">
        <f t="shared" si="6"/>
        <v>5149121</v>
      </c>
      <c r="Q43">
        <f t="shared" si="7"/>
        <v>5149121</v>
      </c>
      <c r="R43">
        <f t="shared" si="8"/>
        <v>5149121</v>
      </c>
      <c r="S43">
        <f t="shared" si="9"/>
        <v>5149121</v>
      </c>
      <c r="T43">
        <f t="shared" si="10"/>
        <v>5149121</v>
      </c>
      <c r="U43">
        <f t="shared" si="11"/>
        <v>5149121</v>
      </c>
      <c r="V43">
        <f t="shared" si="12"/>
        <v>5149121</v>
      </c>
      <c r="W43" t="b">
        <f t="shared" si="2"/>
        <v>1</v>
      </c>
    </row>
    <row r="44" spans="2:23">
      <c r="B44">
        <v>41</v>
      </c>
      <c r="C44" t="s">
        <v>0</v>
      </c>
      <c r="D44">
        <v>2115336</v>
      </c>
      <c r="E44">
        <v>2202769</v>
      </c>
      <c r="F44">
        <v>15339</v>
      </c>
      <c r="G44">
        <v>14652</v>
      </c>
      <c r="I44">
        <f>ROUND(K44/J44,4)</f>
        <v>6.8999999999999999E-3</v>
      </c>
      <c r="J44">
        <f>SUM(D44+E44)</f>
        <v>4318105</v>
      </c>
      <c r="K44">
        <f>SUM(F44,G44)</f>
        <v>29991</v>
      </c>
      <c r="L44">
        <f t="shared" si="1"/>
        <v>206</v>
      </c>
      <c r="M44">
        <f t="shared" si="3"/>
        <v>1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S44">
        <f t="shared" si="9"/>
        <v>0</v>
      </c>
      <c r="T44">
        <f t="shared" si="10"/>
        <v>0</v>
      </c>
      <c r="U44">
        <f t="shared" si="11"/>
        <v>0</v>
      </c>
      <c r="V44">
        <f t="shared" si="12"/>
        <v>0</v>
      </c>
      <c r="W44" t="b">
        <f t="shared" si="2"/>
        <v>0</v>
      </c>
    </row>
    <row r="45" spans="2:23">
      <c r="B45">
        <v>42</v>
      </c>
      <c r="C45" t="s">
        <v>3</v>
      </c>
      <c r="D45">
        <v>2346640</v>
      </c>
      <c r="E45">
        <v>2197559</v>
      </c>
      <c r="F45">
        <v>373470</v>
      </c>
      <c r="G45">
        <v>353365</v>
      </c>
      <c r="I45">
        <f>ROUND(K45/J45,4)</f>
        <v>0.15989999999999999</v>
      </c>
      <c r="J45">
        <f>SUM(D45+E45)</f>
        <v>4544199</v>
      </c>
      <c r="K45">
        <f>SUM(F45,G45)</f>
        <v>726835</v>
      </c>
      <c r="L45">
        <f t="shared" si="1"/>
        <v>116220</v>
      </c>
      <c r="M45">
        <f t="shared" si="3"/>
        <v>18583</v>
      </c>
      <c r="N45">
        <f t="shared" si="4"/>
        <v>2971</v>
      </c>
      <c r="O45">
        <f t="shared" si="5"/>
        <v>475</v>
      </c>
      <c r="P45">
        <f t="shared" si="6"/>
        <v>75</v>
      </c>
      <c r="Q45">
        <f t="shared" si="7"/>
        <v>11</v>
      </c>
      <c r="R45">
        <f t="shared" si="8"/>
        <v>1</v>
      </c>
      <c r="S45">
        <f t="shared" si="9"/>
        <v>0</v>
      </c>
      <c r="T45">
        <f t="shared" si="10"/>
        <v>0</v>
      </c>
      <c r="U45">
        <f t="shared" si="11"/>
        <v>0</v>
      </c>
      <c r="V45">
        <f t="shared" si="12"/>
        <v>0</v>
      </c>
      <c r="W45" t="b">
        <f t="shared" si="2"/>
        <v>0</v>
      </c>
    </row>
    <row r="46" spans="2:23">
      <c r="B46">
        <v>43</v>
      </c>
      <c r="C46" t="s">
        <v>0</v>
      </c>
      <c r="D46">
        <v>2548438</v>
      </c>
      <c r="E46">
        <v>2577213</v>
      </c>
      <c r="F46">
        <v>37986</v>
      </c>
      <c r="G46">
        <v>37766</v>
      </c>
      <c r="I46">
        <f>ROUND(K46/J46,4)</f>
        <v>1.4800000000000001E-2</v>
      </c>
      <c r="J46">
        <f>SUM(D46+E46)</f>
        <v>5125651</v>
      </c>
      <c r="K46">
        <f>SUM(F46,G46)</f>
        <v>75752</v>
      </c>
      <c r="L46">
        <f t="shared" si="1"/>
        <v>1121</v>
      </c>
      <c r="M46">
        <f t="shared" si="3"/>
        <v>16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S46">
        <f t="shared" si="9"/>
        <v>0</v>
      </c>
      <c r="T46">
        <f t="shared" si="10"/>
        <v>0</v>
      </c>
      <c r="U46">
        <f t="shared" si="11"/>
        <v>0</v>
      </c>
      <c r="V46">
        <f t="shared" si="12"/>
        <v>0</v>
      </c>
      <c r="W46" t="b">
        <f t="shared" si="2"/>
        <v>0</v>
      </c>
    </row>
    <row r="47" spans="2:23">
      <c r="B47">
        <v>44</v>
      </c>
      <c r="C47" t="s">
        <v>1</v>
      </c>
      <c r="D47">
        <v>835495</v>
      </c>
      <c r="E47">
        <v>837746</v>
      </c>
      <c r="F47">
        <v>1106177</v>
      </c>
      <c r="G47">
        <v>917781</v>
      </c>
      <c r="I47">
        <f>ROUND(K47/J47,4)</f>
        <v>1.2096</v>
      </c>
      <c r="J47">
        <f>SUM(D47+E47)</f>
        <v>1673241</v>
      </c>
      <c r="K47">
        <f>SUM(F47,G47)</f>
        <v>2023958</v>
      </c>
      <c r="L47">
        <f t="shared" si="1"/>
        <v>2448179</v>
      </c>
      <c r="M47">
        <f t="shared" si="3"/>
        <v>2961317</v>
      </c>
      <c r="N47">
        <f t="shared" si="4"/>
        <v>3582009</v>
      </c>
      <c r="O47">
        <f t="shared" si="5"/>
        <v>3582009</v>
      </c>
      <c r="P47">
        <f t="shared" si="6"/>
        <v>3582009</v>
      </c>
      <c r="Q47">
        <f t="shared" si="7"/>
        <v>3582009</v>
      </c>
      <c r="R47">
        <f t="shared" si="8"/>
        <v>3582009</v>
      </c>
      <c r="S47">
        <f t="shared" si="9"/>
        <v>3582009</v>
      </c>
      <c r="T47">
        <f t="shared" si="10"/>
        <v>3582009</v>
      </c>
      <c r="U47">
        <f t="shared" si="11"/>
        <v>3582009</v>
      </c>
      <c r="V47">
        <f t="shared" si="12"/>
        <v>3582009</v>
      </c>
      <c r="W47" t="b">
        <f t="shared" si="2"/>
        <v>1</v>
      </c>
    </row>
    <row r="48" spans="2:23">
      <c r="B48">
        <v>45</v>
      </c>
      <c r="C48" t="s">
        <v>3</v>
      </c>
      <c r="D48">
        <v>1187448</v>
      </c>
      <c r="E48">
        <v>1070426</v>
      </c>
      <c r="F48">
        <v>1504608</v>
      </c>
      <c r="G48">
        <v>1756990</v>
      </c>
      <c r="I48">
        <f>ROUND(K48/J48,4)</f>
        <v>1.4444999999999999</v>
      </c>
      <c r="J48">
        <f>SUM(D48+E48)</f>
        <v>2257874</v>
      </c>
      <c r="K48">
        <f>SUM(F48,G48)</f>
        <v>3261598</v>
      </c>
      <c r="L48">
        <f t="shared" si="1"/>
        <v>4711378</v>
      </c>
      <c r="M48">
        <f t="shared" si="3"/>
        <v>4711378</v>
      </c>
      <c r="N48">
        <f t="shared" si="4"/>
        <v>4711378</v>
      </c>
      <c r="O48">
        <f t="shared" si="5"/>
        <v>4711378</v>
      </c>
      <c r="P48">
        <f t="shared" si="6"/>
        <v>4711378</v>
      </c>
      <c r="Q48">
        <f t="shared" si="7"/>
        <v>4711378</v>
      </c>
      <c r="R48">
        <f t="shared" si="8"/>
        <v>4711378</v>
      </c>
      <c r="S48">
        <f t="shared" si="9"/>
        <v>4711378</v>
      </c>
      <c r="T48">
        <f t="shared" si="10"/>
        <v>4711378</v>
      </c>
      <c r="U48">
        <f t="shared" si="11"/>
        <v>4711378</v>
      </c>
      <c r="V48">
        <f t="shared" si="12"/>
        <v>4711378</v>
      </c>
      <c r="W48" t="b">
        <f t="shared" si="2"/>
        <v>1</v>
      </c>
    </row>
    <row r="49" spans="2:23">
      <c r="B49">
        <v>46</v>
      </c>
      <c r="C49" t="s">
        <v>1</v>
      </c>
      <c r="D49">
        <v>140026</v>
      </c>
      <c r="E49">
        <v>146354</v>
      </c>
      <c r="F49">
        <v>2759991</v>
      </c>
      <c r="G49">
        <v>2742120</v>
      </c>
      <c r="I49">
        <f>ROUND(K49/J49,4)</f>
        <v>19.212599999999998</v>
      </c>
      <c r="J49">
        <f>SUM(D49+E49)</f>
        <v>286380</v>
      </c>
      <c r="K49">
        <f>SUM(F49,G49)</f>
        <v>5502111</v>
      </c>
      <c r="L49">
        <f t="shared" si="1"/>
        <v>5502111</v>
      </c>
      <c r="M49">
        <f t="shared" si="3"/>
        <v>5502111</v>
      </c>
      <c r="N49">
        <f t="shared" si="4"/>
        <v>5502111</v>
      </c>
      <c r="O49">
        <f t="shared" si="5"/>
        <v>5502111</v>
      </c>
      <c r="P49">
        <f t="shared" si="6"/>
        <v>5502111</v>
      </c>
      <c r="Q49">
        <f t="shared" si="7"/>
        <v>5502111</v>
      </c>
      <c r="R49">
        <f t="shared" si="8"/>
        <v>5502111</v>
      </c>
      <c r="S49">
        <f t="shared" si="9"/>
        <v>5502111</v>
      </c>
      <c r="T49">
        <f t="shared" si="10"/>
        <v>5502111</v>
      </c>
      <c r="U49">
        <f t="shared" si="11"/>
        <v>5502111</v>
      </c>
      <c r="V49">
        <f t="shared" si="12"/>
        <v>5502111</v>
      </c>
      <c r="W49" t="b">
        <f t="shared" si="2"/>
        <v>1</v>
      </c>
    </row>
    <row r="50" spans="2:23">
      <c r="B50">
        <v>47</v>
      </c>
      <c r="C50" t="s">
        <v>3</v>
      </c>
      <c r="D50">
        <v>1198765</v>
      </c>
      <c r="E50">
        <v>1304945</v>
      </c>
      <c r="F50">
        <v>2786493</v>
      </c>
      <c r="G50">
        <v>2602643</v>
      </c>
      <c r="I50">
        <f>ROUND(K50/J50,4)</f>
        <v>2.1524999999999999</v>
      </c>
      <c r="J50">
        <f>SUM(D50+E50)</f>
        <v>2503710</v>
      </c>
      <c r="K50">
        <f>SUM(F50,G50)</f>
        <v>5389136</v>
      </c>
      <c r="L50">
        <f t="shared" si="1"/>
        <v>5389136</v>
      </c>
      <c r="M50">
        <f t="shared" si="3"/>
        <v>5389136</v>
      </c>
      <c r="N50">
        <f t="shared" si="4"/>
        <v>5389136</v>
      </c>
      <c r="O50">
        <f t="shared" si="5"/>
        <v>5389136</v>
      </c>
      <c r="P50">
        <f t="shared" si="6"/>
        <v>5389136</v>
      </c>
      <c r="Q50">
        <f t="shared" si="7"/>
        <v>5389136</v>
      </c>
      <c r="R50">
        <f t="shared" si="8"/>
        <v>5389136</v>
      </c>
      <c r="S50">
        <f t="shared" si="9"/>
        <v>5389136</v>
      </c>
      <c r="T50">
        <f t="shared" si="10"/>
        <v>5389136</v>
      </c>
      <c r="U50">
        <f t="shared" si="11"/>
        <v>5389136</v>
      </c>
      <c r="V50">
        <f t="shared" si="12"/>
        <v>5389136</v>
      </c>
      <c r="W50" t="b">
        <f t="shared" si="2"/>
        <v>1</v>
      </c>
    </row>
    <row r="51" spans="2:23">
      <c r="B51">
        <v>48</v>
      </c>
      <c r="C51" t="s">
        <v>1</v>
      </c>
      <c r="D51">
        <v>2619776</v>
      </c>
      <c r="E51">
        <v>2749623</v>
      </c>
      <c r="F51">
        <v>2888215</v>
      </c>
      <c r="G51">
        <v>2800174</v>
      </c>
      <c r="I51">
        <f>ROUND(K51/J51,4)</f>
        <v>1.0593999999999999</v>
      </c>
      <c r="J51">
        <f>SUM(D51+E51)</f>
        <v>5369399</v>
      </c>
      <c r="K51">
        <f>SUM(F51,G51)</f>
        <v>5688389</v>
      </c>
      <c r="L51">
        <f t="shared" si="1"/>
        <v>6026279</v>
      </c>
      <c r="M51">
        <f t="shared" si="3"/>
        <v>6384239</v>
      </c>
      <c r="N51">
        <f t="shared" si="4"/>
        <v>6763462</v>
      </c>
      <c r="O51">
        <f t="shared" si="5"/>
        <v>7165211</v>
      </c>
      <c r="P51">
        <f t="shared" si="6"/>
        <v>7590824</v>
      </c>
      <c r="Q51">
        <f t="shared" si="7"/>
        <v>8041718</v>
      </c>
      <c r="R51">
        <f t="shared" si="8"/>
        <v>8519396</v>
      </c>
      <c r="S51">
        <f t="shared" si="9"/>
        <v>9025448</v>
      </c>
      <c r="T51">
        <f t="shared" si="10"/>
        <v>9561559</v>
      </c>
      <c r="U51">
        <f t="shared" si="11"/>
        <v>10129515</v>
      </c>
      <c r="V51">
        <f t="shared" si="12"/>
        <v>10731208</v>
      </c>
      <c r="W51" t="b">
        <f t="shared" si="2"/>
        <v>0</v>
      </c>
    </row>
    <row r="52" spans="2:23">
      <c r="B52">
        <v>49</v>
      </c>
      <c r="C52" t="s">
        <v>1</v>
      </c>
      <c r="D52">
        <v>248398</v>
      </c>
      <c r="E52">
        <v>268511</v>
      </c>
      <c r="F52">
        <v>3110853</v>
      </c>
      <c r="G52">
        <v>2986411</v>
      </c>
      <c r="I52">
        <f>ROUND(K52/J52,4)</f>
        <v>11.7956</v>
      </c>
      <c r="J52">
        <f>SUM(D52+E52)</f>
        <v>516909</v>
      </c>
      <c r="K52">
        <f>SUM(F52,G52)</f>
        <v>6097264</v>
      </c>
      <c r="L52">
        <f t="shared" si="1"/>
        <v>6097264</v>
      </c>
      <c r="M52">
        <f t="shared" si="3"/>
        <v>6097264</v>
      </c>
      <c r="N52">
        <f t="shared" si="4"/>
        <v>6097264</v>
      </c>
      <c r="O52">
        <f t="shared" si="5"/>
        <v>6097264</v>
      </c>
      <c r="P52">
        <f t="shared" si="6"/>
        <v>6097264</v>
      </c>
      <c r="Q52">
        <f t="shared" si="7"/>
        <v>6097264</v>
      </c>
      <c r="R52">
        <f t="shared" si="8"/>
        <v>6097264</v>
      </c>
      <c r="S52">
        <f t="shared" si="9"/>
        <v>6097264</v>
      </c>
      <c r="T52">
        <f t="shared" si="10"/>
        <v>6097264</v>
      </c>
      <c r="U52">
        <f t="shared" si="11"/>
        <v>6097264</v>
      </c>
      <c r="V52">
        <f t="shared" si="12"/>
        <v>6097264</v>
      </c>
      <c r="W52" t="b">
        <f t="shared" si="2"/>
        <v>1</v>
      </c>
    </row>
    <row r="53" spans="2:23">
      <c r="B53">
        <v>50</v>
      </c>
      <c r="C53" t="s">
        <v>3</v>
      </c>
      <c r="D53">
        <v>2494207</v>
      </c>
      <c r="E53">
        <v>2625207</v>
      </c>
      <c r="F53">
        <v>1796293</v>
      </c>
      <c r="G53">
        <v>1853602</v>
      </c>
      <c r="I53">
        <f>ROUND(K53/J53,4)</f>
        <v>0.71299999999999997</v>
      </c>
      <c r="J53">
        <f>SUM(D53+E53)</f>
        <v>5119414</v>
      </c>
      <c r="K53">
        <f>SUM(F53,G53)</f>
        <v>3649895</v>
      </c>
      <c r="L53">
        <f t="shared" si="1"/>
        <v>2602375</v>
      </c>
      <c r="M53">
        <f t="shared" si="3"/>
        <v>1855493</v>
      </c>
      <c r="N53">
        <f t="shared" si="4"/>
        <v>1322966</v>
      </c>
      <c r="O53">
        <f t="shared" si="5"/>
        <v>943274</v>
      </c>
      <c r="P53">
        <f t="shared" si="6"/>
        <v>672554</v>
      </c>
      <c r="Q53">
        <f t="shared" si="7"/>
        <v>479531</v>
      </c>
      <c r="R53">
        <f t="shared" si="8"/>
        <v>341905</v>
      </c>
      <c r="S53">
        <f t="shared" si="9"/>
        <v>243778</v>
      </c>
      <c r="T53">
        <f t="shared" si="10"/>
        <v>173813</v>
      </c>
      <c r="U53">
        <f t="shared" si="11"/>
        <v>123928</v>
      </c>
      <c r="V53">
        <f t="shared" si="12"/>
        <v>88360</v>
      </c>
      <c r="W53" t="b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Symulacja</vt:lpstr>
      <vt:lpstr>Sheet3</vt:lpstr>
      <vt:lpstr>Sheet1!kraina2</vt:lpstr>
      <vt:lpstr>Symulacja!kraina2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2020-06-16T15:47:59Z</dcterms:modified>
</cp:coreProperties>
</file>