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Zestawienie miesięczne" sheetId="4" r:id="rId2"/>
    <sheet name="Sheet5" sheetId="5" r:id="rId3"/>
  </sheets>
  <calcPr calcId="124519"/>
  <pivotCaches>
    <pivotCache cacheId="11" r:id="rId4"/>
  </pivotCaches>
</workbook>
</file>

<file path=xl/calcChain.xml><?xml version="1.0" encoding="utf-8"?>
<calcChain xmlns="http://schemas.openxmlformats.org/spreadsheetml/2006/main">
  <c r="P31" i="1"/>
  <c r="P30"/>
  <c r="P29"/>
  <c r="C4" i="5"/>
  <c r="H5" i="1"/>
  <c r="I5" s="1"/>
  <c r="H6"/>
  <c r="I6" s="1"/>
  <c r="H8"/>
  <c r="I8" s="1"/>
  <c r="H9"/>
  <c r="I9" s="1"/>
  <c r="H10"/>
  <c r="H11"/>
  <c r="H12"/>
  <c r="H13"/>
  <c r="I13" s="1"/>
  <c r="H14"/>
  <c r="I14" s="1"/>
  <c r="H15"/>
  <c r="I15" s="1"/>
  <c r="H16"/>
  <c r="I16" s="1"/>
  <c r="H17"/>
  <c r="H18"/>
  <c r="H19"/>
  <c r="H20"/>
  <c r="I20" s="1"/>
  <c r="H21"/>
  <c r="I21" s="1"/>
  <c r="H22"/>
  <c r="H23"/>
  <c r="H24"/>
  <c r="H25"/>
  <c r="I25" s="1"/>
  <c r="H26"/>
  <c r="I26" s="1"/>
  <c r="H27"/>
  <c r="I27" s="1"/>
  <c r="H28"/>
  <c r="I28" s="1"/>
  <c r="H29"/>
  <c r="H30"/>
  <c r="H31"/>
  <c r="H32"/>
  <c r="I32" s="1"/>
  <c r="H33"/>
  <c r="I33" s="1"/>
  <c r="H34"/>
  <c r="H35"/>
  <c r="H36"/>
  <c r="H37"/>
  <c r="I37" s="1"/>
  <c r="H38"/>
  <c r="I38" s="1"/>
  <c r="H39"/>
  <c r="I39" s="1"/>
  <c r="H40"/>
  <c r="I40" s="1"/>
  <c r="H41"/>
  <c r="H42"/>
  <c r="H43"/>
  <c r="H44"/>
  <c r="I44" s="1"/>
  <c r="H45"/>
  <c r="I45" s="1"/>
  <c r="H46"/>
  <c r="H47"/>
  <c r="H48"/>
  <c r="H49"/>
  <c r="H50"/>
  <c r="I50" s="1"/>
  <c r="H51"/>
  <c r="I51" s="1"/>
  <c r="H52"/>
  <c r="I52" s="1"/>
  <c r="H53"/>
  <c r="H54"/>
  <c r="H55"/>
  <c r="H56"/>
  <c r="I56" s="1"/>
  <c r="H57"/>
  <c r="I57" s="1"/>
  <c r="H58"/>
  <c r="I58" s="1"/>
  <c r="H59"/>
  <c r="H60"/>
  <c r="H61"/>
  <c r="I61" s="1"/>
  <c r="H62"/>
  <c r="I62" s="1"/>
  <c r="H63"/>
  <c r="I63" s="1"/>
  <c r="H64"/>
  <c r="H65"/>
  <c r="H66"/>
  <c r="H67"/>
  <c r="I67" s="1"/>
  <c r="H68"/>
  <c r="I68" s="1"/>
  <c r="H69"/>
  <c r="I69" s="1"/>
  <c r="H70"/>
  <c r="I70" s="1"/>
  <c r="H71"/>
  <c r="H72"/>
  <c r="H73"/>
  <c r="I73" s="1"/>
  <c r="H74"/>
  <c r="I74" s="1"/>
  <c r="H75"/>
  <c r="I75" s="1"/>
  <c r="H76"/>
  <c r="I76" s="1"/>
  <c r="H77"/>
  <c r="H78"/>
  <c r="H79"/>
  <c r="H80"/>
  <c r="I80" s="1"/>
  <c r="H81"/>
  <c r="I81" s="1"/>
  <c r="H82"/>
  <c r="I82" s="1"/>
  <c r="H83"/>
  <c r="H84"/>
  <c r="H85"/>
  <c r="I85" s="1"/>
  <c r="H86"/>
  <c r="I86" s="1"/>
  <c r="H87"/>
  <c r="I87" s="1"/>
  <c r="H88"/>
  <c r="I88" s="1"/>
  <c r="H89"/>
  <c r="H90"/>
  <c r="H91"/>
  <c r="I91" s="1"/>
  <c r="H92"/>
  <c r="I92" s="1"/>
  <c r="H93"/>
  <c r="I93" s="1"/>
  <c r="H94"/>
  <c r="I94" s="1"/>
  <c r="H95"/>
  <c r="H96"/>
  <c r="H97"/>
  <c r="I97" s="1"/>
  <c r="H98"/>
  <c r="I98" s="1"/>
  <c r="H99"/>
  <c r="I99" s="1"/>
  <c r="H100"/>
  <c r="I100" s="1"/>
  <c r="H101"/>
  <c r="H102"/>
  <c r="H103"/>
  <c r="H104"/>
  <c r="I104" s="1"/>
  <c r="H105"/>
  <c r="I105" s="1"/>
  <c r="H106"/>
  <c r="I106" s="1"/>
  <c r="H107"/>
  <c r="H108"/>
  <c r="H109"/>
  <c r="I109" s="1"/>
  <c r="H110"/>
  <c r="I110" s="1"/>
  <c r="H111"/>
  <c r="I111" s="1"/>
  <c r="H112"/>
  <c r="I112" s="1"/>
  <c r="H113"/>
  <c r="I113" s="1"/>
  <c r="H114"/>
  <c r="H115"/>
  <c r="I115" s="1"/>
  <c r="H116"/>
  <c r="I116" s="1"/>
  <c r="H117"/>
  <c r="I117" s="1"/>
  <c r="H118"/>
  <c r="I118" s="1"/>
  <c r="H119"/>
  <c r="I119" s="1"/>
  <c r="H120"/>
  <c r="H121"/>
  <c r="I121" s="1"/>
  <c r="H122"/>
  <c r="I122" s="1"/>
  <c r="H123"/>
  <c r="I123" s="1"/>
  <c r="H124"/>
  <c r="I124" s="1"/>
  <c r="H125"/>
  <c r="I125" s="1"/>
  <c r="H126"/>
  <c r="I126" s="1"/>
  <c r="H127"/>
  <c r="H128"/>
  <c r="I128" s="1"/>
  <c r="H129"/>
  <c r="I129" s="1"/>
  <c r="H130"/>
  <c r="I130" s="1"/>
  <c r="H131"/>
  <c r="H132"/>
  <c r="H133"/>
  <c r="I133" s="1"/>
  <c r="H134"/>
  <c r="I134" s="1"/>
  <c r="H135"/>
  <c r="I135" s="1"/>
  <c r="H136"/>
  <c r="I136" s="1"/>
  <c r="H137"/>
  <c r="H138"/>
  <c r="H139"/>
  <c r="I139" s="1"/>
  <c r="H140"/>
  <c r="I140" s="1"/>
  <c r="H141"/>
  <c r="I141" s="1"/>
  <c r="H142"/>
  <c r="I142" s="1"/>
  <c r="H143"/>
  <c r="I143" s="1"/>
  <c r="H144"/>
  <c r="H145"/>
  <c r="I145" s="1"/>
  <c r="H146"/>
  <c r="I146" s="1"/>
  <c r="H147"/>
  <c r="I147" s="1"/>
  <c r="H148"/>
  <c r="I148" s="1"/>
  <c r="H149"/>
  <c r="H150"/>
  <c r="H151"/>
  <c r="I151" s="1"/>
  <c r="H152"/>
  <c r="I152" s="1"/>
  <c r="H153"/>
  <c r="I153" s="1"/>
  <c r="H154"/>
  <c r="I154" s="1"/>
  <c r="H155"/>
  <c r="H156"/>
  <c r="H157"/>
  <c r="I157" s="1"/>
  <c r="H158"/>
  <c r="I158" s="1"/>
  <c r="H159"/>
  <c r="I159" s="1"/>
  <c r="H160"/>
  <c r="I160" s="1"/>
  <c r="H161"/>
  <c r="I161" s="1"/>
  <c r="H162"/>
  <c r="I162" s="1"/>
  <c r="H163"/>
  <c r="H164"/>
  <c r="I164" s="1"/>
  <c r="H165"/>
  <c r="I165" s="1"/>
  <c r="H166"/>
  <c r="I166" s="1"/>
  <c r="H167"/>
  <c r="H168"/>
  <c r="H169"/>
  <c r="I169" s="1"/>
  <c r="H170"/>
  <c r="I170" s="1"/>
  <c r="H171"/>
  <c r="I171" s="1"/>
  <c r="H172"/>
  <c r="I172" s="1"/>
  <c r="H173"/>
  <c r="I173" s="1"/>
  <c r="H174"/>
  <c r="H175"/>
  <c r="I175" s="1"/>
  <c r="H176"/>
  <c r="I176" s="1"/>
  <c r="H177"/>
  <c r="I177" s="1"/>
  <c r="H178"/>
  <c r="I178" s="1"/>
  <c r="H179"/>
  <c r="H180"/>
  <c r="H181"/>
  <c r="I181" s="1"/>
  <c r="H182"/>
  <c r="I182" s="1"/>
  <c r="H183"/>
  <c r="I183" s="1"/>
  <c r="H184"/>
  <c r="I184" s="1"/>
  <c r="H185"/>
  <c r="H186"/>
  <c r="H187"/>
  <c r="I187" s="1"/>
  <c r="H7"/>
  <c r="I7" s="1"/>
  <c r="I53"/>
  <c r="I54"/>
  <c r="I55"/>
  <c r="I59"/>
  <c r="I60"/>
  <c r="I64"/>
  <c r="I65"/>
  <c r="I66"/>
  <c r="I71"/>
  <c r="I72"/>
  <c r="I77"/>
  <c r="I78"/>
  <c r="I79"/>
  <c r="I83"/>
  <c r="I84"/>
  <c r="I89"/>
  <c r="I90"/>
  <c r="I95"/>
  <c r="I96"/>
  <c r="I101"/>
  <c r="I102"/>
  <c r="I103"/>
  <c r="I107"/>
  <c r="I108"/>
  <c r="I114"/>
  <c r="I120"/>
  <c r="I127"/>
  <c r="I131"/>
  <c r="I132"/>
  <c r="I137"/>
  <c r="I138"/>
  <c r="I144"/>
  <c r="I149"/>
  <c r="I150"/>
  <c r="I155"/>
  <c r="I156"/>
  <c r="I163"/>
  <c r="I167"/>
  <c r="I168"/>
  <c r="I174"/>
  <c r="I179"/>
  <c r="I180"/>
  <c r="I185"/>
  <c r="I186"/>
  <c r="I10"/>
  <c r="I11"/>
  <c r="I12"/>
  <c r="I17"/>
  <c r="I18"/>
  <c r="I19"/>
  <c r="I22"/>
  <c r="I23"/>
  <c r="I24"/>
  <c r="I29"/>
  <c r="I30"/>
  <c r="I31"/>
  <c r="I34"/>
  <c r="I35"/>
  <c r="I36"/>
  <c r="I41"/>
  <c r="I42"/>
  <c r="I43"/>
  <c r="I46"/>
  <c r="I47"/>
  <c r="I48"/>
  <c r="I49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5"/>
  <c r="F5"/>
  <c r="F7"/>
  <c r="F8"/>
  <c r="F11"/>
  <c r="F12"/>
  <c r="F13"/>
  <c r="F14"/>
  <c r="F15"/>
  <c r="F16"/>
  <c r="F17"/>
  <c r="F24"/>
  <c r="F25"/>
  <c r="F26"/>
  <c r="F27"/>
  <c r="F28"/>
  <c r="F29"/>
  <c r="F31"/>
  <c r="F32"/>
  <c r="F35"/>
  <c r="F36"/>
  <c r="F37"/>
  <c r="F38"/>
  <c r="F39"/>
  <c r="F43"/>
  <c r="F44"/>
  <c r="F46"/>
  <c r="F50"/>
  <c r="F51"/>
  <c r="F52"/>
  <c r="F53"/>
  <c r="F54"/>
  <c r="F55"/>
  <c r="F56"/>
  <c r="F57"/>
  <c r="F58"/>
  <c r="F62"/>
  <c r="F66"/>
  <c r="F67"/>
  <c r="F72"/>
  <c r="F73"/>
  <c r="F74"/>
  <c r="F77"/>
  <c r="F78"/>
  <c r="F83"/>
  <c r="F84"/>
  <c r="F85"/>
  <c r="F87"/>
  <c r="F88"/>
  <c r="F91"/>
  <c r="F92"/>
  <c r="F102"/>
  <c r="F103"/>
  <c r="F104"/>
  <c r="F105"/>
  <c r="F107"/>
  <c r="F108"/>
  <c r="F114"/>
  <c r="F116"/>
  <c r="F120"/>
  <c r="F122"/>
  <c r="F123"/>
  <c r="F138"/>
  <c r="F139"/>
  <c r="F141"/>
  <c r="F143"/>
  <c r="F150"/>
  <c r="F151"/>
  <c r="F152"/>
  <c r="F154"/>
  <c r="F155"/>
  <c r="F158"/>
  <c r="F161"/>
  <c r="F163"/>
  <c r="F165"/>
  <c r="F168"/>
  <c r="F171"/>
  <c r="F172"/>
  <c r="F174"/>
  <c r="F177"/>
  <c r="F6"/>
  <c r="G5" l="1"/>
  <c r="J5" s="1"/>
  <c r="K5" l="1"/>
  <c r="L5"/>
  <c r="G6"/>
  <c r="J6"/>
  <c r="K6"/>
  <c r="L6"/>
  <c r="G7"/>
  <c r="J7"/>
  <c r="K7"/>
  <c r="L7"/>
  <c r="G8"/>
  <c r="J8"/>
  <c r="K8"/>
  <c r="L8"/>
  <c r="F9"/>
  <c r="G9"/>
  <c r="J9"/>
  <c r="K9"/>
  <c r="L9"/>
  <c r="F10"/>
  <c r="G10"/>
  <c r="J10"/>
  <c r="K10"/>
  <c r="L10"/>
  <c r="G11"/>
  <c r="J11"/>
  <c r="K11"/>
  <c r="L11"/>
  <c r="G12"/>
  <c r="J12"/>
  <c r="K12"/>
  <c r="L12"/>
  <c r="G13"/>
  <c r="J13"/>
  <c r="K13"/>
  <c r="L13"/>
  <c r="G14"/>
  <c r="J14"/>
  <c r="K14"/>
  <c r="L14"/>
  <c r="G15"/>
  <c r="J15"/>
  <c r="K15"/>
  <c r="L15"/>
  <c r="G16"/>
  <c r="J16"/>
  <c r="K16"/>
  <c r="L16"/>
  <c r="G17"/>
  <c r="J17"/>
  <c r="K17"/>
  <c r="L17"/>
  <c r="F18"/>
  <c r="G18"/>
  <c r="J18"/>
  <c r="K18"/>
  <c r="L18"/>
  <c r="F19"/>
  <c r="G19"/>
  <c r="J19"/>
  <c r="K19"/>
  <c r="L19"/>
  <c r="F20"/>
  <c r="G20"/>
  <c r="J20"/>
  <c r="K20"/>
  <c r="L20"/>
  <c r="F21"/>
  <c r="G21"/>
  <c r="J21"/>
  <c r="K21"/>
  <c r="L21"/>
  <c r="F22"/>
  <c r="G22"/>
  <c r="J22"/>
  <c r="K22"/>
  <c r="L22"/>
  <c r="F23"/>
  <c r="G23"/>
  <c r="J23"/>
  <c r="K23"/>
  <c r="L23"/>
  <c r="G24"/>
  <c r="J24"/>
  <c r="K24"/>
  <c r="L24"/>
  <c r="G25"/>
  <c r="J25"/>
  <c r="K25"/>
  <c r="L25"/>
  <c r="G26"/>
  <c r="J26"/>
  <c r="K26"/>
  <c r="L26"/>
  <c r="G27"/>
  <c r="J27"/>
  <c r="K27"/>
  <c r="L27"/>
  <c r="G28"/>
  <c r="J28"/>
  <c r="K28"/>
  <c r="L28"/>
  <c r="G29"/>
  <c r="J29"/>
  <c r="K29"/>
  <c r="L29"/>
  <c r="F30"/>
  <c r="G30"/>
  <c r="J30"/>
  <c r="K30"/>
  <c r="L30"/>
  <c r="G31"/>
  <c r="J31"/>
  <c r="K31"/>
  <c r="L31"/>
  <c r="G32"/>
  <c r="J32"/>
  <c r="K32"/>
  <c r="L32"/>
  <c r="F33"/>
  <c r="G33"/>
  <c r="J33"/>
  <c r="K33"/>
  <c r="L33"/>
  <c r="F34"/>
  <c r="G34"/>
  <c r="J34"/>
  <c r="K34"/>
  <c r="L34"/>
  <c r="G35"/>
  <c r="J35"/>
  <c r="K35"/>
  <c r="L35"/>
  <c r="G36"/>
  <c r="J36"/>
  <c r="K36"/>
  <c r="L36"/>
  <c r="G37"/>
  <c r="J37"/>
  <c r="K37"/>
  <c r="L37"/>
  <c r="G38"/>
  <c r="J38"/>
  <c r="K38"/>
  <c r="L38"/>
  <c r="G39"/>
  <c r="J39"/>
  <c r="K39"/>
  <c r="L39"/>
  <c r="F40"/>
  <c r="G40"/>
  <c r="J40"/>
  <c r="K40"/>
  <c r="L40"/>
  <c r="F41"/>
  <c r="G41"/>
  <c r="J41"/>
  <c r="K41"/>
  <c r="L41"/>
  <c r="F42"/>
  <c r="G42"/>
  <c r="J42"/>
  <c r="K42"/>
  <c r="L42"/>
  <c r="G43"/>
  <c r="J43"/>
  <c r="K43"/>
  <c r="L43"/>
  <c r="G44"/>
  <c r="J44"/>
  <c r="K44"/>
  <c r="L44"/>
  <c r="F45"/>
  <c r="G45"/>
  <c r="J45"/>
  <c r="K45"/>
  <c r="L45"/>
  <c r="G46"/>
  <c r="J46"/>
  <c r="K46"/>
  <c r="L46"/>
  <c r="F47"/>
  <c r="G47"/>
  <c r="J47"/>
  <c r="K47"/>
  <c r="L47"/>
  <c r="F48"/>
  <c r="G48"/>
  <c r="J48"/>
  <c r="K48"/>
  <c r="L48"/>
  <c r="F49"/>
  <c r="G49"/>
  <c r="J49"/>
  <c r="K49"/>
  <c r="L49"/>
  <c r="G50"/>
  <c r="J50"/>
  <c r="K50"/>
  <c r="L50"/>
  <c r="G51"/>
  <c r="J51"/>
  <c r="K51"/>
  <c r="L51"/>
  <c r="G52"/>
  <c r="J52"/>
  <c r="K52"/>
  <c r="L52"/>
  <c r="G53"/>
  <c r="J53"/>
  <c r="K53"/>
  <c r="L53"/>
  <c r="G54"/>
  <c r="J54"/>
  <c r="K54"/>
  <c r="L54"/>
  <c r="G55"/>
  <c r="J55"/>
  <c r="K55"/>
  <c r="L55"/>
  <c r="G56"/>
  <c r="J56"/>
  <c r="K56"/>
  <c r="L56"/>
  <c r="G57"/>
  <c r="J57"/>
  <c r="K57"/>
  <c r="L57"/>
  <c r="G58"/>
  <c r="J58"/>
  <c r="K58"/>
  <c r="L58"/>
  <c r="F59"/>
  <c r="G59"/>
  <c r="J59"/>
  <c r="K59"/>
  <c r="L59"/>
  <c r="F60"/>
  <c r="G60"/>
  <c r="J60"/>
  <c r="K60"/>
  <c r="L60"/>
  <c r="F61"/>
  <c r="G61"/>
  <c r="J61"/>
  <c r="K61"/>
  <c r="L61"/>
  <c r="G62"/>
  <c r="J62"/>
  <c r="K62"/>
  <c r="L62"/>
  <c r="F63"/>
  <c r="G63"/>
  <c r="J63"/>
  <c r="K63"/>
  <c r="L63"/>
  <c r="F64"/>
  <c r="G64"/>
  <c r="J64"/>
  <c r="K64"/>
  <c r="L64"/>
  <c r="F65"/>
  <c r="G65"/>
  <c r="J65"/>
  <c r="K65"/>
  <c r="L65"/>
  <c r="G66"/>
  <c r="J66"/>
  <c r="K66"/>
  <c r="L66"/>
  <c r="G67"/>
  <c r="J67"/>
  <c r="K67"/>
  <c r="L67"/>
  <c r="F68"/>
  <c r="G68"/>
  <c r="J68"/>
  <c r="K68"/>
  <c r="L68"/>
  <c r="F69"/>
  <c r="G69"/>
  <c r="J69"/>
  <c r="K69"/>
  <c r="L69"/>
  <c r="F70"/>
  <c r="G70"/>
  <c r="J70"/>
  <c r="K70"/>
  <c r="L70"/>
  <c r="F71"/>
  <c r="G71"/>
  <c r="J71"/>
  <c r="K71"/>
  <c r="L71"/>
  <c r="G72"/>
  <c r="J72"/>
  <c r="K72"/>
  <c r="L72"/>
  <c r="G73"/>
  <c r="J73"/>
  <c r="K73"/>
  <c r="L73"/>
  <c r="G74"/>
  <c r="J74"/>
  <c r="K74"/>
  <c r="L74"/>
  <c r="F75"/>
  <c r="G75"/>
  <c r="J75"/>
  <c r="K75"/>
  <c r="L75"/>
  <c r="F76"/>
  <c r="G76"/>
  <c r="J76"/>
  <c r="K76"/>
  <c r="L76"/>
  <c r="G77"/>
  <c r="J77"/>
  <c r="K77"/>
  <c r="L77"/>
  <c r="G78"/>
  <c r="J78"/>
  <c r="K78"/>
  <c r="L78"/>
  <c r="F79"/>
  <c r="G79"/>
  <c r="J79"/>
  <c r="K79"/>
  <c r="L79"/>
  <c r="F80"/>
  <c r="G80"/>
  <c r="J80"/>
  <c r="K80"/>
  <c r="L80"/>
  <c r="F81"/>
  <c r="G81"/>
  <c r="J81"/>
  <c r="K81"/>
  <c r="L81"/>
  <c r="F82"/>
  <c r="G82"/>
  <c r="J82"/>
  <c r="K82"/>
  <c r="L82"/>
  <c r="G83"/>
  <c r="J83"/>
  <c r="K83"/>
  <c r="L83"/>
  <c r="G84"/>
  <c r="J84"/>
  <c r="K84"/>
  <c r="L84"/>
  <c r="G85"/>
  <c r="J85"/>
  <c r="K85"/>
  <c r="L85"/>
  <c r="F86"/>
  <c r="G86"/>
  <c r="J86"/>
  <c r="K86"/>
  <c r="L86"/>
  <c r="G87"/>
  <c r="J87"/>
  <c r="K87"/>
  <c r="L87"/>
  <c r="G88"/>
  <c r="J88"/>
  <c r="K88"/>
  <c r="L88"/>
  <c r="F89"/>
  <c r="G89"/>
  <c r="J89"/>
  <c r="K89"/>
  <c r="L89"/>
  <c r="F90"/>
  <c r="G90"/>
  <c r="J90"/>
  <c r="K90"/>
  <c r="L90"/>
  <c r="G91"/>
  <c r="J91"/>
  <c r="K91"/>
  <c r="L91"/>
  <c r="G92"/>
  <c r="J92"/>
  <c r="K92"/>
  <c r="L92"/>
  <c r="F93"/>
  <c r="G93"/>
  <c r="J93"/>
  <c r="K93"/>
  <c r="L93"/>
  <c r="F94"/>
  <c r="G94"/>
  <c r="J94"/>
  <c r="K94"/>
  <c r="L94"/>
  <c r="F95"/>
  <c r="G95"/>
  <c r="J95"/>
  <c r="K95"/>
  <c r="L95"/>
  <c r="F96"/>
  <c r="G96"/>
  <c r="J96"/>
  <c r="K96"/>
  <c r="L96"/>
  <c r="F97"/>
  <c r="G97"/>
  <c r="J97"/>
  <c r="K97"/>
  <c r="L97"/>
  <c r="F98"/>
  <c r="G98"/>
  <c r="J98"/>
  <c r="K98"/>
  <c r="L98"/>
  <c r="F99"/>
  <c r="G99"/>
  <c r="J99"/>
  <c r="K99"/>
  <c r="L99"/>
  <c r="F100"/>
  <c r="G100"/>
  <c r="J100"/>
  <c r="K100"/>
  <c r="L100"/>
  <c r="F101"/>
  <c r="G101"/>
  <c r="J101"/>
  <c r="K101"/>
  <c r="L101"/>
  <c r="G102"/>
  <c r="J102"/>
  <c r="K102"/>
  <c r="L102"/>
  <c r="G103"/>
  <c r="J103"/>
  <c r="K103"/>
  <c r="L103"/>
  <c r="G104"/>
  <c r="J104"/>
  <c r="K104"/>
  <c r="L104"/>
  <c r="G105"/>
  <c r="J105"/>
  <c r="K105"/>
  <c r="L105"/>
  <c r="F106"/>
  <c r="G106"/>
  <c r="J106"/>
  <c r="K106"/>
  <c r="L106"/>
  <c r="G107"/>
  <c r="J107"/>
  <c r="K107"/>
  <c r="L107"/>
  <c r="G108"/>
  <c r="J108"/>
  <c r="K108"/>
  <c r="L108"/>
  <c r="F109"/>
  <c r="G109"/>
  <c r="J109"/>
  <c r="K109"/>
  <c r="L109"/>
  <c r="F110"/>
  <c r="G110"/>
  <c r="J110"/>
  <c r="K110"/>
  <c r="L110"/>
  <c r="F111"/>
  <c r="G111"/>
  <c r="J111"/>
  <c r="K111"/>
  <c r="L111"/>
  <c r="F112"/>
  <c r="G112"/>
  <c r="J112"/>
  <c r="K112"/>
  <c r="L112"/>
  <c r="F113"/>
  <c r="G113"/>
  <c r="J113"/>
  <c r="K113"/>
  <c r="L113"/>
  <c r="G114"/>
  <c r="J114"/>
  <c r="K114"/>
  <c r="L114"/>
  <c r="F115"/>
  <c r="G115"/>
  <c r="J115"/>
  <c r="K115"/>
  <c r="L115"/>
  <c r="G116"/>
  <c r="J116"/>
  <c r="K116"/>
  <c r="L116"/>
  <c r="F117"/>
  <c r="G117"/>
  <c r="J117"/>
  <c r="K117"/>
  <c r="L117"/>
  <c r="F118"/>
  <c r="G118"/>
  <c r="J118"/>
  <c r="K118"/>
  <c r="L118"/>
  <c r="F119"/>
  <c r="G119"/>
  <c r="J119"/>
  <c r="K119"/>
  <c r="L119"/>
  <c r="G120"/>
  <c r="J120"/>
  <c r="K120"/>
  <c r="L120"/>
  <c r="F121"/>
  <c r="G121"/>
  <c r="J121"/>
  <c r="K121"/>
  <c r="L121"/>
  <c r="G122"/>
  <c r="J122"/>
  <c r="K122"/>
  <c r="L122"/>
  <c r="G123"/>
  <c r="J123"/>
  <c r="K123"/>
  <c r="L123"/>
  <c r="F124"/>
  <c r="G124"/>
  <c r="J124"/>
  <c r="K124"/>
  <c r="L124"/>
  <c r="F125"/>
  <c r="G125"/>
  <c r="J125"/>
  <c r="K125"/>
  <c r="L125"/>
  <c r="F126"/>
  <c r="G126"/>
  <c r="J126"/>
  <c r="K126"/>
  <c r="L126"/>
  <c r="F127"/>
  <c r="G127"/>
  <c r="J127"/>
  <c r="K127"/>
  <c r="L127"/>
  <c r="F128"/>
  <c r="G128"/>
  <c r="J128"/>
  <c r="K128"/>
  <c r="L128"/>
  <c r="F129"/>
  <c r="G129"/>
  <c r="J129"/>
  <c r="K129"/>
  <c r="L129"/>
  <c r="F130"/>
  <c r="G130"/>
  <c r="J130"/>
  <c r="K130"/>
  <c r="L130"/>
  <c r="F131"/>
  <c r="G131"/>
  <c r="J131"/>
  <c r="K131"/>
  <c r="L131"/>
  <c r="F132"/>
  <c r="G132"/>
  <c r="J132"/>
  <c r="K132"/>
  <c r="L132"/>
  <c r="F133"/>
  <c r="G133"/>
  <c r="J133"/>
  <c r="K133"/>
  <c r="L133"/>
  <c r="F134"/>
  <c r="G134"/>
  <c r="J134"/>
  <c r="K134"/>
  <c r="L134"/>
  <c r="F135"/>
  <c r="G135"/>
  <c r="J135"/>
  <c r="K135"/>
  <c r="L135"/>
  <c r="F136"/>
  <c r="G136"/>
  <c r="J136"/>
  <c r="K136"/>
  <c r="L136"/>
  <c r="F137"/>
  <c r="G137"/>
  <c r="J137"/>
  <c r="K137"/>
  <c r="L137"/>
  <c r="G138"/>
  <c r="J138"/>
  <c r="K138"/>
  <c r="L138"/>
  <c r="G139"/>
  <c r="J139"/>
  <c r="K139"/>
  <c r="L139"/>
  <c r="F140"/>
  <c r="G140"/>
  <c r="J140"/>
  <c r="K140"/>
  <c r="L140"/>
  <c r="G141"/>
  <c r="J141"/>
  <c r="K141"/>
  <c r="L141"/>
  <c r="F142"/>
  <c r="G142"/>
  <c r="J142"/>
  <c r="K142"/>
  <c r="L142"/>
  <c r="G143"/>
  <c r="J143"/>
  <c r="K143"/>
  <c r="L143"/>
  <c r="F144"/>
  <c r="G144"/>
  <c r="J144"/>
  <c r="K144"/>
  <c r="L144"/>
  <c r="F145"/>
  <c r="G145"/>
  <c r="J145"/>
  <c r="K145"/>
  <c r="L145"/>
  <c r="F146"/>
  <c r="G146"/>
  <c r="J146"/>
  <c r="K146"/>
  <c r="L146"/>
  <c r="F147"/>
  <c r="G147"/>
  <c r="J147"/>
  <c r="K147"/>
  <c r="L147"/>
  <c r="F148"/>
  <c r="G148"/>
  <c r="J148"/>
  <c r="K148"/>
  <c r="L148"/>
  <c r="F149"/>
  <c r="G149"/>
  <c r="J149"/>
  <c r="K149"/>
  <c r="L149"/>
  <c r="G150"/>
  <c r="J150"/>
  <c r="K150"/>
  <c r="L150"/>
  <c r="G151"/>
  <c r="J151"/>
  <c r="K151"/>
  <c r="L151"/>
  <c r="G152"/>
  <c r="J152"/>
  <c r="K152"/>
  <c r="L152"/>
  <c r="F153"/>
  <c r="G153"/>
  <c r="J153"/>
  <c r="K153"/>
  <c r="L153"/>
  <c r="G154"/>
  <c r="J154"/>
  <c r="K154"/>
  <c r="L154"/>
  <c r="G155"/>
  <c r="J155"/>
  <c r="K155"/>
  <c r="L155"/>
  <c r="F156"/>
  <c r="G156"/>
  <c r="J156"/>
  <c r="K156"/>
  <c r="L156"/>
  <c r="F157"/>
  <c r="G157"/>
  <c r="J157"/>
  <c r="K157"/>
  <c r="L157"/>
  <c r="G158"/>
  <c r="J158"/>
  <c r="K158"/>
  <c r="L158"/>
  <c r="F159"/>
  <c r="G159"/>
  <c r="J159"/>
  <c r="K159"/>
  <c r="L159"/>
  <c r="F160"/>
  <c r="G160"/>
  <c r="J160"/>
  <c r="K160"/>
  <c r="L160"/>
  <c r="G161"/>
  <c r="J161"/>
  <c r="K161"/>
  <c r="L161"/>
  <c r="F162"/>
  <c r="G162"/>
  <c r="J162"/>
  <c r="K162"/>
  <c r="L162"/>
  <c r="G163"/>
  <c r="J163"/>
  <c r="K163"/>
  <c r="L163"/>
  <c r="F164"/>
  <c r="G164"/>
  <c r="J164"/>
  <c r="K164"/>
  <c r="L164"/>
  <c r="G165"/>
  <c r="J165"/>
  <c r="K165"/>
  <c r="L165"/>
  <c r="F166"/>
  <c r="G166"/>
  <c r="J166"/>
  <c r="K166"/>
  <c r="L166"/>
  <c r="F167"/>
  <c r="G167"/>
  <c r="J167"/>
  <c r="K167"/>
  <c r="L167"/>
  <c r="G168"/>
  <c r="J168"/>
  <c r="K168"/>
  <c r="L168"/>
  <c r="F169"/>
  <c r="G169"/>
  <c r="J169"/>
  <c r="K169"/>
  <c r="L169"/>
  <c r="F170"/>
  <c r="G170"/>
  <c r="J170"/>
  <c r="K170"/>
  <c r="L170"/>
  <c r="G171"/>
  <c r="J171"/>
  <c r="K171"/>
  <c r="L171"/>
  <c r="G172"/>
  <c r="J172"/>
  <c r="K172"/>
  <c r="L172"/>
  <c r="F173"/>
  <c r="G173"/>
  <c r="J173"/>
  <c r="K173"/>
  <c r="L173"/>
  <c r="G174"/>
  <c r="J174"/>
  <c r="K174"/>
  <c r="L174"/>
  <c r="F175"/>
  <c r="G175"/>
  <c r="J175"/>
  <c r="K175"/>
  <c r="L175"/>
  <c r="F176"/>
  <c r="G176"/>
  <c r="J176"/>
  <c r="K176"/>
  <c r="L176"/>
  <c r="G177"/>
  <c r="J177"/>
  <c r="K177"/>
  <c r="L177"/>
  <c r="F178"/>
  <c r="G178"/>
  <c r="J178"/>
  <c r="K178"/>
  <c r="L178"/>
  <c r="F179"/>
  <c r="G179"/>
  <c r="J179"/>
  <c r="K179"/>
  <c r="L179"/>
  <c r="F180"/>
  <c r="G180"/>
  <c r="J180"/>
  <c r="K180"/>
  <c r="L180"/>
  <c r="F181"/>
  <c r="G181"/>
  <c r="J181"/>
  <c r="K181"/>
  <c r="L181"/>
  <c r="F182"/>
  <c r="G182"/>
  <c r="J182"/>
  <c r="K182"/>
  <c r="L182"/>
  <c r="F183"/>
  <c r="G183"/>
  <c r="J183"/>
  <c r="K183"/>
  <c r="L183"/>
  <c r="F184"/>
  <c r="G184"/>
  <c r="J184"/>
  <c r="K184"/>
  <c r="L184"/>
  <c r="F185"/>
  <c r="G185"/>
  <c r="J185"/>
  <c r="K185"/>
  <c r="L185"/>
  <c r="F186"/>
  <c r="G186"/>
  <c r="J186"/>
  <c r="K186"/>
  <c r="L186"/>
  <c r="F187"/>
  <c r="G187"/>
  <c r="J187"/>
  <c r="K187"/>
  <c r="K188"/>
  <c r="L187"/>
</calcChain>
</file>

<file path=xl/sharedStrings.xml><?xml version="1.0" encoding="utf-8"?>
<sst xmlns="http://schemas.openxmlformats.org/spreadsheetml/2006/main" count="45" uniqueCount="43">
  <si>
    <t>opady</t>
  </si>
  <si>
    <t>data</t>
  </si>
  <si>
    <t>temp_sr</t>
  </si>
  <si>
    <t>zbiornik_po_podlaniu</t>
  </si>
  <si>
    <t>zbiornik</t>
  </si>
  <si>
    <t>czy_podlewamy?</t>
  </si>
  <si>
    <t>litry_potrzebne</t>
  </si>
  <si>
    <t>dość_wody?</t>
  </si>
  <si>
    <t>ile_dolano</t>
  </si>
  <si>
    <t>ubytek</t>
  </si>
  <si>
    <t>opady w l.</t>
  </si>
  <si>
    <t>5.1:</t>
  </si>
  <si>
    <t>5.2:</t>
  </si>
  <si>
    <t>Grand Total</t>
  </si>
  <si>
    <t>mar</t>
  </si>
  <si>
    <t>kwi</t>
  </si>
  <si>
    <t>maj</t>
  </si>
  <si>
    <t>cze</t>
  </si>
  <si>
    <t>lip</t>
  </si>
  <si>
    <t>sie</t>
  </si>
  <si>
    <t>wrz</t>
  </si>
  <si>
    <t>Calculated Field</t>
  </si>
  <si>
    <t>Solve Order</t>
  </si>
  <si>
    <t>Field</t>
  </si>
  <si>
    <t>Formula</t>
  </si>
  <si>
    <t>Calculated Item</t>
  </si>
  <si>
    <t>Item</t>
  </si>
  <si>
    <t>Koszta</t>
  </si>
  <si>
    <t>=ile_dolano*11,74</t>
  </si>
  <si>
    <t>Koszt</t>
  </si>
  <si>
    <t>Note:</t>
  </si>
  <si>
    <t>When a cell is updated by more than one formula,</t>
  </si>
  <si>
    <t>the value is set by the formula with the last solve order.</t>
  </si>
  <si>
    <t>To change the solve order for multiple calculated items or fields,</t>
  </si>
  <si>
    <t>on the Options tab, in the Tools group, click Formulas, and then click Solve Order.</t>
  </si>
  <si>
    <t>Miesiąc</t>
  </si>
  <si>
    <t>Koszty miesięczne</t>
  </si>
  <si>
    <t>Arkusz Zestawienie miesięczne</t>
  </si>
  <si>
    <t>5.3:</t>
  </si>
  <si>
    <t>5.4:</t>
  </si>
  <si>
    <t>temp&gt;15 i opady &gt; 0,6l/m3</t>
  </si>
  <si>
    <t>temp&gt;15 i opady &lt;= 0,6l/m2</t>
  </si>
  <si>
    <t>temp&lt;=15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</si>
</sst>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/>
      <top/>
      <bottom style="thin">
        <color indexed="8"/>
      </bottom>
      <diagonal/>
    </border>
  </borders>
  <cellStyleXfs count="1">
    <xf numFmtId="0" fontId="0" fillId="0" borderId="0"/>
  </cellStyleXfs>
  <cellXfs count="12">
    <xf numFmtId="0" fontId="0" fillId="0" borderId="0" xfId="0"/>
    <xf numFmtId="14" fontId="0" fillId="0" borderId="0" xfId="0" applyNumberFormat="1"/>
    <xf numFmtId="14" fontId="0" fillId="0" borderId="0" xfId="0" applyNumberFormat="1" applyBorder="1"/>
    <xf numFmtId="0" fontId="0" fillId="0" borderId="0" xfId="0" applyBorder="1"/>
    <xf numFmtId="16" fontId="0" fillId="0" borderId="0" xfId="0" applyNumberFormat="1"/>
    <xf numFmtId="14" fontId="0" fillId="0" borderId="1" xfId="0" applyNumberFormat="1" applyFont="1" applyBorder="1"/>
    <xf numFmtId="0" fontId="0" fillId="0" borderId="2" xfId="0" applyFont="1" applyBorder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NumberFormat="1"/>
    <xf numFmtId="0" fontId="2" fillId="0" borderId="0" xfId="0" applyFont="1"/>
    <xf numFmtId="0" fontId="1" fillId="0" borderId="3" xfId="0" applyFont="1" applyBorder="1"/>
  </cellXfs>
  <cellStyles count="1">
    <cellStyle name="Normal" xfId="0" builtinId="0"/>
  </cellStyles>
  <dxfs count="12"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numFmt numFmtId="19" formatCode="dd/mm/yyyy"/>
      <border diagonalUp="0" diagonalDown="0" outline="0">
        <left/>
        <right/>
        <top/>
        <bottom/>
      </border>
    </dxf>
    <dxf>
      <numFmt numFmtId="19" formatCode="dd/mm/yyyy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Ilość</a:t>
            </a:r>
            <a:r>
              <a:rPr lang="pl-PL" baseline="0"/>
              <a:t> wody w zbiorniku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Sheet1!$L$5:$L$187</c:f>
              <c:numCache>
                <c:formatCode>General</c:formatCode>
                <c:ptCount val="183"/>
                <c:pt idx="0">
                  <c:v>25000</c:v>
                </c:pt>
                <c:pt idx="1">
                  <c:v>25000</c:v>
                </c:pt>
                <c:pt idx="2">
                  <c:v>25000</c:v>
                </c:pt>
                <c:pt idx="3">
                  <c:v>25000</c:v>
                </c:pt>
                <c:pt idx="4">
                  <c:v>24961</c:v>
                </c:pt>
                <c:pt idx="5">
                  <c:v>24901</c:v>
                </c:pt>
                <c:pt idx="6">
                  <c:v>25000</c:v>
                </c:pt>
                <c:pt idx="7">
                  <c:v>25000</c:v>
                </c:pt>
                <c:pt idx="8">
                  <c:v>25000</c:v>
                </c:pt>
                <c:pt idx="9">
                  <c:v>25000</c:v>
                </c:pt>
                <c:pt idx="10">
                  <c:v>25000</c:v>
                </c:pt>
                <c:pt idx="11">
                  <c:v>25000</c:v>
                </c:pt>
                <c:pt idx="12">
                  <c:v>25000</c:v>
                </c:pt>
                <c:pt idx="13">
                  <c:v>24889</c:v>
                </c:pt>
                <c:pt idx="14">
                  <c:v>24497</c:v>
                </c:pt>
                <c:pt idx="15">
                  <c:v>24264</c:v>
                </c:pt>
                <c:pt idx="16">
                  <c:v>24157</c:v>
                </c:pt>
                <c:pt idx="17">
                  <c:v>24099</c:v>
                </c:pt>
                <c:pt idx="18">
                  <c:v>23965</c:v>
                </c:pt>
                <c:pt idx="19">
                  <c:v>24665</c:v>
                </c:pt>
                <c:pt idx="20">
                  <c:v>25000</c:v>
                </c:pt>
                <c:pt idx="21">
                  <c:v>25000</c:v>
                </c:pt>
                <c:pt idx="22">
                  <c:v>25000</c:v>
                </c:pt>
                <c:pt idx="23">
                  <c:v>25000</c:v>
                </c:pt>
                <c:pt idx="24">
                  <c:v>25000</c:v>
                </c:pt>
                <c:pt idx="25">
                  <c:v>12520</c:v>
                </c:pt>
                <c:pt idx="26">
                  <c:v>13220</c:v>
                </c:pt>
                <c:pt idx="27">
                  <c:v>14620</c:v>
                </c:pt>
                <c:pt idx="28">
                  <c:v>14538</c:v>
                </c:pt>
                <c:pt idx="29">
                  <c:v>14400</c:v>
                </c:pt>
                <c:pt idx="30">
                  <c:v>17200</c:v>
                </c:pt>
                <c:pt idx="31">
                  <c:v>20700</c:v>
                </c:pt>
                <c:pt idx="32">
                  <c:v>23500</c:v>
                </c:pt>
                <c:pt idx="33">
                  <c:v>23780</c:v>
                </c:pt>
                <c:pt idx="34">
                  <c:v>12060</c:v>
                </c:pt>
                <c:pt idx="35">
                  <c:v>13000</c:v>
                </c:pt>
                <c:pt idx="36">
                  <c:v>12795</c:v>
                </c:pt>
                <c:pt idx="37">
                  <c:v>12673</c:v>
                </c:pt>
                <c:pt idx="38">
                  <c:v>12883</c:v>
                </c:pt>
                <c:pt idx="39">
                  <c:v>12953</c:v>
                </c:pt>
                <c:pt idx="40">
                  <c:v>12811</c:v>
                </c:pt>
                <c:pt idx="41">
                  <c:v>14911</c:v>
                </c:pt>
                <c:pt idx="42">
                  <c:v>14725</c:v>
                </c:pt>
                <c:pt idx="43">
                  <c:v>14585</c:v>
                </c:pt>
                <c:pt idx="44">
                  <c:v>14403</c:v>
                </c:pt>
                <c:pt idx="45">
                  <c:v>15663</c:v>
                </c:pt>
                <c:pt idx="46">
                  <c:v>17623</c:v>
                </c:pt>
                <c:pt idx="47">
                  <c:v>18953</c:v>
                </c:pt>
                <c:pt idx="48">
                  <c:v>20493</c:v>
                </c:pt>
                <c:pt idx="49">
                  <c:v>22103</c:v>
                </c:pt>
                <c:pt idx="50">
                  <c:v>25000</c:v>
                </c:pt>
                <c:pt idx="51">
                  <c:v>25000</c:v>
                </c:pt>
                <c:pt idx="52">
                  <c:v>25000</c:v>
                </c:pt>
                <c:pt idx="53">
                  <c:v>25000</c:v>
                </c:pt>
                <c:pt idx="54">
                  <c:v>24564</c:v>
                </c:pt>
                <c:pt idx="55">
                  <c:v>24177</c:v>
                </c:pt>
                <c:pt idx="56">
                  <c:v>23947</c:v>
                </c:pt>
                <c:pt idx="57">
                  <c:v>24017</c:v>
                </c:pt>
                <c:pt idx="58">
                  <c:v>23639</c:v>
                </c:pt>
                <c:pt idx="59">
                  <c:v>23306</c:v>
                </c:pt>
                <c:pt idx="60">
                  <c:v>23015</c:v>
                </c:pt>
                <c:pt idx="61">
                  <c:v>25000</c:v>
                </c:pt>
                <c:pt idx="62">
                  <c:v>25000</c:v>
                </c:pt>
                <c:pt idx="63">
                  <c:v>12226</c:v>
                </c:pt>
                <c:pt idx="64">
                  <c:v>12012</c:v>
                </c:pt>
                <c:pt idx="65">
                  <c:v>13000</c:v>
                </c:pt>
                <c:pt idx="66">
                  <c:v>597</c:v>
                </c:pt>
                <c:pt idx="67">
                  <c:v>6197</c:v>
                </c:pt>
                <c:pt idx="68">
                  <c:v>10327</c:v>
                </c:pt>
                <c:pt idx="69">
                  <c:v>13827</c:v>
                </c:pt>
                <c:pt idx="70">
                  <c:v>1561</c:v>
                </c:pt>
                <c:pt idx="71">
                  <c:v>13000</c:v>
                </c:pt>
                <c:pt idx="72">
                  <c:v>16500</c:v>
                </c:pt>
                <c:pt idx="73">
                  <c:v>17200</c:v>
                </c:pt>
                <c:pt idx="74">
                  <c:v>4667</c:v>
                </c:pt>
                <c:pt idx="75">
                  <c:v>13000</c:v>
                </c:pt>
                <c:pt idx="76">
                  <c:v>12837</c:v>
                </c:pt>
                <c:pt idx="77">
                  <c:v>12635</c:v>
                </c:pt>
                <c:pt idx="78">
                  <c:v>845</c:v>
                </c:pt>
                <c:pt idx="79">
                  <c:v>2945</c:v>
                </c:pt>
                <c:pt idx="80">
                  <c:v>4345</c:v>
                </c:pt>
                <c:pt idx="81">
                  <c:v>4290</c:v>
                </c:pt>
                <c:pt idx="82">
                  <c:v>6390</c:v>
                </c:pt>
                <c:pt idx="83">
                  <c:v>8490</c:v>
                </c:pt>
                <c:pt idx="84">
                  <c:v>8384</c:v>
                </c:pt>
                <c:pt idx="85">
                  <c:v>13000</c:v>
                </c:pt>
                <c:pt idx="86">
                  <c:v>17900</c:v>
                </c:pt>
                <c:pt idx="87">
                  <c:v>22100</c:v>
                </c:pt>
                <c:pt idx="88">
                  <c:v>9675</c:v>
                </c:pt>
                <c:pt idx="89">
                  <c:v>13000</c:v>
                </c:pt>
                <c:pt idx="90">
                  <c:v>677</c:v>
                </c:pt>
                <c:pt idx="91">
                  <c:v>13000</c:v>
                </c:pt>
                <c:pt idx="92">
                  <c:v>651</c:v>
                </c:pt>
                <c:pt idx="93">
                  <c:v>13000</c:v>
                </c:pt>
                <c:pt idx="94">
                  <c:v>512</c:v>
                </c:pt>
                <c:pt idx="95">
                  <c:v>13000</c:v>
                </c:pt>
                <c:pt idx="96">
                  <c:v>597</c:v>
                </c:pt>
                <c:pt idx="97">
                  <c:v>13197</c:v>
                </c:pt>
                <c:pt idx="98">
                  <c:v>15297</c:v>
                </c:pt>
                <c:pt idx="99">
                  <c:v>3437</c:v>
                </c:pt>
                <c:pt idx="100">
                  <c:v>11977</c:v>
                </c:pt>
                <c:pt idx="101">
                  <c:v>13000</c:v>
                </c:pt>
                <c:pt idx="102">
                  <c:v>14400</c:v>
                </c:pt>
                <c:pt idx="103">
                  <c:v>22800</c:v>
                </c:pt>
                <c:pt idx="104">
                  <c:v>10277</c:v>
                </c:pt>
                <c:pt idx="105">
                  <c:v>13000</c:v>
                </c:pt>
                <c:pt idx="106">
                  <c:v>750</c:v>
                </c:pt>
                <c:pt idx="107">
                  <c:v>13000</c:v>
                </c:pt>
                <c:pt idx="108">
                  <c:v>482</c:v>
                </c:pt>
                <c:pt idx="109">
                  <c:v>13082</c:v>
                </c:pt>
                <c:pt idx="110">
                  <c:v>756</c:v>
                </c:pt>
                <c:pt idx="111">
                  <c:v>4956</c:v>
                </c:pt>
                <c:pt idx="112">
                  <c:v>13000</c:v>
                </c:pt>
                <c:pt idx="113">
                  <c:v>651</c:v>
                </c:pt>
                <c:pt idx="114">
                  <c:v>13000</c:v>
                </c:pt>
                <c:pt idx="115">
                  <c:v>1070</c:v>
                </c:pt>
                <c:pt idx="116">
                  <c:v>13000</c:v>
                </c:pt>
                <c:pt idx="117">
                  <c:v>1070</c:v>
                </c:pt>
                <c:pt idx="118">
                  <c:v>13000</c:v>
                </c:pt>
                <c:pt idx="119">
                  <c:v>702</c:v>
                </c:pt>
                <c:pt idx="120">
                  <c:v>690</c:v>
                </c:pt>
                <c:pt idx="121">
                  <c:v>679</c:v>
                </c:pt>
                <c:pt idx="122">
                  <c:v>13000</c:v>
                </c:pt>
                <c:pt idx="123">
                  <c:v>597</c:v>
                </c:pt>
                <c:pt idx="124">
                  <c:v>13000</c:v>
                </c:pt>
                <c:pt idx="125">
                  <c:v>512</c:v>
                </c:pt>
                <c:pt idx="126">
                  <c:v>13000</c:v>
                </c:pt>
                <c:pt idx="127">
                  <c:v>541</c:v>
                </c:pt>
                <c:pt idx="128">
                  <c:v>13000</c:v>
                </c:pt>
                <c:pt idx="129">
                  <c:v>422</c:v>
                </c:pt>
                <c:pt idx="130">
                  <c:v>13000</c:v>
                </c:pt>
                <c:pt idx="131">
                  <c:v>541</c:v>
                </c:pt>
                <c:pt idx="132">
                  <c:v>13000</c:v>
                </c:pt>
                <c:pt idx="133">
                  <c:v>1000</c:v>
                </c:pt>
                <c:pt idx="134">
                  <c:v>1000</c:v>
                </c:pt>
                <c:pt idx="135">
                  <c:v>1000</c:v>
                </c:pt>
                <c:pt idx="136">
                  <c:v>9400</c:v>
                </c:pt>
                <c:pt idx="137">
                  <c:v>13000</c:v>
                </c:pt>
                <c:pt idx="138">
                  <c:v>1140</c:v>
                </c:pt>
                <c:pt idx="139">
                  <c:v>13000</c:v>
                </c:pt>
                <c:pt idx="140">
                  <c:v>677</c:v>
                </c:pt>
                <c:pt idx="141">
                  <c:v>13000</c:v>
                </c:pt>
                <c:pt idx="142">
                  <c:v>702</c:v>
                </c:pt>
                <c:pt idx="143">
                  <c:v>13000</c:v>
                </c:pt>
                <c:pt idx="144">
                  <c:v>677</c:v>
                </c:pt>
                <c:pt idx="145">
                  <c:v>4527</c:v>
                </c:pt>
                <c:pt idx="146">
                  <c:v>17127</c:v>
                </c:pt>
                <c:pt idx="147">
                  <c:v>25000</c:v>
                </c:pt>
                <c:pt idx="148">
                  <c:v>12172</c:v>
                </c:pt>
                <c:pt idx="149">
                  <c:v>242</c:v>
                </c:pt>
                <c:pt idx="150">
                  <c:v>10042</c:v>
                </c:pt>
                <c:pt idx="151">
                  <c:v>13000</c:v>
                </c:pt>
                <c:pt idx="152">
                  <c:v>482</c:v>
                </c:pt>
                <c:pt idx="153">
                  <c:v>1882</c:v>
                </c:pt>
                <c:pt idx="154">
                  <c:v>13000</c:v>
                </c:pt>
                <c:pt idx="155">
                  <c:v>726</c:v>
                </c:pt>
                <c:pt idx="156">
                  <c:v>13000</c:v>
                </c:pt>
                <c:pt idx="157">
                  <c:v>12773</c:v>
                </c:pt>
                <c:pt idx="158">
                  <c:v>15573</c:v>
                </c:pt>
                <c:pt idx="159">
                  <c:v>15354</c:v>
                </c:pt>
                <c:pt idx="160">
                  <c:v>18154</c:v>
                </c:pt>
                <c:pt idx="161">
                  <c:v>17955</c:v>
                </c:pt>
                <c:pt idx="162">
                  <c:v>17731</c:v>
                </c:pt>
                <c:pt idx="163">
                  <c:v>5801</c:v>
                </c:pt>
                <c:pt idx="164">
                  <c:v>13000</c:v>
                </c:pt>
                <c:pt idx="165">
                  <c:v>702</c:v>
                </c:pt>
                <c:pt idx="166">
                  <c:v>2802</c:v>
                </c:pt>
                <c:pt idx="167">
                  <c:v>13000</c:v>
                </c:pt>
                <c:pt idx="168">
                  <c:v>702</c:v>
                </c:pt>
                <c:pt idx="169">
                  <c:v>13000</c:v>
                </c:pt>
                <c:pt idx="170">
                  <c:v>750</c:v>
                </c:pt>
                <c:pt idx="171">
                  <c:v>736</c:v>
                </c:pt>
                <c:pt idx="172">
                  <c:v>2136</c:v>
                </c:pt>
                <c:pt idx="173">
                  <c:v>2109</c:v>
                </c:pt>
                <c:pt idx="174">
                  <c:v>2079</c:v>
                </c:pt>
                <c:pt idx="175">
                  <c:v>2042</c:v>
                </c:pt>
                <c:pt idx="176">
                  <c:v>2006</c:v>
                </c:pt>
                <c:pt idx="177">
                  <c:v>1974</c:v>
                </c:pt>
                <c:pt idx="178">
                  <c:v>1949</c:v>
                </c:pt>
                <c:pt idx="179">
                  <c:v>1927</c:v>
                </c:pt>
                <c:pt idx="180">
                  <c:v>1908</c:v>
                </c:pt>
                <c:pt idx="181">
                  <c:v>1889</c:v>
                </c:pt>
                <c:pt idx="182">
                  <c:v>1871</c:v>
                </c:pt>
              </c:numCache>
            </c:numRef>
          </c:val>
        </c:ser>
        <c:marker val="1"/>
        <c:axId val="109337984"/>
        <c:axId val="113646592"/>
      </c:lineChart>
      <c:catAx>
        <c:axId val="10933798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Dzień</a:t>
                </a:r>
              </a:p>
            </c:rich>
          </c:tx>
          <c:layout/>
        </c:title>
        <c:numFmt formatCode="[$-415]d\ mmm;@" sourceLinked="0"/>
        <c:tickLblPos val="nextTo"/>
        <c:crossAx val="113646592"/>
        <c:crosses val="autoZero"/>
        <c:auto val="1"/>
        <c:lblAlgn val="ctr"/>
        <c:lblOffset val="100"/>
      </c:catAx>
      <c:valAx>
        <c:axId val="11364659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Ilość</a:t>
                </a:r>
                <a:r>
                  <a:rPr lang="pl-PL" baseline="0"/>
                  <a:t> wody w zbiorniku [l]</a:t>
                </a:r>
              </a:p>
            </c:rich>
          </c:tx>
          <c:layout/>
        </c:title>
        <c:numFmt formatCode="General" sourceLinked="1"/>
        <c:tickLblPos val="nextTo"/>
        <c:crossAx val="109337984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581024</xdr:colOff>
      <xdr:row>3</xdr:row>
      <xdr:rowOff>95250</xdr:rowOff>
    </xdr:from>
    <xdr:to>
      <xdr:col>24</xdr:col>
      <xdr:colOff>581024</xdr:colOff>
      <xdr:row>24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3910.717366550925" createdVersion="3" refreshedVersion="3" minRefreshableVersion="3" recordCount="184">
  <cacheSource type="worksheet">
    <worksheetSource name="Table1[[#Headers];[#Data]]"/>
  </cacheSource>
  <cacheFields count="13">
    <cacheField name="data" numFmtId="14">
      <sharedItems containsSemiMixedTypes="0" containsNonDate="0" containsDate="1" containsString="0" minDate="2015-03-31T00:00:00" maxDate="2015-10-01T00:00:00" count="184">
        <d v="2015-03-31T00:00:00"/>
        <d v="2015-04-01T00:00:00"/>
        <d v="2015-04-02T00:00:00"/>
        <d v="2015-04-03T00:00:00"/>
        <d v="2015-04-04T00:00:00"/>
        <d v="2015-04-05T00:00:00"/>
        <d v="2015-04-06T00:00:00"/>
        <d v="2015-04-07T00:00:00"/>
        <d v="2015-04-08T00:00:00"/>
        <d v="2015-04-09T00:00:00"/>
        <d v="2015-04-10T00:00:00"/>
        <d v="2015-04-11T00:00:00"/>
        <d v="2015-04-12T00:00:00"/>
        <d v="2015-04-13T00:00:00"/>
        <d v="2015-04-14T00:00:00"/>
        <d v="2015-04-15T00:00:00"/>
        <d v="2015-04-16T00:00:00"/>
        <d v="2015-04-17T00:00:00"/>
        <d v="2015-04-18T00:00:00"/>
        <d v="2015-04-19T00:00:00"/>
        <d v="2015-04-20T00:00:00"/>
        <d v="2015-04-21T00:00:00"/>
        <d v="2015-04-22T00:00:00"/>
        <d v="2015-04-23T00:00:00"/>
        <d v="2015-04-24T00:00:00"/>
        <d v="2015-04-25T00:00:00"/>
        <d v="2015-04-26T00:00:00"/>
        <d v="2015-04-27T00:00:00"/>
        <d v="2015-04-28T00:00:00"/>
        <d v="2015-04-29T00:00:00"/>
        <d v="2015-04-30T00:00:00"/>
        <d v="2015-05-01T00:00:00"/>
        <d v="2015-05-02T00:00:00"/>
        <d v="2015-05-03T00:00:00"/>
        <d v="2015-05-04T00:00:00"/>
        <d v="2015-05-05T00:00:00"/>
        <d v="2015-05-06T00:00:00"/>
        <d v="2015-05-07T00:00:00"/>
        <d v="2015-05-08T00:00:00"/>
        <d v="2015-05-09T00:00:00"/>
        <d v="2015-05-10T00:00:00"/>
        <d v="2015-05-11T00:00:00"/>
        <d v="2015-05-12T00:00:00"/>
        <d v="2015-05-13T00:00:00"/>
        <d v="2015-05-14T00:00:00"/>
        <d v="2015-05-15T00:00:00"/>
        <d v="2015-05-16T00:00:00"/>
        <d v="2015-05-17T00:00:00"/>
        <d v="2015-05-18T00:00:00"/>
        <d v="2015-05-19T00:00:00"/>
        <d v="2015-05-20T00:00:00"/>
        <d v="2015-05-21T00:00:00"/>
        <d v="2015-05-22T00:00:00"/>
        <d v="2015-05-23T00:00:00"/>
        <d v="2015-05-24T00:00:00"/>
        <d v="2015-05-25T00:00:00"/>
        <d v="2015-05-26T00:00:00"/>
        <d v="2015-05-27T00:00:00"/>
        <d v="2015-05-28T00:00:00"/>
        <d v="2015-05-29T00:00:00"/>
        <d v="2015-05-30T00:00:00"/>
        <d v="2015-05-31T00:00:00"/>
        <d v="2015-06-01T00:00:00"/>
        <d v="2015-06-02T00:00:00"/>
        <d v="2015-06-03T00:00:00"/>
        <d v="2015-06-04T00:00:00"/>
        <d v="2015-06-05T00:00:00"/>
        <d v="2015-06-06T00:00:00"/>
        <d v="2015-06-07T00:00:00"/>
        <d v="2015-06-08T00:00:00"/>
        <d v="2015-06-09T00:00:00"/>
        <d v="2015-06-10T00:00:00"/>
        <d v="2015-06-11T00:00:00"/>
        <d v="2015-06-12T00:00:00"/>
        <d v="2015-06-13T00:00:00"/>
        <d v="2015-06-14T00:00:00"/>
        <d v="2015-06-15T00:00:00"/>
        <d v="2015-06-16T00:00:00"/>
        <d v="2015-06-17T00:00:00"/>
        <d v="2015-06-18T00:00:00"/>
        <d v="2015-06-19T00:00:00"/>
        <d v="2015-06-20T00:00:00"/>
        <d v="2015-06-21T00:00:00"/>
        <d v="2015-06-22T00:00:00"/>
        <d v="2015-06-23T00:00:00"/>
        <d v="2015-06-24T00:00:00"/>
        <d v="2015-06-25T00:00:00"/>
        <d v="2015-06-26T00:00:00"/>
        <d v="2015-06-27T00:00:00"/>
        <d v="2015-06-28T00:00:00"/>
        <d v="2015-06-29T00:00:00"/>
        <d v="2015-06-30T00:00:00"/>
        <d v="2015-07-01T00:00:00"/>
        <d v="2015-07-02T00:00:00"/>
        <d v="2015-07-03T00:00:00"/>
        <d v="2015-07-04T00:00:00"/>
        <d v="2015-07-05T00:00:00"/>
        <d v="2015-07-06T00:00:00"/>
        <d v="2015-07-07T00:00:00"/>
        <d v="2015-07-08T00:00:00"/>
        <d v="2015-07-09T00:00:00"/>
        <d v="2015-07-10T00:00:00"/>
        <d v="2015-07-11T00:00:00"/>
        <d v="2015-07-12T00:00:00"/>
        <d v="2015-07-13T00:00:00"/>
        <d v="2015-07-14T00:00:00"/>
        <d v="2015-07-15T00:00:00"/>
        <d v="2015-07-16T00:00:00"/>
        <d v="2015-07-17T00:00:00"/>
        <d v="2015-07-18T00:00:00"/>
        <d v="2015-07-19T00:00:00"/>
        <d v="2015-07-20T00:00:00"/>
        <d v="2015-07-21T00:00:00"/>
        <d v="2015-07-22T00:00:00"/>
        <d v="2015-07-23T00:00:00"/>
        <d v="2015-07-24T00:00:00"/>
        <d v="2015-07-25T00:00:00"/>
        <d v="2015-07-26T00:00:00"/>
        <d v="2015-07-27T00:00:00"/>
        <d v="2015-07-28T00:00:00"/>
        <d v="2015-07-29T00:00:00"/>
        <d v="2015-07-30T00:00:00"/>
        <d v="2015-07-31T00:00:00"/>
        <d v="2015-08-01T00:00:00"/>
        <d v="2015-08-02T00:00:00"/>
        <d v="2015-08-03T00:00:00"/>
        <d v="2015-08-04T00:00:00"/>
        <d v="2015-08-05T00:00:00"/>
        <d v="2015-08-06T00:00:00"/>
        <d v="2015-08-07T00:00:00"/>
        <d v="2015-08-08T00:00:00"/>
        <d v="2015-08-09T00:00:00"/>
        <d v="2015-08-10T00:00:00"/>
        <d v="2015-08-11T00:00:00"/>
        <d v="2015-08-12T00:00:00"/>
        <d v="2015-08-13T00:00:00"/>
        <d v="2015-08-14T00:00:00"/>
        <d v="2015-08-15T00:00:00"/>
        <d v="2015-08-16T00:00:00"/>
        <d v="2015-08-17T00:00:00"/>
        <d v="2015-08-18T00:00:00"/>
        <d v="2015-08-19T00:00:00"/>
        <d v="2015-08-20T00:00:00"/>
        <d v="2015-08-21T00:00:00"/>
        <d v="2015-08-22T00:00:00"/>
        <d v="2015-08-23T00:00:00"/>
        <d v="2015-08-24T00:00:00"/>
        <d v="2015-08-25T00:00:00"/>
        <d v="2015-08-26T00:00:00"/>
        <d v="2015-08-27T00:00:00"/>
        <d v="2015-08-28T00:00:00"/>
        <d v="2015-08-29T00:00:00"/>
        <d v="2015-08-30T00:00:00"/>
        <d v="2015-08-31T00:00:00"/>
        <d v="2015-09-01T00:00:00"/>
        <d v="2015-09-02T00:00:00"/>
        <d v="2015-09-03T00:00:00"/>
        <d v="2015-09-04T00:00:00"/>
        <d v="2015-09-05T00:00:00"/>
        <d v="2015-09-06T00:00:00"/>
        <d v="2015-09-07T00:00:00"/>
        <d v="2015-09-08T00:00:00"/>
        <d v="2015-09-09T00:00:00"/>
        <d v="2015-09-10T00:00:00"/>
        <d v="2015-09-11T00:00:00"/>
        <d v="2015-09-12T00:00:00"/>
        <d v="2015-09-13T00:00:00"/>
        <d v="2015-09-14T00:00:00"/>
        <d v="2015-09-15T00:00:00"/>
        <d v="2015-09-16T00:00:00"/>
        <d v="2015-09-17T00:00:00"/>
        <d v="2015-09-18T00:00:00"/>
        <d v="2015-09-19T00:00:00"/>
        <d v="2015-09-20T00:00:00"/>
        <d v="2015-09-21T00:00:00"/>
        <d v="2015-09-22T00:00:00"/>
        <d v="2015-09-23T00:00:00"/>
        <d v="2015-09-24T00:00:00"/>
        <d v="2015-09-25T00:00:00"/>
        <d v="2015-09-26T00:00:00"/>
        <d v="2015-09-27T00:00:00"/>
        <d v="2015-09-28T00:00:00"/>
        <d v="2015-09-29T00:00:00"/>
        <d v="2015-09-30T00:00:00"/>
      </sharedItems>
      <fieldGroup base="0">
        <rangePr groupBy="months" startDate="2015-03-31T00:00:00" endDate="2015-10-01T00:00:00"/>
        <groupItems count="14">
          <s v="&lt;31.03.2015"/>
          <s v="sty"/>
          <s v="lut"/>
          <s v="mar"/>
          <s v="kwi"/>
          <s v="maj"/>
          <s v="cze"/>
          <s v="lip"/>
          <s v="sie"/>
          <s v="wrz"/>
          <s v="paź"/>
          <s v="lis"/>
          <s v="gru"/>
          <s v="&gt;01.10.2015"/>
        </groupItems>
      </fieldGroup>
    </cacheField>
    <cacheField name="temp_sr" numFmtId="0">
      <sharedItems containsString="0" containsBlank="1" containsNumber="1" containsInteger="1" minValue="2" maxValue="33" count="30">
        <m/>
        <n v="4"/>
        <n v="2"/>
        <n v="3"/>
        <n v="8"/>
        <n v="6"/>
        <n v="9"/>
        <n v="12"/>
        <n v="10"/>
        <n v="14"/>
        <n v="7"/>
        <n v="11"/>
        <n v="16"/>
        <n v="15"/>
        <n v="18"/>
        <n v="13"/>
        <n v="22"/>
        <n v="19"/>
        <n v="20"/>
        <n v="25"/>
        <n v="26"/>
        <n v="21"/>
        <n v="23"/>
        <n v="24"/>
        <n v="28"/>
        <n v="32"/>
        <n v="31"/>
        <n v="33"/>
        <n v="17"/>
        <n v="27"/>
      </sharedItems>
    </cacheField>
    <cacheField name="opady" numFmtId="0">
      <sharedItems containsString="0" containsBlank="1" containsNumber="1" minValue="0" maxValue="18"/>
    </cacheField>
    <cacheField name="opady w l." numFmtId="0">
      <sharedItems containsString="0" containsBlank="1" containsNumber="1" minValue="0" maxValue="12600"/>
    </cacheField>
    <cacheField name="ubytek" numFmtId="0">
      <sharedItems containsString="0" containsBlank="1" containsNumber="1" containsInteger="1" minValue="0" maxValue="828"/>
    </cacheField>
    <cacheField name="zbiornik" numFmtId="0">
      <sharedItems containsSemiMixedTypes="0" containsString="0" containsNumber="1" containsInteger="1" minValue="407" maxValue="25000"/>
    </cacheField>
    <cacheField name="czy_podlewamy?" numFmtId="0">
      <sharedItems containsBlank="1"/>
    </cacheField>
    <cacheField name="litry_potrzebne" numFmtId="0">
      <sharedItems containsString="0" containsBlank="1" containsNumber="1" containsInteger="1" minValue="0" maxValue="24000"/>
    </cacheField>
    <cacheField name="dość_wody?" numFmtId="0">
      <sharedItems containsBlank="1"/>
    </cacheField>
    <cacheField name="ile_dolano" numFmtId="0">
      <sharedItems containsString="0" containsBlank="1" containsNumber="1" containsInteger="1" minValue="0" maxValue="24593" count="36">
        <m/>
        <n v="0"/>
        <n v="13172"/>
        <n v="13264"/>
        <n v="23469"/>
        <n v="20423"/>
        <n v="16777"/>
        <n v="15511"/>
        <n v="24339"/>
        <n v="24370"/>
        <n v="24509"/>
        <n v="13253"/>
        <n v="14959"/>
        <n v="24272"/>
        <n v="20198"/>
        <n v="24367"/>
        <n v="23951"/>
        <n v="23720"/>
        <n v="24335"/>
        <n v="24422"/>
        <n v="24507"/>
        <n v="24484"/>
        <n v="24593"/>
        <n v="24481"/>
        <n v="11580"/>
        <n v="23930"/>
        <n v="24057"/>
        <n v="15891"/>
        <n v="23896"/>
        <n v="24315"/>
        <n v="15269"/>
        <n v="23162"/>
        <n v="24204"/>
        <n v="19332"/>
        <n v="22128"/>
        <n v="23948"/>
      </sharedItems>
    </cacheField>
    <cacheField name="zbiornik_po_podlaniu" numFmtId="0">
      <sharedItems containsSemiMixedTypes="0" containsString="0" containsNumber="1" containsInteger="1" minValue="242" maxValue="25000"/>
    </cacheField>
    <cacheField name="Koszta" numFmtId="0" formula="ile_dolano*11.74" databaseField="0"/>
    <cacheField name="Koszt" numFmtId="0" formula="CEILING(ile_dolano/1000, 1)*11.74" databaseField="0"/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4">
  <r>
    <x v="0"/>
    <x v="0"/>
    <m/>
    <m/>
    <m/>
    <n v="25000"/>
    <m/>
    <m/>
    <m/>
    <x v="0"/>
    <n v="25000"/>
  </r>
  <r>
    <x v="1"/>
    <x v="1"/>
    <n v="2"/>
    <n v="1400"/>
    <n v="0"/>
    <n v="25000"/>
    <s v="NIE"/>
    <n v="0"/>
    <b v="1"/>
    <x v="1"/>
    <n v="25000"/>
  </r>
  <r>
    <x v="2"/>
    <x v="2"/>
    <n v="6"/>
    <n v="4200"/>
    <n v="0"/>
    <n v="25000"/>
    <s v="NIE"/>
    <n v="0"/>
    <b v="1"/>
    <x v="1"/>
    <n v="25000"/>
  </r>
  <r>
    <x v="3"/>
    <x v="1"/>
    <n v="1"/>
    <n v="700"/>
    <n v="0"/>
    <n v="25000"/>
    <s v="NIE"/>
    <n v="0"/>
    <b v="1"/>
    <x v="1"/>
    <n v="25000"/>
  </r>
  <r>
    <x v="4"/>
    <x v="1"/>
    <n v="0.8"/>
    <n v="560"/>
    <n v="0"/>
    <n v="25000"/>
    <s v="NIE"/>
    <n v="0"/>
    <b v="1"/>
    <x v="1"/>
    <n v="25000"/>
  </r>
  <r>
    <x v="5"/>
    <x v="3"/>
    <n v="0"/>
    <n v="0"/>
    <n v="39"/>
    <n v="24961"/>
    <s v="NIE"/>
    <n v="0"/>
    <b v="1"/>
    <x v="1"/>
    <n v="24961"/>
  </r>
  <r>
    <x v="6"/>
    <x v="1"/>
    <n v="0"/>
    <n v="0"/>
    <n v="60"/>
    <n v="24901"/>
    <s v="NIE"/>
    <n v="0"/>
    <b v="1"/>
    <x v="1"/>
    <n v="24901"/>
  </r>
  <r>
    <x v="7"/>
    <x v="1"/>
    <n v="1"/>
    <n v="700"/>
    <n v="0"/>
    <n v="25000"/>
    <s v="NIE"/>
    <n v="0"/>
    <b v="1"/>
    <x v="1"/>
    <n v="25000"/>
  </r>
  <r>
    <x v="8"/>
    <x v="4"/>
    <n v="1"/>
    <n v="700"/>
    <n v="0"/>
    <n v="25000"/>
    <s v="NIE"/>
    <n v="0"/>
    <b v="1"/>
    <x v="1"/>
    <n v="25000"/>
  </r>
  <r>
    <x v="9"/>
    <x v="5"/>
    <n v="2"/>
    <n v="1400"/>
    <n v="0"/>
    <n v="25000"/>
    <s v="NIE"/>
    <n v="0"/>
    <b v="1"/>
    <x v="1"/>
    <n v="25000"/>
  </r>
  <r>
    <x v="10"/>
    <x v="6"/>
    <n v="2"/>
    <n v="1400"/>
    <n v="0"/>
    <n v="25000"/>
    <s v="NIE"/>
    <n v="0"/>
    <b v="1"/>
    <x v="1"/>
    <n v="25000"/>
  </r>
  <r>
    <x v="11"/>
    <x v="7"/>
    <n v="3"/>
    <n v="2100"/>
    <n v="0"/>
    <n v="25000"/>
    <s v="NIE"/>
    <n v="0"/>
    <b v="1"/>
    <x v="1"/>
    <n v="25000"/>
  </r>
  <r>
    <x v="12"/>
    <x v="8"/>
    <n v="2"/>
    <n v="1400"/>
    <n v="0"/>
    <n v="25000"/>
    <s v="NIE"/>
    <n v="0"/>
    <b v="1"/>
    <x v="1"/>
    <n v="25000"/>
  </r>
  <r>
    <x v="13"/>
    <x v="4"/>
    <n v="1"/>
    <n v="700"/>
    <n v="0"/>
    <n v="25000"/>
    <s v="NIE"/>
    <n v="0"/>
    <b v="1"/>
    <x v="1"/>
    <n v="25000"/>
  </r>
  <r>
    <x v="14"/>
    <x v="5"/>
    <n v="0"/>
    <n v="0"/>
    <n v="111"/>
    <n v="24889"/>
    <s v="NIE"/>
    <n v="0"/>
    <b v="1"/>
    <x v="1"/>
    <n v="24889"/>
  </r>
  <r>
    <x v="15"/>
    <x v="9"/>
    <n v="0"/>
    <n v="0"/>
    <n v="392"/>
    <n v="24497"/>
    <s v="NIE"/>
    <n v="0"/>
    <b v="1"/>
    <x v="1"/>
    <n v="24497"/>
  </r>
  <r>
    <x v="16"/>
    <x v="8"/>
    <n v="0"/>
    <n v="0"/>
    <n v="233"/>
    <n v="24264"/>
    <s v="NIE"/>
    <n v="0"/>
    <b v="1"/>
    <x v="1"/>
    <n v="24264"/>
  </r>
  <r>
    <x v="17"/>
    <x v="5"/>
    <n v="0"/>
    <n v="0"/>
    <n v="107"/>
    <n v="24157"/>
    <s v="NIE"/>
    <n v="0"/>
    <b v="1"/>
    <x v="1"/>
    <n v="24157"/>
  </r>
  <r>
    <x v="18"/>
    <x v="1"/>
    <n v="0"/>
    <n v="0"/>
    <n v="58"/>
    <n v="24099"/>
    <s v="NIE"/>
    <n v="0"/>
    <b v="1"/>
    <x v="1"/>
    <n v="24099"/>
  </r>
  <r>
    <x v="19"/>
    <x v="10"/>
    <n v="0"/>
    <n v="0"/>
    <n v="134"/>
    <n v="23965"/>
    <s v="NIE"/>
    <n v="0"/>
    <b v="1"/>
    <x v="1"/>
    <n v="23965"/>
  </r>
  <r>
    <x v="20"/>
    <x v="8"/>
    <n v="1"/>
    <n v="700"/>
    <n v="0"/>
    <n v="24665"/>
    <s v="NIE"/>
    <n v="0"/>
    <b v="1"/>
    <x v="1"/>
    <n v="24665"/>
  </r>
  <r>
    <x v="21"/>
    <x v="11"/>
    <n v="3.2"/>
    <n v="2240"/>
    <n v="0"/>
    <n v="25000"/>
    <s v="NIE"/>
    <n v="0"/>
    <b v="1"/>
    <x v="1"/>
    <n v="25000"/>
  </r>
  <r>
    <x v="22"/>
    <x v="4"/>
    <n v="2.2000000000000002"/>
    <n v="1540.0000000000002"/>
    <n v="0"/>
    <n v="25000"/>
    <s v="NIE"/>
    <n v="0"/>
    <b v="1"/>
    <x v="1"/>
    <n v="25000"/>
  </r>
  <r>
    <x v="23"/>
    <x v="11"/>
    <n v="1"/>
    <n v="700"/>
    <n v="0"/>
    <n v="25000"/>
    <s v="NIE"/>
    <n v="0"/>
    <b v="1"/>
    <x v="1"/>
    <n v="25000"/>
  </r>
  <r>
    <x v="24"/>
    <x v="7"/>
    <n v="1"/>
    <n v="700"/>
    <n v="0"/>
    <n v="25000"/>
    <s v="NIE"/>
    <n v="0"/>
    <b v="1"/>
    <x v="1"/>
    <n v="25000"/>
  </r>
  <r>
    <x v="25"/>
    <x v="9"/>
    <n v="1"/>
    <n v="700"/>
    <n v="0"/>
    <n v="25000"/>
    <s v="NIE"/>
    <n v="0"/>
    <b v="1"/>
    <x v="1"/>
    <n v="25000"/>
  </r>
  <r>
    <x v="26"/>
    <x v="12"/>
    <n v="0"/>
    <n v="0"/>
    <n v="480"/>
    <n v="24520"/>
    <s v="TAK"/>
    <n v="12000"/>
    <b v="1"/>
    <x v="1"/>
    <n v="12520"/>
  </r>
  <r>
    <x v="27"/>
    <x v="12"/>
    <n v="1"/>
    <n v="700"/>
    <n v="0"/>
    <n v="13220"/>
    <s v="NIE"/>
    <n v="0"/>
    <b v="1"/>
    <x v="1"/>
    <n v="13220"/>
  </r>
  <r>
    <x v="28"/>
    <x v="5"/>
    <n v="2"/>
    <n v="1400"/>
    <n v="0"/>
    <n v="14620"/>
    <s v="NIE"/>
    <n v="0"/>
    <b v="1"/>
    <x v="1"/>
    <n v="14620"/>
  </r>
  <r>
    <x v="29"/>
    <x v="10"/>
    <n v="0"/>
    <n v="0"/>
    <n v="82"/>
    <n v="14538"/>
    <s v="NIE"/>
    <n v="0"/>
    <b v="1"/>
    <x v="1"/>
    <n v="14538"/>
  </r>
  <r>
    <x v="30"/>
    <x v="8"/>
    <n v="0"/>
    <n v="0"/>
    <n v="138"/>
    <n v="14400"/>
    <s v="NIE"/>
    <n v="0"/>
    <b v="1"/>
    <x v="1"/>
    <n v="14400"/>
  </r>
  <r>
    <x v="31"/>
    <x v="8"/>
    <n v="4"/>
    <n v="2800"/>
    <n v="0"/>
    <n v="17200"/>
    <s v="NIE"/>
    <n v="0"/>
    <b v="1"/>
    <x v="1"/>
    <n v="17200"/>
  </r>
  <r>
    <x v="32"/>
    <x v="10"/>
    <n v="5"/>
    <n v="3500"/>
    <n v="0"/>
    <n v="20700"/>
    <s v="NIE"/>
    <n v="0"/>
    <b v="1"/>
    <x v="1"/>
    <n v="20700"/>
  </r>
  <r>
    <x v="33"/>
    <x v="6"/>
    <n v="4"/>
    <n v="2800"/>
    <n v="0"/>
    <n v="23500"/>
    <s v="NIE"/>
    <n v="0"/>
    <b v="1"/>
    <x v="1"/>
    <n v="23500"/>
  </r>
  <r>
    <x v="34"/>
    <x v="13"/>
    <n v="0.4"/>
    <n v="280"/>
    <n v="0"/>
    <n v="23780"/>
    <s v="NIE"/>
    <n v="0"/>
    <b v="1"/>
    <x v="1"/>
    <n v="23780"/>
  </r>
  <r>
    <x v="35"/>
    <x v="14"/>
    <n v="0.4"/>
    <n v="280"/>
    <n v="0"/>
    <n v="24060"/>
    <s v="TAK"/>
    <n v="12000"/>
    <b v="1"/>
    <x v="1"/>
    <n v="12060"/>
  </r>
  <r>
    <x v="36"/>
    <x v="12"/>
    <n v="0"/>
    <n v="0"/>
    <n v="232"/>
    <n v="11828"/>
    <s v="TAK"/>
    <n v="12000"/>
    <b v="0"/>
    <x v="2"/>
    <n v="13000"/>
  </r>
  <r>
    <x v="37"/>
    <x v="9"/>
    <n v="0"/>
    <n v="0"/>
    <n v="205"/>
    <n v="12795"/>
    <s v="NIE"/>
    <n v="0"/>
    <b v="1"/>
    <x v="1"/>
    <n v="12795"/>
  </r>
  <r>
    <x v="38"/>
    <x v="8"/>
    <n v="0"/>
    <n v="0"/>
    <n v="122"/>
    <n v="12673"/>
    <s v="NIE"/>
    <n v="0"/>
    <b v="1"/>
    <x v="1"/>
    <n v="12673"/>
  </r>
  <r>
    <x v="39"/>
    <x v="9"/>
    <n v="0.3"/>
    <n v="210"/>
    <n v="0"/>
    <n v="12883"/>
    <s v="NIE"/>
    <n v="0"/>
    <b v="1"/>
    <x v="1"/>
    <n v="12883"/>
  </r>
  <r>
    <x v="40"/>
    <x v="7"/>
    <n v="0.1"/>
    <n v="70"/>
    <n v="0"/>
    <n v="12953"/>
    <s v="NIE"/>
    <n v="0"/>
    <b v="1"/>
    <x v="1"/>
    <n v="12953"/>
  </r>
  <r>
    <x v="41"/>
    <x v="11"/>
    <n v="0"/>
    <n v="0"/>
    <n v="142"/>
    <n v="12811"/>
    <s v="NIE"/>
    <n v="0"/>
    <b v="1"/>
    <x v="1"/>
    <n v="12811"/>
  </r>
  <r>
    <x v="42"/>
    <x v="12"/>
    <n v="3"/>
    <n v="2100"/>
    <n v="0"/>
    <n v="14911"/>
    <s v="NIE"/>
    <n v="0"/>
    <b v="1"/>
    <x v="1"/>
    <n v="14911"/>
  </r>
  <r>
    <x v="43"/>
    <x v="7"/>
    <n v="0"/>
    <n v="0"/>
    <n v="186"/>
    <n v="14725"/>
    <s v="NIE"/>
    <n v="0"/>
    <b v="1"/>
    <x v="1"/>
    <n v="14725"/>
  </r>
  <r>
    <x v="44"/>
    <x v="8"/>
    <n v="0"/>
    <n v="0"/>
    <n v="140"/>
    <n v="14585"/>
    <s v="NIE"/>
    <n v="0"/>
    <b v="1"/>
    <x v="1"/>
    <n v="14585"/>
  </r>
  <r>
    <x v="45"/>
    <x v="7"/>
    <n v="0"/>
    <n v="0"/>
    <n v="182"/>
    <n v="14403"/>
    <s v="NIE"/>
    <n v="0"/>
    <b v="1"/>
    <x v="1"/>
    <n v="14403"/>
  </r>
  <r>
    <x v="46"/>
    <x v="8"/>
    <n v="1.8"/>
    <n v="1260"/>
    <n v="0"/>
    <n v="15663"/>
    <s v="NIE"/>
    <n v="0"/>
    <b v="1"/>
    <x v="1"/>
    <n v="15663"/>
  </r>
  <r>
    <x v="47"/>
    <x v="11"/>
    <n v="2.8"/>
    <n v="1959.9999999999998"/>
    <n v="0"/>
    <n v="17623"/>
    <s v="NIE"/>
    <n v="0"/>
    <b v="1"/>
    <x v="1"/>
    <n v="17623"/>
  </r>
  <r>
    <x v="48"/>
    <x v="7"/>
    <n v="1.9"/>
    <n v="1330"/>
    <n v="0"/>
    <n v="18953"/>
    <s v="NIE"/>
    <n v="0"/>
    <b v="1"/>
    <x v="1"/>
    <n v="18953"/>
  </r>
  <r>
    <x v="49"/>
    <x v="12"/>
    <n v="2.2000000000000002"/>
    <n v="1540.0000000000002"/>
    <n v="0"/>
    <n v="20493"/>
    <s v="NIE"/>
    <n v="0"/>
    <b v="1"/>
    <x v="1"/>
    <n v="20493"/>
  </r>
  <r>
    <x v="50"/>
    <x v="15"/>
    <n v="2.2999999999999998"/>
    <n v="1609.9999999999998"/>
    <n v="0"/>
    <n v="22103"/>
    <s v="NIE"/>
    <n v="0"/>
    <b v="1"/>
    <x v="1"/>
    <n v="22103"/>
  </r>
  <r>
    <x v="51"/>
    <x v="11"/>
    <n v="5.4"/>
    <n v="3780.0000000000005"/>
    <n v="0"/>
    <n v="25000"/>
    <s v="NIE"/>
    <n v="0"/>
    <b v="1"/>
    <x v="1"/>
    <n v="25000"/>
  </r>
  <r>
    <x v="52"/>
    <x v="7"/>
    <n v="5.5"/>
    <n v="3850"/>
    <n v="0"/>
    <n v="25000"/>
    <s v="NIE"/>
    <n v="0"/>
    <b v="1"/>
    <x v="1"/>
    <n v="25000"/>
  </r>
  <r>
    <x v="53"/>
    <x v="7"/>
    <n v="5.2"/>
    <n v="3640"/>
    <n v="0"/>
    <n v="25000"/>
    <s v="NIE"/>
    <n v="0"/>
    <b v="1"/>
    <x v="1"/>
    <n v="25000"/>
  </r>
  <r>
    <x v="54"/>
    <x v="9"/>
    <n v="3"/>
    <n v="2100"/>
    <n v="0"/>
    <n v="25000"/>
    <s v="NIE"/>
    <n v="0"/>
    <b v="1"/>
    <x v="1"/>
    <n v="25000"/>
  </r>
  <r>
    <x v="55"/>
    <x v="13"/>
    <n v="0"/>
    <n v="0"/>
    <n v="436"/>
    <n v="24564"/>
    <s v="NIE"/>
    <n v="0"/>
    <b v="1"/>
    <x v="1"/>
    <n v="24564"/>
  </r>
  <r>
    <x v="56"/>
    <x v="9"/>
    <n v="0"/>
    <n v="0"/>
    <n v="387"/>
    <n v="24177"/>
    <s v="NIE"/>
    <n v="0"/>
    <b v="1"/>
    <x v="1"/>
    <n v="24177"/>
  </r>
  <r>
    <x v="57"/>
    <x v="8"/>
    <n v="0"/>
    <n v="0"/>
    <n v="230"/>
    <n v="23947"/>
    <s v="NIE"/>
    <n v="0"/>
    <b v="1"/>
    <x v="1"/>
    <n v="23947"/>
  </r>
  <r>
    <x v="58"/>
    <x v="7"/>
    <n v="0.1"/>
    <n v="70"/>
    <n v="0"/>
    <n v="24017"/>
    <s v="NIE"/>
    <n v="0"/>
    <b v="1"/>
    <x v="1"/>
    <n v="24017"/>
  </r>
  <r>
    <x v="59"/>
    <x v="9"/>
    <n v="0"/>
    <n v="0"/>
    <n v="378"/>
    <n v="23639"/>
    <s v="NIE"/>
    <n v="0"/>
    <b v="1"/>
    <x v="1"/>
    <n v="23639"/>
  </r>
  <r>
    <x v="60"/>
    <x v="15"/>
    <n v="0"/>
    <n v="0"/>
    <n v="333"/>
    <n v="23306"/>
    <s v="NIE"/>
    <n v="0"/>
    <b v="1"/>
    <x v="1"/>
    <n v="23306"/>
  </r>
  <r>
    <x v="61"/>
    <x v="7"/>
    <n v="0"/>
    <n v="0"/>
    <n v="291"/>
    <n v="23015"/>
    <s v="NIE"/>
    <n v="0"/>
    <b v="1"/>
    <x v="1"/>
    <n v="23015"/>
  </r>
  <r>
    <x v="62"/>
    <x v="14"/>
    <n v="4"/>
    <n v="2800"/>
    <n v="0"/>
    <n v="25000"/>
    <s v="NIE"/>
    <n v="0"/>
    <b v="1"/>
    <x v="1"/>
    <n v="25000"/>
  </r>
  <r>
    <x v="63"/>
    <x v="14"/>
    <n v="3"/>
    <n v="2100"/>
    <n v="0"/>
    <n v="25000"/>
    <s v="NIE"/>
    <n v="0"/>
    <b v="1"/>
    <x v="1"/>
    <n v="25000"/>
  </r>
  <r>
    <x v="64"/>
    <x v="16"/>
    <n v="0"/>
    <n v="0"/>
    <n v="774"/>
    <n v="24226"/>
    <s v="TAK"/>
    <n v="12000"/>
    <b v="1"/>
    <x v="1"/>
    <n v="12226"/>
  </r>
  <r>
    <x v="65"/>
    <x v="13"/>
    <n v="0"/>
    <n v="0"/>
    <n v="214"/>
    <n v="12012"/>
    <s v="NIE"/>
    <n v="0"/>
    <b v="1"/>
    <x v="1"/>
    <n v="12012"/>
  </r>
  <r>
    <x v="66"/>
    <x v="14"/>
    <n v="0"/>
    <n v="0"/>
    <n v="276"/>
    <n v="11736"/>
    <s v="TAK"/>
    <n v="12000"/>
    <b v="0"/>
    <x v="3"/>
    <n v="13000"/>
  </r>
  <r>
    <x v="67"/>
    <x v="16"/>
    <n v="0"/>
    <n v="0"/>
    <n v="403"/>
    <n v="12597"/>
    <s v="TAK"/>
    <n v="12000"/>
    <b v="1"/>
    <x v="1"/>
    <n v="597"/>
  </r>
  <r>
    <x v="68"/>
    <x v="9"/>
    <n v="8"/>
    <n v="5600"/>
    <n v="0"/>
    <n v="6197"/>
    <s v="NIE"/>
    <n v="0"/>
    <b v="1"/>
    <x v="1"/>
    <n v="6197"/>
  </r>
  <r>
    <x v="69"/>
    <x v="9"/>
    <n v="5.9"/>
    <n v="4130"/>
    <n v="0"/>
    <n v="10327"/>
    <s v="NIE"/>
    <n v="0"/>
    <b v="1"/>
    <x v="1"/>
    <n v="10327"/>
  </r>
  <r>
    <x v="70"/>
    <x v="7"/>
    <n v="5"/>
    <n v="3500"/>
    <n v="0"/>
    <n v="13827"/>
    <s v="NIE"/>
    <n v="0"/>
    <b v="1"/>
    <x v="1"/>
    <n v="13827"/>
  </r>
  <r>
    <x v="71"/>
    <x v="12"/>
    <n v="0"/>
    <n v="0"/>
    <n v="266"/>
    <n v="13561"/>
    <s v="TAK"/>
    <n v="12000"/>
    <b v="1"/>
    <x v="1"/>
    <n v="1561"/>
  </r>
  <r>
    <x v="72"/>
    <x v="12"/>
    <n v="0"/>
    <n v="0"/>
    <n v="30"/>
    <n v="1531"/>
    <s v="TAK"/>
    <n v="12000"/>
    <b v="0"/>
    <x v="4"/>
    <n v="13000"/>
  </r>
  <r>
    <x v="73"/>
    <x v="14"/>
    <n v="5"/>
    <n v="3500"/>
    <n v="0"/>
    <n v="16500"/>
    <s v="NIE"/>
    <n v="0"/>
    <b v="1"/>
    <x v="1"/>
    <n v="16500"/>
  </r>
  <r>
    <x v="74"/>
    <x v="17"/>
    <n v="1"/>
    <n v="700"/>
    <n v="0"/>
    <n v="17200"/>
    <s v="NIE"/>
    <n v="0"/>
    <b v="1"/>
    <x v="1"/>
    <n v="17200"/>
  </r>
  <r>
    <x v="75"/>
    <x v="16"/>
    <n v="0"/>
    <n v="0"/>
    <n v="533"/>
    <n v="16667"/>
    <s v="TAK"/>
    <n v="12000"/>
    <b v="1"/>
    <x v="1"/>
    <n v="4667"/>
  </r>
  <r>
    <x v="76"/>
    <x v="12"/>
    <n v="0"/>
    <n v="0"/>
    <n v="90"/>
    <n v="4577"/>
    <s v="TAK"/>
    <n v="12000"/>
    <b v="0"/>
    <x v="5"/>
    <n v="13000"/>
  </r>
  <r>
    <x v="77"/>
    <x v="7"/>
    <n v="0"/>
    <n v="0"/>
    <n v="163"/>
    <n v="12837"/>
    <s v="NIE"/>
    <n v="0"/>
    <b v="1"/>
    <x v="1"/>
    <n v="12837"/>
  </r>
  <r>
    <x v="78"/>
    <x v="9"/>
    <n v="0"/>
    <n v="0"/>
    <n v="202"/>
    <n v="12635"/>
    <s v="NIE"/>
    <n v="0"/>
    <b v="1"/>
    <x v="1"/>
    <n v="12635"/>
  </r>
  <r>
    <x v="79"/>
    <x v="12"/>
    <n v="0.3"/>
    <n v="210"/>
    <n v="0"/>
    <n v="12845"/>
    <s v="TAK"/>
    <n v="12000"/>
    <b v="1"/>
    <x v="1"/>
    <n v="845"/>
  </r>
  <r>
    <x v="80"/>
    <x v="7"/>
    <n v="3"/>
    <n v="2100"/>
    <n v="0"/>
    <n v="2945"/>
    <s v="NIE"/>
    <n v="0"/>
    <b v="1"/>
    <x v="1"/>
    <n v="2945"/>
  </r>
  <r>
    <x v="81"/>
    <x v="15"/>
    <n v="2"/>
    <n v="1400"/>
    <n v="0"/>
    <n v="4345"/>
    <s v="NIE"/>
    <n v="0"/>
    <b v="1"/>
    <x v="1"/>
    <n v="4345"/>
  </r>
  <r>
    <x v="82"/>
    <x v="7"/>
    <n v="0"/>
    <n v="0"/>
    <n v="55"/>
    <n v="4290"/>
    <s v="NIE"/>
    <n v="0"/>
    <b v="1"/>
    <x v="1"/>
    <n v="4290"/>
  </r>
  <r>
    <x v="83"/>
    <x v="7"/>
    <n v="3"/>
    <n v="2100"/>
    <n v="0"/>
    <n v="6390"/>
    <s v="NIE"/>
    <n v="0"/>
    <b v="1"/>
    <x v="1"/>
    <n v="6390"/>
  </r>
  <r>
    <x v="84"/>
    <x v="15"/>
    <n v="3"/>
    <n v="2100"/>
    <n v="0"/>
    <n v="8490"/>
    <s v="NIE"/>
    <n v="0"/>
    <b v="1"/>
    <x v="1"/>
    <n v="8490"/>
  </r>
  <r>
    <x v="85"/>
    <x v="7"/>
    <n v="0"/>
    <n v="0"/>
    <n v="106"/>
    <n v="8384"/>
    <s v="NIE"/>
    <n v="0"/>
    <b v="1"/>
    <x v="1"/>
    <n v="8384"/>
  </r>
  <r>
    <x v="86"/>
    <x v="12"/>
    <n v="0"/>
    <n v="0"/>
    <n v="161"/>
    <n v="8223"/>
    <s v="TAK"/>
    <n v="12000"/>
    <b v="0"/>
    <x v="6"/>
    <n v="13000"/>
  </r>
  <r>
    <x v="87"/>
    <x v="12"/>
    <n v="7"/>
    <n v="4900"/>
    <n v="0"/>
    <n v="17900"/>
    <s v="NIE"/>
    <n v="0"/>
    <b v="1"/>
    <x v="1"/>
    <n v="17900"/>
  </r>
  <r>
    <x v="88"/>
    <x v="14"/>
    <n v="6"/>
    <n v="4200"/>
    <n v="0"/>
    <n v="22100"/>
    <s v="NIE"/>
    <n v="0"/>
    <b v="1"/>
    <x v="1"/>
    <n v="22100"/>
  </r>
  <r>
    <x v="89"/>
    <x v="12"/>
    <n v="0"/>
    <n v="0"/>
    <n v="425"/>
    <n v="21675"/>
    <s v="TAK"/>
    <n v="12000"/>
    <b v="1"/>
    <x v="1"/>
    <n v="9675"/>
  </r>
  <r>
    <x v="90"/>
    <x v="12"/>
    <n v="0"/>
    <n v="0"/>
    <n v="186"/>
    <n v="9489"/>
    <s v="TAK"/>
    <n v="12000"/>
    <b v="0"/>
    <x v="7"/>
    <n v="13000"/>
  </r>
  <r>
    <x v="91"/>
    <x v="17"/>
    <n v="0"/>
    <n v="0"/>
    <n v="323"/>
    <n v="12677"/>
    <s v="TAK"/>
    <n v="12000"/>
    <b v="1"/>
    <x v="1"/>
    <n v="677"/>
  </r>
  <r>
    <x v="92"/>
    <x v="14"/>
    <n v="0"/>
    <n v="0"/>
    <n v="16"/>
    <n v="661"/>
    <s v="TAK"/>
    <n v="12000"/>
    <b v="0"/>
    <x v="8"/>
    <n v="13000"/>
  </r>
  <r>
    <x v="93"/>
    <x v="18"/>
    <n v="0"/>
    <n v="0"/>
    <n v="349"/>
    <n v="12651"/>
    <s v="TAK"/>
    <n v="12000"/>
    <b v="1"/>
    <x v="1"/>
    <n v="651"/>
  </r>
  <r>
    <x v="94"/>
    <x v="16"/>
    <n v="0"/>
    <n v="0"/>
    <n v="21"/>
    <n v="630"/>
    <s v="TAK"/>
    <n v="12000"/>
    <b v="0"/>
    <x v="9"/>
    <n v="13000"/>
  </r>
  <r>
    <x v="95"/>
    <x v="19"/>
    <n v="0"/>
    <n v="0"/>
    <n v="488"/>
    <n v="12512"/>
    <s v="TAK"/>
    <n v="12000"/>
    <b v="1"/>
    <x v="1"/>
    <n v="512"/>
  </r>
  <r>
    <x v="96"/>
    <x v="20"/>
    <n v="0"/>
    <n v="0"/>
    <n v="21"/>
    <n v="491"/>
    <s v="TAK"/>
    <n v="12000"/>
    <b v="0"/>
    <x v="10"/>
    <n v="13000"/>
  </r>
  <r>
    <x v="97"/>
    <x v="16"/>
    <n v="0"/>
    <n v="0"/>
    <n v="403"/>
    <n v="12597"/>
    <s v="TAK"/>
    <n v="12000"/>
    <b v="1"/>
    <x v="1"/>
    <n v="597"/>
  </r>
  <r>
    <x v="98"/>
    <x v="16"/>
    <n v="18"/>
    <n v="12600"/>
    <n v="0"/>
    <n v="13197"/>
    <s v="NIE"/>
    <n v="0"/>
    <b v="1"/>
    <x v="1"/>
    <n v="13197"/>
  </r>
  <r>
    <x v="99"/>
    <x v="18"/>
    <n v="3"/>
    <n v="2100"/>
    <n v="0"/>
    <n v="15297"/>
    <s v="NIE"/>
    <n v="0"/>
    <b v="1"/>
    <x v="1"/>
    <n v="15297"/>
  </r>
  <r>
    <x v="100"/>
    <x v="12"/>
    <n v="0.2"/>
    <n v="140"/>
    <n v="0"/>
    <n v="15437"/>
    <s v="TAK"/>
    <n v="12000"/>
    <b v="1"/>
    <x v="1"/>
    <n v="3437"/>
  </r>
  <r>
    <x v="101"/>
    <x v="15"/>
    <n v="12.2"/>
    <n v="8540"/>
    <n v="0"/>
    <n v="11977"/>
    <s v="NIE"/>
    <n v="0"/>
    <b v="1"/>
    <x v="1"/>
    <n v="11977"/>
  </r>
  <r>
    <x v="102"/>
    <x v="12"/>
    <n v="0"/>
    <n v="0"/>
    <n v="230"/>
    <n v="11747"/>
    <s v="TAK"/>
    <n v="12000"/>
    <b v="0"/>
    <x v="11"/>
    <n v="13000"/>
  </r>
  <r>
    <x v="103"/>
    <x v="14"/>
    <n v="2"/>
    <n v="1400"/>
    <n v="0"/>
    <n v="14400"/>
    <s v="NIE"/>
    <n v="0"/>
    <b v="1"/>
    <x v="1"/>
    <n v="14400"/>
  </r>
  <r>
    <x v="104"/>
    <x v="14"/>
    <n v="12"/>
    <n v="8400"/>
    <n v="0"/>
    <n v="22800"/>
    <s v="NIE"/>
    <n v="0"/>
    <b v="1"/>
    <x v="1"/>
    <n v="22800"/>
  </r>
  <r>
    <x v="105"/>
    <x v="14"/>
    <n v="0"/>
    <n v="0"/>
    <n v="523"/>
    <n v="22277"/>
    <s v="TAK"/>
    <n v="12000"/>
    <b v="1"/>
    <x v="1"/>
    <n v="10277"/>
  </r>
  <r>
    <x v="106"/>
    <x v="14"/>
    <n v="0"/>
    <n v="0"/>
    <n v="236"/>
    <n v="10041"/>
    <s v="TAK"/>
    <n v="12000"/>
    <b v="0"/>
    <x v="12"/>
    <n v="13000"/>
  </r>
  <r>
    <x v="107"/>
    <x v="12"/>
    <n v="0"/>
    <n v="0"/>
    <n v="250"/>
    <n v="12750"/>
    <s v="TAK"/>
    <n v="12000"/>
    <b v="1"/>
    <x v="1"/>
    <n v="750"/>
  </r>
  <r>
    <x v="108"/>
    <x v="21"/>
    <n v="0"/>
    <n v="0"/>
    <n v="22"/>
    <n v="728"/>
    <s v="TAK"/>
    <n v="12000"/>
    <b v="0"/>
    <x v="13"/>
    <n v="13000"/>
  </r>
  <r>
    <x v="109"/>
    <x v="20"/>
    <n v="0"/>
    <n v="0"/>
    <n v="518"/>
    <n v="12482"/>
    <s v="TAK"/>
    <n v="12000"/>
    <b v="1"/>
    <x v="1"/>
    <n v="482"/>
  </r>
  <r>
    <x v="110"/>
    <x v="22"/>
    <n v="18"/>
    <n v="12600"/>
    <n v="0"/>
    <n v="13082"/>
    <s v="NIE"/>
    <n v="0"/>
    <b v="1"/>
    <x v="1"/>
    <n v="13082"/>
  </r>
  <r>
    <x v="111"/>
    <x v="17"/>
    <n v="0"/>
    <n v="0"/>
    <n v="326"/>
    <n v="12756"/>
    <s v="TAK"/>
    <n v="12000"/>
    <b v="1"/>
    <x v="1"/>
    <n v="756"/>
  </r>
  <r>
    <x v="112"/>
    <x v="18"/>
    <n v="6"/>
    <n v="4200"/>
    <n v="0"/>
    <n v="4956"/>
    <s v="NIE"/>
    <n v="0"/>
    <b v="1"/>
    <x v="1"/>
    <n v="4956"/>
  </r>
  <r>
    <x v="113"/>
    <x v="16"/>
    <n v="0"/>
    <n v="0"/>
    <n v="154"/>
    <n v="4802"/>
    <s v="TAK"/>
    <n v="12000"/>
    <b v="0"/>
    <x v="14"/>
    <n v="13000"/>
  </r>
  <r>
    <x v="114"/>
    <x v="18"/>
    <n v="0"/>
    <n v="0"/>
    <n v="349"/>
    <n v="12651"/>
    <s v="TAK"/>
    <n v="12000"/>
    <b v="1"/>
    <x v="1"/>
    <n v="651"/>
  </r>
  <r>
    <x v="115"/>
    <x v="18"/>
    <n v="0"/>
    <n v="0"/>
    <n v="18"/>
    <n v="633"/>
    <s v="TAK"/>
    <n v="12000"/>
    <b v="0"/>
    <x v="15"/>
    <n v="13000"/>
  </r>
  <r>
    <x v="116"/>
    <x v="22"/>
    <n v="0.1"/>
    <n v="70"/>
    <n v="0"/>
    <n v="13070"/>
    <s v="TAK"/>
    <n v="12000"/>
    <b v="1"/>
    <x v="1"/>
    <n v="1070"/>
  </r>
  <r>
    <x v="117"/>
    <x v="12"/>
    <n v="0"/>
    <n v="0"/>
    <n v="21"/>
    <n v="1049"/>
    <s v="TAK"/>
    <n v="12000"/>
    <b v="0"/>
    <x v="16"/>
    <n v="13000"/>
  </r>
  <r>
    <x v="118"/>
    <x v="12"/>
    <n v="0.1"/>
    <n v="70"/>
    <n v="0"/>
    <n v="13070"/>
    <s v="TAK"/>
    <n v="12000"/>
    <b v="1"/>
    <x v="1"/>
    <n v="1070"/>
  </r>
  <r>
    <x v="119"/>
    <x v="14"/>
    <n v="0.3"/>
    <n v="210"/>
    <n v="0"/>
    <n v="1280"/>
    <s v="TAK"/>
    <n v="12000"/>
    <b v="0"/>
    <x v="17"/>
    <n v="13000"/>
  </r>
  <r>
    <x v="120"/>
    <x v="14"/>
    <n v="0"/>
    <n v="0"/>
    <n v="298"/>
    <n v="12702"/>
    <s v="TAK"/>
    <n v="12000"/>
    <b v="1"/>
    <x v="1"/>
    <n v="702"/>
  </r>
  <r>
    <x v="121"/>
    <x v="9"/>
    <n v="0"/>
    <n v="0"/>
    <n v="12"/>
    <n v="690"/>
    <s v="NIE"/>
    <n v="0"/>
    <b v="1"/>
    <x v="1"/>
    <n v="690"/>
  </r>
  <r>
    <x v="122"/>
    <x v="9"/>
    <n v="0"/>
    <n v="0"/>
    <n v="11"/>
    <n v="679"/>
    <s v="NIE"/>
    <n v="0"/>
    <b v="1"/>
    <x v="1"/>
    <n v="679"/>
  </r>
  <r>
    <x v="123"/>
    <x v="12"/>
    <n v="0"/>
    <n v="0"/>
    <n v="14"/>
    <n v="665"/>
    <s v="TAK"/>
    <n v="12000"/>
    <b v="0"/>
    <x v="18"/>
    <n v="13000"/>
  </r>
  <r>
    <x v="124"/>
    <x v="16"/>
    <n v="0"/>
    <n v="0"/>
    <n v="403"/>
    <n v="12597"/>
    <s v="TAK"/>
    <n v="12000"/>
    <b v="1"/>
    <x v="1"/>
    <n v="597"/>
  </r>
  <r>
    <x v="125"/>
    <x v="16"/>
    <n v="0"/>
    <n v="0"/>
    <n v="19"/>
    <n v="578"/>
    <s v="TAK"/>
    <n v="12000"/>
    <b v="0"/>
    <x v="19"/>
    <n v="13000"/>
  </r>
  <r>
    <x v="126"/>
    <x v="19"/>
    <n v="0"/>
    <n v="0"/>
    <n v="488"/>
    <n v="12512"/>
    <s v="TAK"/>
    <n v="12000"/>
    <b v="1"/>
    <x v="1"/>
    <n v="512"/>
  </r>
  <r>
    <x v="127"/>
    <x v="23"/>
    <n v="0"/>
    <n v="0"/>
    <n v="19"/>
    <n v="493"/>
    <s v="TAK"/>
    <n v="12000"/>
    <b v="0"/>
    <x v="20"/>
    <n v="13000"/>
  </r>
  <r>
    <x v="128"/>
    <x v="23"/>
    <n v="0"/>
    <n v="0"/>
    <n v="459"/>
    <n v="12541"/>
    <s v="TAK"/>
    <n v="12000"/>
    <b v="1"/>
    <x v="1"/>
    <n v="541"/>
  </r>
  <r>
    <x v="129"/>
    <x v="24"/>
    <n v="0"/>
    <n v="0"/>
    <n v="25"/>
    <n v="516"/>
    <s v="TAK"/>
    <n v="12000"/>
    <b v="0"/>
    <x v="21"/>
    <n v="13000"/>
  </r>
  <r>
    <x v="130"/>
    <x v="24"/>
    <n v="0"/>
    <n v="0"/>
    <n v="578"/>
    <n v="12422"/>
    <s v="TAK"/>
    <n v="12000"/>
    <b v="1"/>
    <x v="1"/>
    <n v="422"/>
  </r>
  <r>
    <x v="131"/>
    <x v="23"/>
    <n v="0"/>
    <n v="0"/>
    <n v="15"/>
    <n v="407"/>
    <s v="TAK"/>
    <n v="12000"/>
    <b v="0"/>
    <x v="22"/>
    <n v="13000"/>
  </r>
  <r>
    <x v="132"/>
    <x v="23"/>
    <n v="0"/>
    <n v="0"/>
    <n v="459"/>
    <n v="12541"/>
    <s v="TAK"/>
    <n v="12000"/>
    <b v="1"/>
    <x v="1"/>
    <n v="541"/>
  </r>
  <r>
    <x v="133"/>
    <x v="20"/>
    <n v="0"/>
    <n v="0"/>
    <n v="22"/>
    <n v="519"/>
    <s v="TAK"/>
    <n v="12000"/>
    <b v="0"/>
    <x v="23"/>
    <n v="13000"/>
  </r>
  <r>
    <x v="134"/>
    <x v="25"/>
    <n v="0.6"/>
    <n v="420"/>
    <n v="0"/>
    <n v="13420"/>
    <s v="TAK"/>
    <n v="24000"/>
    <b v="0"/>
    <x v="24"/>
    <n v="1000"/>
  </r>
  <r>
    <x v="135"/>
    <x v="26"/>
    <n v="0.1"/>
    <n v="70"/>
    <n v="0"/>
    <n v="1070"/>
    <s v="TAK"/>
    <n v="24000"/>
    <b v="0"/>
    <x v="25"/>
    <n v="1000"/>
  </r>
  <r>
    <x v="136"/>
    <x v="27"/>
    <n v="0"/>
    <n v="0"/>
    <n v="57"/>
    <n v="943"/>
    <s v="TAK"/>
    <n v="24000"/>
    <b v="0"/>
    <x v="26"/>
    <n v="1000"/>
  </r>
  <r>
    <x v="137"/>
    <x v="26"/>
    <n v="12"/>
    <n v="8400"/>
    <n v="0"/>
    <n v="9400"/>
    <s v="NIE"/>
    <n v="0"/>
    <b v="1"/>
    <x v="1"/>
    <n v="9400"/>
  </r>
  <r>
    <x v="138"/>
    <x v="16"/>
    <n v="0"/>
    <n v="0"/>
    <n v="291"/>
    <n v="9109"/>
    <s v="TAK"/>
    <n v="12000"/>
    <b v="0"/>
    <x v="27"/>
    <n v="13000"/>
  </r>
  <r>
    <x v="139"/>
    <x v="23"/>
    <n v="0.2"/>
    <n v="140"/>
    <n v="0"/>
    <n v="13140"/>
    <s v="TAK"/>
    <n v="12000"/>
    <b v="1"/>
    <x v="1"/>
    <n v="1140"/>
  </r>
  <r>
    <x v="140"/>
    <x v="16"/>
    <n v="0"/>
    <n v="0"/>
    <n v="36"/>
    <n v="1104"/>
    <s v="TAK"/>
    <n v="12000"/>
    <b v="0"/>
    <x v="28"/>
    <n v="13000"/>
  </r>
  <r>
    <x v="141"/>
    <x v="17"/>
    <n v="0"/>
    <n v="0"/>
    <n v="323"/>
    <n v="12677"/>
    <s v="TAK"/>
    <n v="12000"/>
    <b v="1"/>
    <x v="1"/>
    <n v="677"/>
  </r>
  <r>
    <x v="142"/>
    <x v="14"/>
    <n v="0"/>
    <n v="0"/>
    <n v="16"/>
    <n v="661"/>
    <s v="TAK"/>
    <n v="12000"/>
    <b v="0"/>
    <x v="8"/>
    <n v="13000"/>
  </r>
  <r>
    <x v="143"/>
    <x v="14"/>
    <n v="0"/>
    <n v="0"/>
    <n v="298"/>
    <n v="12702"/>
    <s v="TAK"/>
    <n v="12000"/>
    <b v="1"/>
    <x v="1"/>
    <n v="702"/>
  </r>
  <r>
    <x v="144"/>
    <x v="14"/>
    <n v="0"/>
    <n v="0"/>
    <n v="17"/>
    <n v="685"/>
    <s v="TAK"/>
    <n v="12000"/>
    <b v="0"/>
    <x v="29"/>
    <n v="13000"/>
  </r>
  <r>
    <x v="145"/>
    <x v="17"/>
    <n v="0"/>
    <n v="0"/>
    <n v="323"/>
    <n v="12677"/>
    <s v="TAK"/>
    <n v="12000"/>
    <b v="1"/>
    <x v="1"/>
    <n v="677"/>
  </r>
  <r>
    <x v="146"/>
    <x v="21"/>
    <n v="5.5"/>
    <n v="3850"/>
    <n v="0"/>
    <n v="4527"/>
    <s v="NIE"/>
    <n v="0"/>
    <b v="1"/>
    <x v="1"/>
    <n v="4527"/>
  </r>
  <r>
    <x v="147"/>
    <x v="14"/>
    <n v="18"/>
    <n v="12600"/>
    <n v="0"/>
    <n v="17127"/>
    <s v="NIE"/>
    <n v="0"/>
    <b v="1"/>
    <x v="1"/>
    <n v="17127"/>
  </r>
  <r>
    <x v="148"/>
    <x v="17"/>
    <n v="12"/>
    <n v="8400"/>
    <n v="0"/>
    <n v="25000"/>
    <s v="NIE"/>
    <n v="0"/>
    <b v="1"/>
    <x v="1"/>
    <n v="25000"/>
  </r>
  <r>
    <x v="149"/>
    <x v="22"/>
    <n v="0"/>
    <n v="0"/>
    <n v="828"/>
    <n v="24172"/>
    <s v="TAK"/>
    <n v="12000"/>
    <b v="1"/>
    <x v="1"/>
    <n v="12172"/>
  </r>
  <r>
    <x v="150"/>
    <x v="28"/>
    <n v="0.1"/>
    <n v="70"/>
    <n v="0"/>
    <n v="12242"/>
    <s v="TAK"/>
    <n v="12000"/>
    <b v="1"/>
    <x v="1"/>
    <n v="242"/>
  </r>
  <r>
    <x v="151"/>
    <x v="12"/>
    <n v="14"/>
    <n v="9800"/>
    <n v="0"/>
    <n v="10042"/>
    <s v="NIE"/>
    <n v="0"/>
    <b v="1"/>
    <x v="1"/>
    <n v="10042"/>
  </r>
  <r>
    <x v="152"/>
    <x v="16"/>
    <n v="0"/>
    <n v="0"/>
    <n v="311"/>
    <n v="9731"/>
    <s v="TAK"/>
    <n v="12000"/>
    <b v="0"/>
    <x v="30"/>
    <n v="13000"/>
  </r>
  <r>
    <x v="153"/>
    <x v="20"/>
    <n v="0"/>
    <n v="0"/>
    <n v="518"/>
    <n v="12482"/>
    <s v="TAK"/>
    <n v="12000"/>
    <b v="1"/>
    <x v="1"/>
    <n v="482"/>
  </r>
  <r>
    <x v="154"/>
    <x v="29"/>
    <n v="2"/>
    <n v="1400"/>
    <n v="0"/>
    <n v="1882"/>
    <s v="NIE"/>
    <n v="0"/>
    <b v="1"/>
    <x v="1"/>
    <n v="1882"/>
  </r>
  <r>
    <x v="155"/>
    <x v="14"/>
    <n v="0"/>
    <n v="0"/>
    <n v="44"/>
    <n v="1838"/>
    <s v="TAK"/>
    <n v="12000"/>
    <b v="0"/>
    <x v="31"/>
    <n v="13000"/>
  </r>
  <r>
    <x v="156"/>
    <x v="28"/>
    <n v="0"/>
    <n v="0"/>
    <n v="274"/>
    <n v="12726"/>
    <s v="TAK"/>
    <n v="12000"/>
    <b v="1"/>
    <x v="1"/>
    <n v="726"/>
  </r>
  <r>
    <x v="157"/>
    <x v="12"/>
    <n v="0.1"/>
    <n v="70"/>
    <n v="0"/>
    <n v="796"/>
    <s v="TAK"/>
    <n v="12000"/>
    <b v="0"/>
    <x v="32"/>
    <n v="13000"/>
  </r>
  <r>
    <x v="158"/>
    <x v="13"/>
    <n v="0"/>
    <n v="0"/>
    <n v="227"/>
    <n v="12773"/>
    <s v="NIE"/>
    <n v="0"/>
    <b v="1"/>
    <x v="1"/>
    <n v="12773"/>
  </r>
  <r>
    <x v="159"/>
    <x v="7"/>
    <n v="4"/>
    <n v="2800"/>
    <n v="0"/>
    <n v="15573"/>
    <s v="NIE"/>
    <n v="0"/>
    <b v="1"/>
    <x v="1"/>
    <n v="15573"/>
  </r>
  <r>
    <x v="160"/>
    <x v="15"/>
    <n v="0"/>
    <n v="0"/>
    <n v="219"/>
    <n v="15354"/>
    <s v="NIE"/>
    <n v="0"/>
    <b v="1"/>
    <x v="1"/>
    <n v="15354"/>
  </r>
  <r>
    <x v="161"/>
    <x v="11"/>
    <n v="4"/>
    <n v="2800"/>
    <n v="0"/>
    <n v="18154"/>
    <s v="NIE"/>
    <n v="0"/>
    <b v="1"/>
    <x v="1"/>
    <n v="18154"/>
  </r>
  <r>
    <x v="162"/>
    <x v="11"/>
    <n v="0"/>
    <n v="0"/>
    <n v="199"/>
    <n v="17955"/>
    <s v="NIE"/>
    <n v="0"/>
    <b v="1"/>
    <x v="1"/>
    <n v="17955"/>
  </r>
  <r>
    <x v="163"/>
    <x v="7"/>
    <n v="0"/>
    <n v="0"/>
    <n v="224"/>
    <n v="17731"/>
    <s v="NIE"/>
    <n v="0"/>
    <b v="1"/>
    <x v="1"/>
    <n v="17731"/>
  </r>
  <r>
    <x v="164"/>
    <x v="12"/>
    <n v="0.1"/>
    <n v="70"/>
    <n v="0"/>
    <n v="17801"/>
    <s v="TAK"/>
    <n v="12000"/>
    <b v="1"/>
    <x v="1"/>
    <n v="5801"/>
  </r>
  <r>
    <x v="165"/>
    <x v="14"/>
    <n v="0"/>
    <n v="0"/>
    <n v="133"/>
    <n v="5668"/>
    <s v="TAK"/>
    <n v="12000"/>
    <b v="0"/>
    <x v="33"/>
    <n v="13000"/>
  </r>
  <r>
    <x v="166"/>
    <x v="14"/>
    <n v="0"/>
    <n v="0"/>
    <n v="298"/>
    <n v="12702"/>
    <s v="TAK"/>
    <n v="12000"/>
    <b v="1"/>
    <x v="1"/>
    <n v="702"/>
  </r>
  <r>
    <x v="167"/>
    <x v="17"/>
    <n v="3"/>
    <n v="2100"/>
    <n v="0"/>
    <n v="2802"/>
    <s v="NIE"/>
    <n v="0"/>
    <b v="1"/>
    <x v="1"/>
    <n v="2802"/>
  </r>
  <r>
    <x v="168"/>
    <x v="12"/>
    <n v="0.1"/>
    <n v="70"/>
    <n v="0"/>
    <n v="2872"/>
    <s v="TAK"/>
    <n v="12000"/>
    <b v="0"/>
    <x v="34"/>
    <n v="13000"/>
  </r>
  <r>
    <x v="169"/>
    <x v="14"/>
    <n v="0"/>
    <n v="0"/>
    <n v="298"/>
    <n v="12702"/>
    <s v="TAK"/>
    <n v="12000"/>
    <b v="1"/>
    <x v="1"/>
    <n v="702"/>
  </r>
  <r>
    <x v="170"/>
    <x v="16"/>
    <n v="0.5"/>
    <n v="350"/>
    <n v="0"/>
    <n v="1052"/>
    <s v="TAK"/>
    <n v="12000"/>
    <b v="0"/>
    <x v="35"/>
    <n v="13000"/>
  </r>
  <r>
    <x v="171"/>
    <x v="12"/>
    <n v="0"/>
    <n v="0"/>
    <n v="250"/>
    <n v="12750"/>
    <s v="TAK"/>
    <n v="12000"/>
    <b v="1"/>
    <x v="1"/>
    <n v="750"/>
  </r>
  <r>
    <x v="172"/>
    <x v="13"/>
    <n v="0"/>
    <n v="0"/>
    <n v="14"/>
    <n v="736"/>
    <s v="NIE"/>
    <n v="0"/>
    <b v="1"/>
    <x v="1"/>
    <n v="736"/>
  </r>
  <r>
    <x v="173"/>
    <x v="9"/>
    <n v="2"/>
    <n v="1400"/>
    <n v="0"/>
    <n v="2136"/>
    <s v="NIE"/>
    <n v="0"/>
    <b v="1"/>
    <x v="1"/>
    <n v="2136"/>
  </r>
  <r>
    <x v="174"/>
    <x v="7"/>
    <n v="0"/>
    <n v="0"/>
    <n v="27"/>
    <n v="2109"/>
    <s v="NIE"/>
    <n v="0"/>
    <b v="1"/>
    <x v="1"/>
    <n v="2109"/>
  </r>
  <r>
    <x v="175"/>
    <x v="15"/>
    <n v="0"/>
    <n v="0"/>
    <n v="30"/>
    <n v="2079"/>
    <s v="NIE"/>
    <n v="0"/>
    <b v="1"/>
    <x v="1"/>
    <n v="2079"/>
  </r>
  <r>
    <x v="176"/>
    <x v="13"/>
    <n v="0"/>
    <n v="0"/>
    <n v="37"/>
    <n v="2042"/>
    <s v="NIE"/>
    <n v="0"/>
    <b v="1"/>
    <x v="1"/>
    <n v="2042"/>
  </r>
  <r>
    <x v="177"/>
    <x v="13"/>
    <n v="0"/>
    <n v="0"/>
    <n v="36"/>
    <n v="2006"/>
    <s v="NIE"/>
    <n v="0"/>
    <b v="1"/>
    <x v="1"/>
    <n v="2006"/>
  </r>
  <r>
    <x v="178"/>
    <x v="9"/>
    <n v="0"/>
    <n v="0"/>
    <n v="32"/>
    <n v="1974"/>
    <s v="NIE"/>
    <n v="0"/>
    <b v="1"/>
    <x v="1"/>
    <n v="1974"/>
  </r>
  <r>
    <x v="179"/>
    <x v="7"/>
    <n v="0"/>
    <n v="0"/>
    <n v="25"/>
    <n v="1949"/>
    <s v="NIE"/>
    <n v="0"/>
    <b v="1"/>
    <x v="1"/>
    <n v="1949"/>
  </r>
  <r>
    <x v="180"/>
    <x v="11"/>
    <n v="0"/>
    <n v="0"/>
    <n v="22"/>
    <n v="1927"/>
    <s v="NIE"/>
    <n v="0"/>
    <b v="1"/>
    <x v="1"/>
    <n v="1927"/>
  </r>
  <r>
    <x v="181"/>
    <x v="8"/>
    <n v="0"/>
    <n v="0"/>
    <n v="19"/>
    <n v="1908"/>
    <s v="NIE"/>
    <n v="0"/>
    <b v="1"/>
    <x v="1"/>
    <n v="1908"/>
  </r>
  <r>
    <x v="182"/>
    <x v="8"/>
    <n v="0"/>
    <n v="0"/>
    <n v="19"/>
    <n v="1889"/>
    <s v="NIE"/>
    <n v="0"/>
    <b v="1"/>
    <x v="1"/>
    <n v="1889"/>
  </r>
  <r>
    <x v="183"/>
    <x v="8"/>
    <n v="0"/>
    <n v="0"/>
    <n v="18"/>
    <n v="1871"/>
    <s v="NIE"/>
    <n v="0"/>
    <b v="1"/>
    <x v="1"/>
    <n v="187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1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rowHeaderCaption="Miesiąc">
  <location ref="A3:B11" firstHeaderRow="1" firstDataRow="1" firstDataCol="1"/>
  <pivotFields count="13">
    <pivotField axis="axisRow" numFmtId="14" showAll="0" countASubtotal="1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countA"/>
      </items>
    </pivotField>
    <pivotField showAll="0">
      <items count="31">
        <item x="2"/>
        <item x="3"/>
        <item x="1"/>
        <item x="5"/>
        <item x="10"/>
        <item x="4"/>
        <item x="6"/>
        <item x="8"/>
        <item x="11"/>
        <item x="7"/>
        <item x="15"/>
        <item x="9"/>
        <item x="13"/>
        <item x="12"/>
        <item x="28"/>
        <item x="14"/>
        <item x="17"/>
        <item x="18"/>
        <item x="21"/>
        <item x="16"/>
        <item x="22"/>
        <item x="23"/>
        <item x="19"/>
        <item x="20"/>
        <item x="29"/>
        <item x="24"/>
        <item x="26"/>
        <item x="25"/>
        <item x="27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>
      <items count="37">
        <item x="1"/>
        <item x="24"/>
        <item x="2"/>
        <item x="11"/>
        <item x="3"/>
        <item x="12"/>
        <item x="30"/>
        <item x="7"/>
        <item x="27"/>
        <item x="6"/>
        <item x="33"/>
        <item x="14"/>
        <item x="5"/>
        <item x="34"/>
        <item x="31"/>
        <item x="4"/>
        <item x="17"/>
        <item x="28"/>
        <item x="25"/>
        <item x="35"/>
        <item x="16"/>
        <item x="26"/>
        <item x="32"/>
        <item x="13"/>
        <item x="29"/>
        <item x="18"/>
        <item x="8"/>
        <item x="15"/>
        <item x="9"/>
        <item x="19"/>
        <item x="23"/>
        <item x="21"/>
        <item x="20"/>
        <item x="10"/>
        <item x="22"/>
        <item x="0"/>
        <item t="default"/>
      </items>
    </pivotField>
    <pivotField showAll="0"/>
    <pivotField dragToRow="0" dragToCol="0" dragToPage="0" showAll="0" defaultSubtotal="0"/>
    <pivotField dataField="1" dragToRow="0" dragToCol="0" dragToPage="0" showAll="0" defaultSubtotal="0"/>
  </pivotFields>
  <rowFields count="1">
    <field x="0"/>
  </rowFields>
  <rowItems count="8"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Koszty miesięczne" fld="12" baseField="0" baseItem="0"/>
  </dataField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le1" displayName="Table1" ref="B3:L188" totalsRowCount="1">
  <autoFilter ref="B3:L188"/>
  <tableColumns count="11">
    <tableColumn id="1" name="data" dataDxfId="11" totalsRowDxfId="10"/>
    <tableColumn id="2" name="temp_sr" totalsRowDxfId="9"/>
    <tableColumn id="3" name="opady" totalsRowDxfId="8"/>
    <tableColumn id="4" name="opady w l." totalsRowDxfId="7">
      <calculatedColumnFormula>IF(D4=0,0,700*D4)</calculatedColumnFormula>
    </tableColumn>
    <tableColumn id="5" name="ubytek" totalsRowDxfId="6">
      <calculatedColumnFormula>CEILING(IF(D4=0, 0.03%*POWER(C4,1.5)*L3, 0), 1)</calculatedColumnFormula>
    </tableColumn>
    <tableColumn id="6" name="zbiornik" totalsRowDxfId="5">
      <calculatedColumnFormula>IF(L3+E4-F4&gt;25000,25000, L3+E4-F4)</calculatedColumnFormula>
    </tableColumn>
    <tableColumn id="7" name="czy_podlewamy?" totalsRowDxfId="4">
      <calculatedColumnFormula>IF(AND(C4&gt;15,D4&lt;0.6), "TAK", "NIE")</calculatedColumnFormula>
    </tableColumn>
    <tableColumn id="8" name="litry_potrzebne" totalsRowDxfId="3">
      <calculatedColumnFormula>IF(H4="TAK", IF(C4&lt;=30, 12000, 24000),0)</calculatedColumnFormula>
    </tableColumn>
    <tableColumn id="9" name="dość_wody?" totalsRowDxfId="2">
      <calculatedColumnFormula>G4-I4&gt;=0</calculatedColumnFormula>
    </tableColumn>
    <tableColumn id="10" name="ile_dolano" totalsRowFunction="sum" totalsRowDxfId="1">
      <calculatedColumnFormula>IF(J4, 0, 25000-G4)</calculatedColumnFormula>
    </tableColumn>
    <tableColumn id="11" name="zbiornik_po_podlaniu" totalsRowDxfId="0">
      <calculatedColumnFormula>IF(J4, G4-I4,25000-I4)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3:P188"/>
  <sheetViews>
    <sheetView tabSelected="1" topLeftCell="K1" zoomScale="85" zoomScaleNormal="85" workbookViewId="0">
      <selection activeCell="O30" sqref="O30"/>
    </sheetView>
  </sheetViews>
  <sheetFormatPr defaultRowHeight="15"/>
  <cols>
    <col min="2" max="2" width="10.140625" bestFit="1" customWidth="1"/>
    <col min="3" max="3" width="10.42578125" customWidth="1"/>
    <col min="4" max="4" width="8.85546875" customWidth="1"/>
    <col min="5" max="5" width="12.28515625" bestFit="1" customWidth="1"/>
    <col min="6" max="6" width="9.28515625" customWidth="1"/>
    <col min="7" max="7" width="10.28515625" customWidth="1"/>
    <col min="8" max="8" width="18.5703125" bestFit="1" customWidth="1"/>
    <col min="9" max="9" width="16.85546875" customWidth="1"/>
    <col min="10" max="10" width="20.5703125" bestFit="1" customWidth="1"/>
    <col min="11" max="11" width="12.5703125" customWidth="1"/>
    <col min="12" max="12" width="22.42578125" customWidth="1"/>
    <col min="15" max="15" width="30.5703125" bestFit="1" customWidth="1"/>
  </cols>
  <sheetData>
    <row r="3" spans="2:16">
      <c r="B3" t="s">
        <v>1</v>
      </c>
      <c r="C3" t="s">
        <v>2</v>
      </c>
      <c r="D3" t="s">
        <v>0</v>
      </c>
      <c r="E3" t="s">
        <v>10</v>
      </c>
      <c r="F3" t="s">
        <v>9</v>
      </c>
      <c r="G3" t="s">
        <v>4</v>
      </c>
      <c r="H3" t="s">
        <v>5</v>
      </c>
      <c r="I3" t="s">
        <v>6</v>
      </c>
      <c r="J3" t="s">
        <v>7</v>
      </c>
      <c r="K3" t="s">
        <v>8</v>
      </c>
      <c r="L3" t="s">
        <v>3</v>
      </c>
      <c r="N3" s="4" t="s">
        <v>11</v>
      </c>
      <c r="O3" s="5">
        <v>42130</v>
      </c>
      <c r="P3" s="6">
        <v>13172</v>
      </c>
    </row>
    <row r="4" spans="2:16">
      <c r="B4" s="1">
        <v>42094</v>
      </c>
      <c r="G4">
        <v>25000</v>
      </c>
      <c r="L4">
        <v>25000</v>
      </c>
      <c r="N4" t="s">
        <v>12</v>
      </c>
    </row>
    <row r="5" spans="2:16">
      <c r="B5" s="1">
        <v>42095</v>
      </c>
      <c r="C5">
        <v>4</v>
      </c>
      <c r="D5">
        <v>2</v>
      </c>
      <c r="E5">
        <f>IF(D5=0,0,700*D5)</f>
        <v>1400</v>
      </c>
      <c r="F5">
        <f>CEILING(IF(D5=0, 0.03%*POWER(C5,1.5)*L4, 0), 1)</f>
        <v>0</v>
      </c>
      <c r="G5">
        <f>IF(L4+E5-F5&gt;25000,25000, L4+E5-F5)</f>
        <v>25000</v>
      </c>
      <c r="H5" t="str">
        <f>IF(AND(C5&gt;15,D5&lt;=0.6), "TAK", "NIE")</f>
        <v>NIE</v>
      </c>
      <c r="I5">
        <f>IF(H5="TAK", IF(C5&lt;=30, 12000, 24000),0)</f>
        <v>0</v>
      </c>
      <c r="J5" t="b">
        <f>G5-I5&gt;=0</f>
        <v>1</v>
      </c>
      <c r="K5">
        <f>IF(J5, 0, 25000-G5)</f>
        <v>0</v>
      </c>
      <c r="L5">
        <f>IF(J5, G5-I5,25000-I5)</f>
        <v>25000</v>
      </c>
    </row>
    <row r="6" spans="2:16">
      <c r="B6" s="1">
        <v>42096</v>
      </c>
      <c r="C6">
        <v>2</v>
      </c>
      <c r="D6">
        <v>6</v>
      </c>
      <c r="E6">
        <f>IF(D6=0,0,700*D6)</f>
        <v>4200</v>
      </c>
      <c r="F6">
        <f>CEILING(IF(D6=0, 0.03%*POWER(C6,1.5)*L5, 0), 1)</f>
        <v>0</v>
      </c>
      <c r="G6">
        <f>IF(L5+E6-F6&gt;25000,25000, L5+E6-F6)</f>
        <v>25000</v>
      </c>
      <c r="H6" t="str">
        <f>IF(AND(C6&gt;15,D6&lt;=0.6), "TAK", "NIE")</f>
        <v>NIE</v>
      </c>
      <c r="I6">
        <f>IF(H6="TAK", IF(C6&lt;=30, 12000, 24000),0)</f>
        <v>0</v>
      </c>
      <c r="J6" t="b">
        <f>G6-I6&gt;=0</f>
        <v>1</v>
      </c>
      <c r="K6">
        <f>IF(J6, 0, 25000-G6)</f>
        <v>0</v>
      </c>
      <c r="L6">
        <f>IF(J6, G6-I6,25000-I6)</f>
        <v>25000</v>
      </c>
    </row>
    <row r="7" spans="2:16">
      <c r="B7" s="1">
        <v>42097</v>
      </c>
      <c r="C7">
        <v>4</v>
      </c>
      <c r="D7">
        <v>1</v>
      </c>
      <c r="E7">
        <f>IF(D7=0,0,700*D7)</f>
        <v>700</v>
      </c>
      <c r="F7">
        <f>CEILING(IF(D7=0, 0.03%*POWER(C7,1.5)*L6, 0), 1)</f>
        <v>0</v>
      </c>
      <c r="G7">
        <f>IF(L6+E7-F7&gt;25000,25000, L6+E7-F7)</f>
        <v>25000</v>
      </c>
      <c r="H7" t="str">
        <f>IF(AND(C7&gt;15,D7&lt;=0.6), "TAK", "NIE")</f>
        <v>NIE</v>
      </c>
      <c r="I7">
        <f>IF(H7="TAK", IF(C7&lt;=30, 12000, 24000),0)</f>
        <v>0</v>
      </c>
      <c r="J7" t="b">
        <f>G7-I7&gt;=0</f>
        <v>1</v>
      </c>
      <c r="K7">
        <f>IF(J7, 0, 25000-G7)</f>
        <v>0</v>
      </c>
      <c r="L7">
        <f>IF(J7, G7-I7,25000-I7)</f>
        <v>25000</v>
      </c>
    </row>
    <row r="8" spans="2:16">
      <c r="B8" s="1">
        <v>42098</v>
      </c>
      <c r="C8">
        <v>4</v>
      </c>
      <c r="D8">
        <v>0.8</v>
      </c>
      <c r="E8">
        <f>IF(D8=0,0,700*D8)</f>
        <v>560</v>
      </c>
      <c r="F8">
        <f>CEILING(IF(D8=0, 0.03%*POWER(C8,1.5)*L7, 0), 1)</f>
        <v>0</v>
      </c>
      <c r="G8">
        <f>IF(L7+E8-F8&gt;25000,25000, L7+E8-F8)</f>
        <v>25000</v>
      </c>
      <c r="H8" t="str">
        <f>IF(AND(C8&gt;15,D8&lt;=0.6), "TAK", "NIE")</f>
        <v>NIE</v>
      </c>
      <c r="I8">
        <f>IF(H8="TAK", IF(C8&lt;=30, 12000, 24000),0)</f>
        <v>0</v>
      </c>
      <c r="J8" t="b">
        <f>G8-I8&gt;=0</f>
        <v>1</v>
      </c>
      <c r="K8">
        <f>IF(J8, 0, 25000-G8)</f>
        <v>0</v>
      </c>
      <c r="L8">
        <f>IF(J8, G8-I8,25000-I8)</f>
        <v>25000</v>
      </c>
    </row>
    <row r="9" spans="2:16">
      <c r="B9" s="1">
        <v>42099</v>
      </c>
      <c r="C9">
        <v>3</v>
      </c>
      <c r="D9">
        <v>0</v>
      </c>
      <c r="E9">
        <f>IF(D9=0,0,700*D9)</f>
        <v>0</v>
      </c>
      <c r="F9">
        <f>CEILING(IF(D9=0, 0.03%*POWER(C9,1.5)*L8, 0), 1)</f>
        <v>39</v>
      </c>
      <c r="G9">
        <f>IF(L8+E9-F9&gt;25000,25000, L8+E9-F9)</f>
        <v>24961</v>
      </c>
      <c r="H9" t="str">
        <f>IF(AND(C9&gt;15,D9&lt;=0.6), "TAK", "NIE")</f>
        <v>NIE</v>
      </c>
      <c r="I9">
        <f>IF(H9="TAK", IF(C9&lt;=30, 12000, 24000),0)</f>
        <v>0</v>
      </c>
      <c r="J9" t="b">
        <f>G9-I9&gt;=0</f>
        <v>1</v>
      </c>
      <c r="K9">
        <f>IF(J9, 0, 25000-G9)</f>
        <v>0</v>
      </c>
      <c r="L9">
        <f>IF(J9, G9-I9,25000-I9)</f>
        <v>24961</v>
      </c>
    </row>
    <row r="10" spans="2:16">
      <c r="B10" s="1">
        <v>42100</v>
      </c>
      <c r="C10">
        <v>4</v>
      </c>
      <c r="D10">
        <v>0</v>
      </c>
      <c r="E10">
        <f>IF(D10=0,0,700*D10)</f>
        <v>0</v>
      </c>
      <c r="F10">
        <f>CEILING(IF(D10=0, 0.03%*POWER(C10,1.5)*L9, 0), 1)</f>
        <v>60</v>
      </c>
      <c r="G10">
        <f>IF(L9+E10-F10&gt;25000,25000, L9+E10-F10)</f>
        <v>24901</v>
      </c>
      <c r="H10" t="str">
        <f>IF(AND(C10&gt;15,D10&lt;=0.6), "TAK", "NIE")</f>
        <v>NIE</v>
      </c>
      <c r="I10">
        <f>IF(H10="TAK", IF(C10&lt;=30, 12000, 24000),0)</f>
        <v>0</v>
      </c>
      <c r="J10" t="b">
        <f>G10-I10&gt;=0</f>
        <v>1</v>
      </c>
      <c r="K10">
        <f>IF(J10, 0, 25000-G10)</f>
        <v>0</v>
      </c>
      <c r="L10">
        <f>IF(J10, G10-I10,25000-I10)</f>
        <v>24901</v>
      </c>
    </row>
    <row r="11" spans="2:16">
      <c r="B11" s="1">
        <v>42101</v>
      </c>
      <c r="C11">
        <v>4</v>
      </c>
      <c r="D11">
        <v>1</v>
      </c>
      <c r="E11">
        <f>IF(D11=0,0,700*D11)</f>
        <v>700</v>
      </c>
      <c r="F11">
        <f>CEILING(IF(D11=0, 0.03%*POWER(C11,1.5)*L10, 0), 1)</f>
        <v>0</v>
      </c>
      <c r="G11">
        <f>IF(L10+E11-F11&gt;25000,25000, L10+E11-F11)</f>
        <v>25000</v>
      </c>
      <c r="H11" t="str">
        <f>IF(AND(C11&gt;15,D11&lt;=0.6), "TAK", "NIE")</f>
        <v>NIE</v>
      </c>
      <c r="I11">
        <f>IF(H11="TAK", IF(C11&lt;=30, 12000, 24000),0)</f>
        <v>0</v>
      </c>
      <c r="J11" t="b">
        <f>G11-I11&gt;=0</f>
        <v>1</v>
      </c>
      <c r="K11">
        <f>IF(J11, 0, 25000-G11)</f>
        <v>0</v>
      </c>
      <c r="L11">
        <f>IF(J11, G11-I11,25000-I11)</f>
        <v>25000</v>
      </c>
    </row>
    <row r="12" spans="2:16">
      <c r="B12" s="1">
        <v>42102</v>
      </c>
      <c r="C12">
        <v>8</v>
      </c>
      <c r="D12">
        <v>1</v>
      </c>
      <c r="E12">
        <f>IF(D12=0,0,700*D12)</f>
        <v>700</v>
      </c>
      <c r="F12">
        <f>CEILING(IF(D12=0, 0.03%*POWER(C12,1.5)*L11, 0), 1)</f>
        <v>0</v>
      </c>
      <c r="G12">
        <f>IF(L11+E12-F12&gt;25000,25000, L11+E12-F12)</f>
        <v>25000</v>
      </c>
      <c r="H12" t="str">
        <f>IF(AND(C12&gt;15,D12&lt;=0.6), "TAK", "NIE")</f>
        <v>NIE</v>
      </c>
      <c r="I12">
        <f>IF(H12="TAK", IF(C12&lt;=30, 12000, 24000),0)</f>
        <v>0</v>
      </c>
      <c r="J12" t="b">
        <f>G12-I12&gt;=0</f>
        <v>1</v>
      </c>
      <c r="K12">
        <f>IF(J12, 0, 25000-G12)</f>
        <v>0</v>
      </c>
      <c r="L12">
        <f>IF(J12, G12-I12,25000-I12)</f>
        <v>25000</v>
      </c>
    </row>
    <row r="13" spans="2:16">
      <c r="B13" s="1">
        <v>42103</v>
      </c>
      <c r="C13">
        <v>6</v>
      </c>
      <c r="D13">
        <v>2</v>
      </c>
      <c r="E13">
        <f>IF(D13=0,0,700*D13)</f>
        <v>1400</v>
      </c>
      <c r="F13">
        <f>CEILING(IF(D13=0, 0.03%*POWER(C13,1.5)*L12, 0), 1)</f>
        <v>0</v>
      </c>
      <c r="G13">
        <f>IF(L12+E13-F13&gt;25000,25000, L12+E13-F13)</f>
        <v>25000</v>
      </c>
      <c r="H13" t="str">
        <f>IF(AND(C13&gt;15,D13&lt;=0.6), "TAK", "NIE")</f>
        <v>NIE</v>
      </c>
      <c r="I13">
        <f>IF(H13="TAK", IF(C13&lt;=30, 12000, 24000),0)</f>
        <v>0</v>
      </c>
      <c r="J13" t="b">
        <f>G13-I13&gt;=0</f>
        <v>1</v>
      </c>
      <c r="K13">
        <f>IF(J13, 0, 25000-G13)</f>
        <v>0</v>
      </c>
      <c r="L13">
        <f>IF(J13, G13-I13,25000-I13)</f>
        <v>25000</v>
      </c>
    </row>
    <row r="14" spans="2:16">
      <c r="B14" s="1">
        <v>42104</v>
      </c>
      <c r="C14">
        <v>9</v>
      </c>
      <c r="D14">
        <v>2</v>
      </c>
      <c r="E14">
        <f>IF(D14=0,0,700*D14)</f>
        <v>1400</v>
      </c>
      <c r="F14">
        <f>CEILING(IF(D14=0, 0.03%*POWER(C14,1.5)*L13, 0), 1)</f>
        <v>0</v>
      </c>
      <c r="G14">
        <f>IF(L13+E14-F14&gt;25000,25000, L13+E14-F14)</f>
        <v>25000</v>
      </c>
      <c r="H14" t="str">
        <f>IF(AND(C14&gt;15,D14&lt;=0.6), "TAK", "NIE")</f>
        <v>NIE</v>
      </c>
      <c r="I14">
        <f>IF(H14="TAK", IF(C14&lt;=30, 12000, 24000),0)</f>
        <v>0</v>
      </c>
      <c r="J14" t="b">
        <f>G14-I14&gt;=0</f>
        <v>1</v>
      </c>
      <c r="K14">
        <f>IF(J14, 0, 25000-G14)</f>
        <v>0</v>
      </c>
      <c r="L14">
        <f>IF(J14, G14-I14,25000-I14)</f>
        <v>25000</v>
      </c>
    </row>
    <row r="15" spans="2:16">
      <c r="B15" s="1">
        <v>42105</v>
      </c>
      <c r="C15">
        <v>12</v>
      </c>
      <c r="D15">
        <v>3</v>
      </c>
      <c r="E15">
        <f>IF(D15=0,0,700*D15)</f>
        <v>2100</v>
      </c>
      <c r="F15">
        <f>CEILING(IF(D15=0, 0.03%*POWER(C15,1.5)*L14, 0), 1)</f>
        <v>0</v>
      </c>
      <c r="G15">
        <f>IF(L14+E15-F15&gt;25000,25000, L14+E15-F15)</f>
        <v>25000</v>
      </c>
      <c r="H15" t="str">
        <f>IF(AND(C15&gt;15,D15&lt;=0.6), "TAK", "NIE")</f>
        <v>NIE</v>
      </c>
      <c r="I15">
        <f>IF(H15="TAK", IF(C15&lt;=30, 12000, 24000),0)</f>
        <v>0</v>
      </c>
      <c r="J15" t="b">
        <f>G15-I15&gt;=0</f>
        <v>1</v>
      </c>
      <c r="K15">
        <f>IF(J15, 0, 25000-G15)</f>
        <v>0</v>
      </c>
      <c r="L15">
        <f>IF(J15, G15-I15,25000-I15)</f>
        <v>25000</v>
      </c>
    </row>
    <row r="16" spans="2:16">
      <c r="B16" s="1">
        <v>42106</v>
      </c>
      <c r="C16">
        <v>10</v>
      </c>
      <c r="D16">
        <v>2</v>
      </c>
      <c r="E16">
        <f>IF(D16=0,0,700*D16)</f>
        <v>1400</v>
      </c>
      <c r="F16">
        <f>CEILING(IF(D16=0, 0.03%*POWER(C16,1.5)*L15, 0), 1)</f>
        <v>0</v>
      </c>
      <c r="G16">
        <f>IF(L15+E16-F16&gt;25000,25000, L15+E16-F16)</f>
        <v>25000</v>
      </c>
      <c r="H16" t="str">
        <f>IF(AND(C16&gt;15,D16&lt;=0.6), "TAK", "NIE")</f>
        <v>NIE</v>
      </c>
      <c r="I16">
        <f>IF(H16="TAK", IF(C16&lt;=30, 12000, 24000),0)</f>
        <v>0</v>
      </c>
      <c r="J16" t="b">
        <f>G16-I16&gt;=0</f>
        <v>1</v>
      </c>
      <c r="K16">
        <f>IF(J16, 0, 25000-G16)</f>
        <v>0</v>
      </c>
      <c r="L16">
        <f>IF(J16, G16-I16,25000-I16)</f>
        <v>25000</v>
      </c>
    </row>
    <row r="17" spans="2:16">
      <c r="B17" s="1">
        <v>42107</v>
      </c>
      <c r="C17">
        <v>8</v>
      </c>
      <c r="D17">
        <v>1</v>
      </c>
      <c r="E17">
        <f>IF(D17=0,0,700*D17)</f>
        <v>700</v>
      </c>
      <c r="F17">
        <f>CEILING(IF(D17=0, 0.03%*POWER(C17,1.5)*L16, 0), 1)</f>
        <v>0</v>
      </c>
      <c r="G17">
        <f>IF(L16+E17-F17&gt;25000,25000, L16+E17-F17)</f>
        <v>25000</v>
      </c>
      <c r="H17" t="str">
        <f>IF(AND(C17&gt;15,D17&lt;=0.6), "TAK", "NIE")</f>
        <v>NIE</v>
      </c>
      <c r="I17">
        <f>IF(H17="TAK", IF(C17&lt;=30, 12000, 24000),0)</f>
        <v>0</v>
      </c>
      <c r="J17" t="b">
        <f>G17-I17&gt;=0</f>
        <v>1</v>
      </c>
      <c r="K17">
        <f>IF(J17, 0, 25000-G17)</f>
        <v>0</v>
      </c>
      <c r="L17">
        <f>IF(J17, G17-I17,25000-I17)</f>
        <v>25000</v>
      </c>
    </row>
    <row r="18" spans="2:16">
      <c r="B18" s="1">
        <v>42108</v>
      </c>
      <c r="C18">
        <v>6</v>
      </c>
      <c r="D18">
        <v>0</v>
      </c>
      <c r="E18">
        <f>IF(D18=0,0,700*D18)</f>
        <v>0</v>
      </c>
      <c r="F18">
        <f>CEILING(IF(D18=0, 0.03%*POWER(C18,1.5)*L17, 0), 1)</f>
        <v>111</v>
      </c>
      <c r="G18">
        <f>IF(L17+E18-F18&gt;25000,25000, L17+E18-F18)</f>
        <v>24889</v>
      </c>
      <c r="H18" t="str">
        <f>IF(AND(C18&gt;15,D18&lt;=0.6), "TAK", "NIE")</f>
        <v>NIE</v>
      </c>
      <c r="I18">
        <f>IF(H18="TAK", IF(C18&lt;=30, 12000, 24000),0)</f>
        <v>0</v>
      </c>
      <c r="J18" t="b">
        <f>G18-I18&gt;=0</f>
        <v>1</v>
      </c>
      <c r="K18">
        <f>IF(J18, 0, 25000-G18)</f>
        <v>0</v>
      </c>
      <c r="L18">
        <f>IF(J18, G18-I18,25000-I18)</f>
        <v>24889</v>
      </c>
    </row>
    <row r="19" spans="2:16">
      <c r="B19" s="1">
        <v>42109</v>
      </c>
      <c r="C19">
        <v>14</v>
      </c>
      <c r="D19">
        <v>0</v>
      </c>
      <c r="E19">
        <f>IF(D19=0,0,700*D19)</f>
        <v>0</v>
      </c>
      <c r="F19">
        <f>CEILING(IF(D19=0, 0.03%*POWER(C19,1.5)*L18, 0), 1)</f>
        <v>392</v>
      </c>
      <c r="G19">
        <f>IF(L18+E19-F19&gt;25000,25000, L18+E19-F19)</f>
        <v>24497</v>
      </c>
      <c r="H19" t="str">
        <f>IF(AND(C19&gt;15,D19&lt;=0.6), "TAK", "NIE")</f>
        <v>NIE</v>
      </c>
      <c r="I19">
        <f>IF(H19="TAK", IF(C19&lt;=30, 12000, 24000),0)</f>
        <v>0</v>
      </c>
      <c r="J19" t="b">
        <f>G19-I19&gt;=0</f>
        <v>1</v>
      </c>
      <c r="K19">
        <f>IF(J19, 0, 25000-G19)</f>
        <v>0</v>
      </c>
      <c r="L19">
        <f>IF(J19, G19-I19,25000-I19)</f>
        <v>24497</v>
      </c>
    </row>
    <row r="20" spans="2:16">
      <c r="B20" s="1">
        <v>42110</v>
      </c>
      <c r="C20">
        <v>10</v>
      </c>
      <c r="D20">
        <v>0</v>
      </c>
      <c r="E20">
        <f>IF(D20=0,0,700*D20)</f>
        <v>0</v>
      </c>
      <c r="F20">
        <f>CEILING(IF(D20=0, 0.03%*POWER(C20,1.5)*L19, 0), 1)</f>
        <v>233</v>
      </c>
      <c r="G20">
        <f>IF(L19+E20-F20&gt;25000,25000, L19+E20-F20)</f>
        <v>24264</v>
      </c>
      <c r="H20" t="str">
        <f>IF(AND(C20&gt;15,D20&lt;=0.6), "TAK", "NIE")</f>
        <v>NIE</v>
      </c>
      <c r="I20">
        <f>IF(H20="TAK", IF(C20&lt;=30, 12000, 24000),0)</f>
        <v>0</v>
      </c>
      <c r="J20" t="b">
        <f>G20-I20&gt;=0</f>
        <v>1</v>
      </c>
      <c r="K20">
        <f>IF(J20, 0, 25000-G20)</f>
        <v>0</v>
      </c>
      <c r="L20">
        <f>IF(J20, G20-I20,25000-I20)</f>
        <v>24264</v>
      </c>
    </row>
    <row r="21" spans="2:16">
      <c r="B21" s="1">
        <v>42111</v>
      </c>
      <c r="C21">
        <v>6</v>
      </c>
      <c r="D21">
        <v>0</v>
      </c>
      <c r="E21">
        <f>IF(D21=0,0,700*D21)</f>
        <v>0</v>
      </c>
      <c r="F21">
        <f>CEILING(IF(D21=0, 0.03%*POWER(C21,1.5)*L20, 0), 1)</f>
        <v>107</v>
      </c>
      <c r="G21">
        <f>IF(L20+E21-F21&gt;25000,25000, L20+E21-F21)</f>
        <v>24157</v>
      </c>
      <c r="H21" t="str">
        <f>IF(AND(C21&gt;15,D21&lt;=0.6), "TAK", "NIE")</f>
        <v>NIE</v>
      </c>
      <c r="I21">
        <f>IF(H21="TAK", IF(C21&lt;=30, 12000, 24000),0)</f>
        <v>0</v>
      </c>
      <c r="J21" t="b">
        <f>G21-I21&gt;=0</f>
        <v>1</v>
      </c>
      <c r="K21">
        <f>IF(J21, 0, 25000-G21)</f>
        <v>0</v>
      </c>
      <c r="L21">
        <f>IF(J21, G21-I21,25000-I21)</f>
        <v>24157</v>
      </c>
    </row>
    <row r="22" spans="2:16">
      <c r="B22" s="1">
        <v>42112</v>
      </c>
      <c r="C22">
        <v>4</v>
      </c>
      <c r="D22">
        <v>0</v>
      </c>
      <c r="E22">
        <f>IF(D22=0,0,700*D22)</f>
        <v>0</v>
      </c>
      <c r="F22">
        <f>CEILING(IF(D22=0, 0.03%*POWER(C22,1.5)*L21, 0), 1)</f>
        <v>58</v>
      </c>
      <c r="G22">
        <f>IF(L21+E22-F22&gt;25000,25000, L21+E22-F22)</f>
        <v>24099</v>
      </c>
      <c r="H22" t="str">
        <f>IF(AND(C22&gt;15,D22&lt;=0.6), "TAK", "NIE")</f>
        <v>NIE</v>
      </c>
      <c r="I22">
        <f>IF(H22="TAK", IF(C22&lt;=30, 12000, 24000),0)</f>
        <v>0</v>
      </c>
      <c r="J22" t="b">
        <f>G22-I22&gt;=0</f>
        <v>1</v>
      </c>
      <c r="K22">
        <f>IF(J22, 0, 25000-G22)</f>
        <v>0</v>
      </c>
      <c r="L22">
        <f>IF(J22, G22-I22,25000-I22)</f>
        <v>24099</v>
      </c>
    </row>
    <row r="23" spans="2:16">
      <c r="B23" s="1">
        <v>42113</v>
      </c>
      <c r="C23">
        <v>7</v>
      </c>
      <c r="D23">
        <v>0</v>
      </c>
      <c r="E23">
        <f>IF(D23=0,0,700*D23)</f>
        <v>0</v>
      </c>
      <c r="F23">
        <f>CEILING(IF(D23=0, 0.03%*POWER(C23,1.5)*L22, 0), 1)</f>
        <v>134</v>
      </c>
      <c r="G23">
        <f>IF(L22+E23-F23&gt;25000,25000, L22+E23-F23)</f>
        <v>23965</v>
      </c>
      <c r="H23" t="str">
        <f>IF(AND(C23&gt;15,D23&lt;=0.6), "TAK", "NIE")</f>
        <v>NIE</v>
      </c>
      <c r="I23">
        <f>IF(H23="TAK", IF(C23&lt;=30, 12000, 24000),0)</f>
        <v>0</v>
      </c>
      <c r="J23" t="b">
        <f>G23-I23&gt;=0</f>
        <v>1</v>
      </c>
      <c r="K23">
        <f>IF(J23, 0, 25000-G23)</f>
        <v>0</v>
      </c>
      <c r="L23">
        <f>IF(J23, G23-I23,25000-I23)</f>
        <v>23965</v>
      </c>
    </row>
    <row r="24" spans="2:16">
      <c r="B24" s="1">
        <v>42114</v>
      </c>
      <c r="C24">
        <v>10</v>
      </c>
      <c r="D24">
        <v>1</v>
      </c>
      <c r="E24">
        <f>IF(D24=0,0,700*D24)</f>
        <v>700</v>
      </c>
      <c r="F24">
        <f>CEILING(IF(D24=0, 0.03%*POWER(C24,1.5)*L23, 0), 1)</f>
        <v>0</v>
      </c>
      <c r="G24">
        <f>IF(L23+E24-F24&gt;25000,25000, L23+E24-F24)</f>
        <v>24665</v>
      </c>
      <c r="H24" t="str">
        <f>IF(AND(C24&gt;15,D24&lt;=0.6), "TAK", "NIE")</f>
        <v>NIE</v>
      </c>
      <c r="I24">
        <f>IF(H24="TAK", IF(C24&lt;=30, 12000, 24000),0)</f>
        <v>0</v>
      </c>
      <c r="J24" t="b">
        <f>G24-I24&gt;=0</f>
        <v>1</v>
      </c>
      <c r="K24">
        <f>IF(J24, 0, 25000-G24)</f>
        <v>0</v>
      </c>
      <c r="L24">
        <f>IF(J24, G24-I24,25000-I24)</f>
        <v>24665</v>
      </c>
    </row>
    <row r="25" spans="2:16">
      <c r="B25" s="1">
        <v>42115</v>
      </c>
      <c r="C25">
        <v>11</v>
      </c>
      <c r="D25">
        <v>3.2</v>
      </c>
      <c r="E25">
        <f>IF(D25=0,0,700*D25)</f>
        <v>2240</v>
      </c>
      <c r="F25">
        <f>CEILING(IF(D25=0, 0.03%*POWER(C25,1.5)*L24, 0), 1)</f>
        <v>0</v>
      </c>
      <c r="G25">
        <f>IF(L24+E25-F25&gt;25000,25000, L24+E25-F25)</f>
        <v>25000</v>
      </c>
      <c r="H25" t="str">
        <f>IF(AND(C25&gt;15,D25&lt;=0.6), "TAK", "NIE")</f>
        <v>NIE</v>
      </c>
      <c r="I25">
        <f>IF(H25="TAK", IF(C25&lt;=30, 12000, 24000),0)</f>
        <v>0</v>
      </c>
      <c r="J25" t="b">
        <f>G25-I25&gt;=0</f>
        <v>1</v>
      </c>
      <c r="K25">
        <f>IF(J25, 0, 25000-G25)</f>
        <v>0</v>
      </c>
      <c r="L25">
        <f>IF(J25, G25-I25,25000-I25)</f>
        <v>25000</v>
      </c>
    </row>
    <row r="26" spans="2:16">
      <c r="B26" s="1">
        <v>42116</v>
      </c>
      <c r="C26">
        <v>8</v>
      </c>
      <c r="D26">
        <v>2.2000000000000002</v>
      </c>
      <c r="E26">
        <f>IF(D26=0,0,700*D26)</f>
        <v>1540.0000000000002</v>
      </c>
      <c r="F26">
        <f>CEILING(IF(D26=0, 0.03%*POWER(C26,1.5)*L25, 0), 1)</f>
        <v>0</v>
      </c>
      <c r="G26">
        <f>IF(L25+E26-F26&gt;25000,25000, L25+E26-F26)</f>
        <v>25000</v>
      </c>
      <c r="H26" t="str">
        <f>IF(AND(C26&gt;15,D26&lt;=0.6), "TAK", "NIE")</f>
        <v>NIE</v>
      </c>
      <c r="I26">
        <f>IF(H26="TAK", IF(C26&lt;=30, 12000, 24000),0)</f>
        <v>0</v>
      </c>
      <c r="J26" t="b">
        <f>G26-I26&gt;=0</f>
        <v>1</v>
      </c>
      <c r="K26">
        <f>IF(J26, 0, 25000-G26)</f>
        <v>0</v>
      </c>
      <c r="L26">
        <f>IF(J26, G26-I26,25000-I26)</f>
        <v>25000</v>
      </c>
    </row>
    <row r="27" spans="2:16">
      <c r="B27" s="1">
        <v>42117</v>
      </c>
      <c r="C27">
        <v>11</v>
      </c>
      <c r="D27">
        <v>1</v>
      </c>
      <c r="E27">
        <f>IF(D27=0,0,700*D27)</f>
        <v>700</v>
      </c>
      <c r="F27">
        <f>CEILING(IF(D27=0, 0.03%*POWER(C27,1.5)*L26, 0), 1)</f>
        <v>0</v>
      </c>
      <c r="G27">
        <f>IF(L26+E27-F27&gt;25000,25000, L26+E27-F27)</f>
        <v>25000</v>
      </c>
      <c r="H27" t="str">
        <f>IF(AND(C27&gt;15,D27&lt;=0.6), "TAK", "NIE")</f>
        <v>NIE</v>
      </c>
      <c r="I27">
        <f>IF(H27="TAK", IF(C27&lt;=30, 12000, 24000),0)</f>
        <v>0</v>
      </c>
      <c r="J27" t="b">
        <f>G27-I27&gt;=0</f>
        <v>1</v>
      </c>
      <c r="K27">
        <f>IF(J27, 0, 25000-G27)</f>
        <v>0</v>
      </c>
      <c r="L27">
        <f>IF(J27, G27-I27,25000-I27)</f>
        <v>25000</v>
      </c>
      <c r="N27" t="s">
        <v>38</v>
      </c>
      <c r="O27" t="s">
        <v>37</v>
      </c>
    </row>
    <row r="28" spans="2:16">
      <c r="B28" s="1">
        <v>42118</v>
      </c>
      <c r="C28">
        <v>12</v>
      </c>
      <c r="D28">
        <v>1</v>
      </c>
      <c r="E28">
        <f>IF(D28=0,0,700*D28)</f>
        <v>700</v>
      </c>
      <c r="F28">
        <f>CEILING(IF(D28=0, 0.03%*POWER(C28,1.5)*L27, 0), 1)</f>
        <v>0</v>
      </c>
      <c r="G28">
        <f>IF(L27+E28-F28&gt;25000,25000, L27+E28-F28)</f>
        <v>25000</v>
      </c>
      <c r="H28" t="str">
        <f>IF(AND(C28&gt;15,D28&lt;=0.6), "TAK", "NIE")</f>
        <v>NIE</v>
      </c>
      <c r="I28">
        <f>IF(H28="TAK", IF(C28&lt;=30, 12000, 24000),0)</f>
        <v>0</v>
      </c>
      <c r="J28" t="b">
        <f>G28-I28&gt;=0</f>
        <v>1</v>
      </c>
      <c r="K28">
        <f>IF(J28, 0, 25000-G28)</f>
        <v>0</v>
      </c>
      <c r="L28">
        <f>IF(J28, G28-I28,25000-I28)</f>
        <v>25000</v>
      </c>
    </row>
    <row r="29" spans="2:16">
      <c r="B29" s="1">
        <v>42119</v>
      </c>
      <c r="C29">
        <v>14</v>
      </c>
      <c r="D29">
        <v>1</v>
      </c>
      <c r="E29">
        <f>IF(D29=0,0,700*D29)</f>
        <v>700</v>
      </c>
      <c r="F29">
        <f>CEILING(IF(D29=0, 0.03%*POWER(C29,1.5)*L28, 0), 1)</f>
        <v>0</v>
      </c>
      <c r="G29">
        <f>IF(L28+E29-F29&gt;25000,25000, L28+E29-F29)</f>
        <v>25000</v>
      </c>
      <c r="H29" t="str">
        <f>IF(AND(C29&gt;15,D29&lt;=0.6), "TAK", "NIE")</f>
        <v>NIE</v>
      </c>
      <c r="I29">
        <f>IF(H29="TAK", IF(C29&lt;=30, 12000, 24000),0)</f>
        <v>0</v>
      </c>
      <c r="J29" t="b">
        <f>G29-I29&gt;=0</f>
        <v>1</v>
      </c>
      <c r="K29">
        <f>IF(J29, 0, 25000-G29)</f>
        <v>0</v>
      </c>
      <c r="L29">
        <f>IF(J29, G29-I29,25000-I29)</f>
        <v>25000</v>
      </c>
      <c r="N29" t="s">
        <v>39</v>
      </c>
      <c r="O29" t="s">
        <v>42</v>
      </c>
      <c r="P29">
        <f>COUNTIFS(C5:C187,"&lt;=15")</f>
        <v>88</v>
      </c>
    </row>
    <row r="30" spans="2:16">
      <c r="B30" s="1">
        <v>42120</v>
      </c>
      <c r="C30">
        <v>16</v>
      </c>
      <c r="D30">
        <v>0</v>
      </c>
      <c r="E30">
        <f>IF(D30=0,0,700*D30)</f>
        <v>0</v>
      </c>
      <c r="F30">
        <f>CEILING(IF(D30=0, 0.03%*POWER(C30,1.5)*L29, 0), 1)</f>
        <v>480</v>
      </c>
      <c r="G30">
        <f>IF(L29+E30-F30&gt;25000,25000, L29+E30-F30)</f>
        <v>24520</v>
      </c>
      <c r="H30" t="str">
        <f>IF(AND(C30&gt;15,D30&lt;=0.6), "TAK", "NIE")</f>
        <v>TAK</v>
      </c>
      <c r="I30">
        <f>IF(H30="TAK", IF(C30&lt;=30, 12000, 24000),0)</f>
        <v>12000</v>
      </c>
      <c r="J30" t="b">
        <f>G30-I30&gt;=0</f>
        <v>1</v>
      </c>
      <c r="K30">
        <f>IF(J30, 0, 25000-G30)</f>
        <v>0</v>
      </c>
      <c r="L30">
        <f>IF(J30, G30-I30,25000-I30)</f>
        <v>12520</v>
      </c>
      <c r="O30" t="s">
        <v>41</v>
      </c>
      <c r="P30">
        <f>COUNTIFS(C5:C187, "&gt;15", D5:D187, "&lt;=0,6")</f>
        <v>73</v>
      </c>
    </row>
    <row r="31" spans="2:16">
      <c r="B31" s="1">
        <v>42121</v>
      </c>
      <c r="C31">
        <v>16</v>
      </c>
      <c r="D31">
        <v>1</v>
      </c>
      <c r="E31">
        <f>IF(D31=0,0,700*D31)</f>
        <v>700</v>
      </c>
      <c r="F31">
        <f>CEILING(IF(D31=0, 0.03%*POWER(C31,1.5)*L30, 0), 1)</f>
        <v>0</v>
      </c>
      <c r="G31">
        <f>IF(L30+E31-F31&gt;25000,25000, L30+E31-F31)</f>
        <v>13220</v>
      </c>
      <c r="H31" t="str">
        <f>IF(AND(C31&gt;15,D31&lt;=0.6), "TAK", "NIE")</f>
        <v>NIE</v>
      </c>
      <c r="I31">
        <f>IF(H31="TAK", IF(C31&lt;=30, 12000, 24000),0)</f>
        <v>0</v>
      </c>
      <c r="J31" t="b">
        <f>G31-I31&gt;=0</f>
        <v>1</v>
      </c>
      <c r="K31">
        <f>IF(J31, 0, 25000-G31)</f>
        <v>0</v>
      </c>
      <c r="L31">
        <f>IF(J31, G31-I31,25000-I31)</f>
        <v>13220</v>
      </c>
      <c r="O31" t="s">
        <v>40</v>
      </c>
      <c r="P31">
        <f>COUNTIFS(C5:C187, "&gt;15", D5:D187, "&gt;0,6")</f>
        <v>22</v>
      </c>
    </row>
    <row r="32" spans="2:16">
      <c r="B32" s="1">
        <v>42122</v>
      </c>
      <c r="C32">
        <v>6</v>
      </c>
      <c r="D32">
        <v>2</v>
      </c>
      <c r="E32">
        <f>IF(D32=0,0,700*D32)</f>
        <v>1400</v>
      </c>
      <c r="F32">
        <f>CEILING(IF(D32=0, 0.03%*POWER(C32,1.5)*L31, 0), 1)</f>
        <v>0</v>
      </c>
      <c r="G32">
        <f>IF(L31+E32-F32&gt;25000,25000, L31+E32-F32)</f>
        <v>14620</v>
      </c>
      <c r="H32" t="str">
        <f>IF(AND(C32&gt;15,D32&lt;=0.6), "TAK", "NIE")</f>
        <v>NIE</v>
      </c>
      <c r="I32">
        <f>IF(H32="TAK", IF(C32&lt;=30, 12000, 24000),0)</f>
        <v>0</v>
      </c>
      <c r="J32" t="b">
        <f>G32-I32&gt;=0</f>
        <v>1</v>
      </c>
      <c r="K32">
        <f>IF(J32, 0, 25000-G32)</f>
        <v>0</v>
      </c>
      <c r="L32">
        <f>IF(J32, G32-I32,25000-I32)</f>
        <v>14620</v>
      </c>
    </row>
    <row r="33" spans="2:12">
      <c r="B33" s="1">
        <v>42123</v>
      </c>
      <c r="C33">
        <v>7</v>
      </c>
      <c r="D33">
        <v>0</v>
      </c>
      <c r="E33">
        <f>IF(D33=0,0,700*D33)</f>
        <v>0</v>
      </c>
      <c r="F33">
        <f>CEILING(IF(D33=0, 0.03%*POWER(C33,1.5)*L32, 0), 1)</f>
        <v>82</v>
      </c>
      <c r="G33">
        <f>IF(L32+E33-F33&gt;25000,25000, L32+E33-F33)</f>
        <v>14538</v>
      </c>
      <c r="H33" t="str">
        <f>IF(AND(C33&gt;15,D33&lt;=0.6), "TAK", "NIE")</f>
        <v>NIE</v>
      </c>
      <c r="I33">
        <f>IF(H33="TAK", IF(C33&lt;=30, 12000, 24000),0)</f>
        <v>0</v>
      </c>
      <c r="J33" t="b">
        <f>G33-I33&gt;=0</f>
        <v>1</v>
      </c>
      <c r="K33">
        <f>IF(J33, 0, 25000-G33)</f>
        <v>0</v>
      </c>
      <c r="L33">
        <f>IF(J33, G33-I33,25000-I33)</f>
        <v>14538</v>
      </c>
    </row>
    <row r="34" spans="2:12">
      <c r="B34" s="1">
        <v>42124</v>
      </c>
      <c r="C34">
        <v>10</v>
      </c>
      <c r="D34">
        <v>0</v>
      </c>
      <c r="E34">
        <f>IF(D34=0,0,700*D34)</f>
        <v>0</v>
      </c>
      <c r="F34">
        <f>CEILING(IF(D34=0, 0.03%*POWER(C34,1.5)*L33, 0), 1)</f>
        <v>138</v>
      </c>
      <c r="G34">
        <f>IF(L33+E34-F34&gt;25000,25000, L33+E34-F34)</f>
        <v>14400</v>
      </c>
      <c r="H34" t="str">
        <f>IF(AND(C34&gt;15,D34&lt;=0.6), "TAK", "NIE")</f>
        <v>NIE</v>
      </c>
      <c r="I34">
        <f>IF(H34="TAK", IF(C34&lt;=30, 12000, 24000),0)</f>
        <v>0</v>
      </c>
      <c r="J34" t="b">
        <f>G34-I34&gt;=0</f>
        <v>1</v>
      </c>
      <c r="K34">
        <f>IF(J34, 0, 25000-G34)</f>
        <v>0</v>
      </c>
      <c r="L34">
        <f>IF(J34, G34-I34,25000-I34)</f>
        <v>14400</v>
      </c>
    </row>
    <row r="35" spans="2:12">
      <c r="B35" s="1">
        <v>42125</v>
      </c>
      <c r="C35">
        <v>10</v>
      </c>
      <c r="D35">
        <v>4</v>
      </c>
      <c r="E35">
        <f>IF(D35=0,0,700*D35)</f>
        <v>2800</v>
      </c>
      <c r="F35">
        <f>CEILING(IF(D35=0, 0.03%*POWER(C35,1.5)*L34, 0), 1)</f>
        <v>0</v>
      </c>
      <c r="G35">
        <f>IF(L34+E35-F35&gt;25000,25000, L34+E35-F35)</f>
        <v>17200</v>
      </c>
      <c r="H35" t="str">
        <f>IF(AND(C35&gt;15,D35&lt;=0.6), "TAK", "NIE")</f>
        <v>NIE</v>
      </c>
      <c r="I35">
        <f>IF(H35="TAK", IF(C35&lt;=30, 12000, 24000),0)</f>
        <v>0</v>
      </c>
      <c r="J35" t="b">
        <f>G35-I35&gt;=0</f>
        <v>1</v>
      </c>
      <c r="K35">
        <f>IF(J35, 0, 25000-G35)</f>
        <v>0</v>
      </c>
      <c r="L35">
        <f>IF(J35, G35-I35,25000-I35)</f>
        <v>17200</v>
      </c>
    </row>
    <row r="36" spans="2:12">
      <c r="B36" s="1">
        <v>42126</v>
      </c>
      <c r="C36">
        <v>7</v>
      </c>
      <c r="D36">
        <v>5</v>
      </c>
      <c r="E36">
        <f>IF(D36=0,0,700*D36)</f>
        <v>3500</v>
      </c>
      <c r="F36">
        <f>CEILING(IF(D36=0, 0.03%*POWER(C36,1.5)*L35, 0), 1)</f>
        <v>0</v>
      </c>
      <c r="G36">
        <f>IF(L35+E36-F36&gt;25000,25000, L35+E36-F36)</f>
        <v>20700</v>
      </c>
      <c r="H36" t="str">
        <f>IF(AND(C36&gt;15,D36&lt;=0.6), "TAK", "NIE")</f>
        <v>NIE</v>
      </c>
      <c r="I36">
        <f>IF(H36="TAK", IF(C36&lt;=30, 12000, 24000),0)</f>
        <v>0</v>
      </c>
      <c r="J36" t="b">
        <f>G36-I36&gt;=0</f>
        <v>1</v>
      </c>
      <c r="K36">
        <f>IF(J36, 0, 25000-G36)</f>
        <v>0</v>
      </c>
      <c r="L36">
        <f>IF(J36, G36-I36,25000-I36)</f>
        <v>20700</v>
      </c>
    </row>
    <row r="37" spans="2:12">
      <c r="B37" s="1">
        <v>42127</v>
      </c>
      <c r="C37">
        <v>9</v>
      </c>
      <c r="D37">
        <v>4</v>
      </c>
      <c r="E37">
        <f>IF(D37=0,0,700*D37)</f>
        <v>2800</v>
      </c>
      <c r="F37">
        <f>CEILING(IF(D37=0, 0.03%*POWER(C37,1.5)*L36, 0), 1)</f>
        <v>0</v>
      </c>
      <c r="G37">
        <f>IF(L36+E37-F37&gt;25000,25000, L36+E37-F37)</f>
        <v>23500</v>
      </c>
      <c r="H37" t="str">
        <f>IF(AND(C37&gt;15,D37&lt;=0.6), "TAK", "NIE")</f>
        <v>NIE</v>
      </c>
      <c r="I37">
        <f>IF(H37="TAK", IF(C37&lt;=30, 12000, 24000),0)</f>
        <v>0</v>
      </c>
      <c r="J37" t="b">
        <f>G37-I37&gt;=0</f>
        <v>1</v>
      </c>
      <c r="K37">
        <f>IF(J37, 0, 25000-G37)</f>
        <v>0</v>
      </c>
      <c r="L37">
        <f>IF(J37, G37-I37,25000-I37)</f>
        <v>23500</v>
      </c>
    </row>
    <row r="38" spans="2:12">
      <c r="B38" s="1">
        <v>42128</v>
      </c>
      <c r="C38">
        <v>15</v>
      </c>
      <c r="D38">
        <v>0.4</v>
      </c>
      <c r="E38">
        <f>IF(D38=0,0,700*D38)</f>
        <v>280</v>
      </c>
      <c r="F38">
        <f>CEILING(IF(D38=0, 0.03%*POWER(C38,1.5)*L37, 0), 1)</f>
        <v>0</v>
      </c>
      <c r="G38">
        <f>IF(L37+E38-F38&gt;25000,25000, L37+E38-F38)</f>
        <v>23780</v>
      </c>
      <c r="H38" t="str">
        <f>IF(AND(C38&gt;15,D38&lt;=0.6), "TAK", "NIE")</f>
        <v>NIE</v>
      </c>
      <c r="I38">
        <f>IF(H38="TAK", IF(C38&lt;=30, 12000, 24000),0)</f>
        <v>0</v>
      </c>
      <c r="J38" t="b">
        <f>G38-I38&gt;=0</f>
        <v>1</v>
      </c>
      <c r="K38">
        <f>IF(J38, 0, 25000-G38)</f>
        <v>0</v>
      </c>
      <c r="L38">
        <f>IF(J38, G38-I38,25000-I38)</f>
        <v>23780</v>
      </c>
    </row>
    <row r="39" spans="2:12">
      <c r="B39" s="1">
        <v>42129</v>
      </c>
      <c r="C39">
        <v>18</v>
      </c>
      <c r="D39">
        <v>0.4</v>
      </c>
      <c r="E39">
        <f>IF(D39=0,0,700*D39)</f>
        <v>280</v>
      </c>
      <c r="F39">
        <f>CEILING(IF(D39=0, 0.03%*POWER(C39,1.5)*L38, 0), 1)</f>
        <v>0</v>
      </c>
      <c r="G39">
        <f>IF(L38+E39-F39&gt;25000,25000, L38+E39-F39)</f>
        <v>24060</v>
      </c>
      <c r="H39" t="str">
        <f>IF(AND(C39&gt;15,D39&lt;=0.6), "TAK", "NIE")</f>
        <v>TAK</v>
      </c>
      <c r="I39">
        <f>IF(H39="TAK", IF(C39&lt;=30, 12000, 24000),0)</f>
        <v>12000</v>
      </c>
      <c r="J39" t="b">
        <f>G39-I39&gt;=0</f>
        <v>1</v>
      </c>
      <c r="K39">
        <f>IF(J39, 0, 25000-G39)</f>
        <v>0</v>
      </c>
      <c r="L39">
        <f>IF(J39, G39-I39,25000-I39)</f>
        <v>12060</v>
      </c>
    </row>
    <row r="40" spans="2:12">
      <c r="B40" s="1">
        <v>42130</v>
      </c>
      <c r="C40">
        <v>16</v>
      </c>
      <c r="D40">
        <v>0</v>
      </c>
      <c r="E40">
        <f>IF(D40=0,0,700*D40)</f>
        <v>0</v>
      </c>
      <c r="F40">
        <f>CEILING(IF(D40=0, 0.03%*POWER(C40,1.5)*L39, 0), 1)</f>
        <v>232</v>
      </c>
      <c r="G40">
        <f>IF(L39+E40-F40&gt;25000,25000, L39+E40-F40)</f>
        <v>11828</v>
      </c>
      <c r="H40" t="str">
        <f>IF(AND(C40&gt;15,D40&lt;=0.6), "TAK", "NIE")</f>
        <v>TAK</v>
      </c>
      <c r="I40">
        <f>IF(H40="TAK", IF(C40&lt;=30, 12000, 24000),0)</f>
        <v>12000</v>
      </c>
      <c r="J40" t="b">
        <f>G40-I40&gt;=0</f>
        <v>0</v>
      </c>
      <c r="K40">
        <f>IF(J40, 0, 25000-G40)</f>
        <v>13172</v>
      </c>
      <c r="L40">
        <f>IF(J40, G40-I40,25000-I40)</f>
        <v>13000</v>
      </c>
    </row>
    <row r="41" spans="2:12">
      <c r="B41" s="1">
        <v>42131</v>
      </c>
      <c r="C41">
        <v>14</v>
      </c>
      <c r="D41">
        <v>0</v>
      </c>
      <c r="E41">
        <f>IF(D41=0,0,700*D41)</f>
        <v>0</v>
      </c>
      <c r="F41">
        <f>CEILING(IF(D41=0, 0.03%*POWER(C41,1.5)*L40, 0), 1)</f>
        <v>205</v>
      </c>
      <c r="G41">
        <f>IF(L40+E41-F41&gt;25000,25000, L40+E41-F41)</f>
        <v>12795</v>
      </c>
      <c r="H41" t="str">
        <f>IF(AND(C41&gt;15,D41&lt;=0.6), "TAK", "NIE")</f>
        <v>NIE</v>
      </c>
      <c r="I41">
        <f>IF(H41="TAK", IF(C41&lt;=30, 12000, 24000),0)</f>
        <v>0</v>
      </c>
      <c r="J41" t="b">
        <f>G41-I41&gt;=0</f>
        <v>1</v>
      </c>
      <c r="K41">
        <f>IF(J41, 0, 25000-G41)</f>
        <v>0</v>
      </c>
      <c r="L41">
        <f>IF(J41, G41-I41,25000-I41)</f>
        <v>12795</v>
      </c>
    </row>
    <row r="42" spans="2:12">
      <c r="B42" s="1">
        <v>42132</v>
      </c>
      <c r="C42">
        <v>10</v>
      </c>
      <c r="D42">
        <v>0</v>
      </c>
      <c r="E42">
        <f>IF(D42=0,0,700*D42)</f>
        <v>0</v>
      </c>
      <c r="F42">
        <f>CEILING(IF(D42=0, 0.03%*POWER(C42,1.5)*L41, 0), 1)</f>
        <v>122</v>
      </c>
      <c r="G42">
        <f>IF(L41+E42-F42&gt;25000,25000, L41+E42-F42)</f>
        <v>12673</v>
      </c>
      <c r="H42" t="str">
        <f>IF(AND(C42&gt;15,D42&lt;=0.6), "TAK", "NIE")</f>
        <v>NIE</v>
      </c>
      <c r="I42">
        <f>IF(H42="TAK", IF(C42&lt;=30, 12000, 24000),0)</f>
        <v>0</v>
      </c>
      <c r="J42" t="b">
        <f>G42-I42&gt;=0</f>
        <v>1</v>
      </c>
      <c r="K42">
        <f>IF(J42, 0, 25000-G42)</f>
        <v>0</v>
      </c>
      <c r="L42">
        <f>IF(J42, G42-I42,25000-I42)</f>
        <v>12673</v>
      </c>
    </row>
    <row r="43" spans="2:12">
      <c r="B43" s="1">
        <v>42133</v>
      </c>
      <c r="C43">
        <v>14</v>
      </c>
      <c r="D43">
        <v>0.3</v>
      </c>
      <c r="E43">
        <f>IF(D43=0,0,700*D43)</f>
        <v>210</v>
      </c>
      <c r="F43">
        <f>CEILING(IF(D43=0, 0.03%*POWER(C43,1.5)*L42, 0), 1)</f>
        <v>0</v>
      </c>
      <c r="G43">
        <f>IF(L42+E43-F43&gt;25000,25000, L42+E43-F43)</f>
        <v>12883</v>
      </c>
      <c r="H43" t="str">
        <f>IF(AND(C43&gt;15,D43&lt;=0.6), "TAK", "NIE")</f>
        <v>NIE</v>
      </c>
      <c r="I43">
        <f>IF(H43="TAK", IF(C43&lt;=30, 12000, 24000),0)</f>
        <v>0</v>
      </c>
      <c r="J43" t="b">
        <f>G43-I43&gt;=0</f>
        <v>1</v>
      </c>
      <c r="K43">
        <f>IF(J43, 0, 25000-G43)</f>
        <v>0</v>
      </c>
      <c r="L43">
        <f>IF(J43, G43-I43,25000-I43)</f>
        <v>12883</v>
      </c>
    </row>
    <row r="44" spans="2:12">
      <c r="B44" s="1">
        <v>42134</v>
      </c>
      <c r="C44">
        <v>12</v>
      </c>
      <c r="D44">
        <v>0.1</v>
      </c>
      <c r="E44">
        <f>IF(D44=0,0,700*D44)</f>
        <v>70</v>
      </c>
      <c r="F44">
        <f>CEILING(IF(D44=0, 0.03%*POWER(C44,1.5)*L43, 0), 1)</f>
        <v>0</v>
      </c>
      <c r="G44">
        <f>IF(L43+E44-F44&gt;25000,25000, L43+E44-F44)</f>
        <v>12953</v>
      </c>
      <c r="H44" t="str">
        <f>IF(AND(C44&gt;15,D44&lt;=0.6), "TAK", "NIE")</f>
        <v>NIE</v>
      </c>
      <c r="I44">
        <f>IF(H44="TAK", IF(C44&lt;=30, 12000, 24000),0)</f>
        <v>0</v>
      </c>
      <c r="J44" t="b">
        <f>G44-I44&gt;=0</f>
        <v>1</v>
      </c>
      <c r="K44">
        <f>IF(J44, 0, 25000-G44)</f>
        <v>0</v>
      </c>
      <c r="L44">
        <f>IF(J44, G44-I44,25000-I44)</f>
        <v>12953</v>
      </c>
    </row>
    <row r="45" spans="2:12">
      <c r="B45" s="1">
        <v>42135</v>
      </c>
      <c r="C45">
        <v>11</v>
      </c>
      <c r="D45">
        <v>0</v>
      </c>
      <c r="E45">
        <f>IF(D45=0,0,700*D45)</f>
        <v>0</v>
      </c>
      <c r="F45">
        <f>CEILING(IF(D45=0, 0.03%*POWER(C45,1.5)*L44, 0), 1)</f>
        <v>142</v>
      </c>
      <c r="G45">
        <f>IF(L44+E45-F45&gt;25000,25000, L44+E45-F45)</f>
        <v>12811</v>
      </c>
      <c r="H45" t="str">
        <f>IF(AND(C45&gt;15,D45&lt;=0.6), "TAK", "NIE")</f>
        <v>NIE</v>
      </c>
      <c r="I45">
        <f>IF(H45="TAK", IF(C45&lt;=30, 12000, 24000),0)</f>
        <v>0</v>
      </c>
      <c r="J45" t="b">
        <f>G45-I45&gt;=0</f>
        <v>1</v>
      </c>
      <c r="K45">
        <f>IF(J45, 0, 25000-G45)</f>
        <v>0</v>
      </c>
      <c r="L45">
        <f>IF(J45, G45-I45,25000-I45)</f>
        <v>12811</v>
      </c>
    </row>
    <row r="46" spans="2:12">
      <c r="B46" s="1">
        <v>42136</v>
      </c>
      <c r="C46">
        <v>16</v>
      </c>
      <c r="D46">
        <v>3</v>
      </c>
      <c r="E46">
        <f>IF(D46=0,0,700*D46)</f>
        <v>2100</v>
      </c>
      <c r="F46">
        <f>CEILING(IF(D46=0, 0.03%*POWER(C46,1.5)*L45, 0), 1)</f>
        <v>0</v>
      </c>
      <c r="G46">
        <f>IF(L45+E46-F46&gt;25000,25000, L45+E46-F46)</f>
        <v>14911</v>
      </c>
      <c r="H46" t="str">
        <f>IF(AND(C46&gt;15,D46&lt;=0.6), "TAK", "NIE")</f>
        <v>NIE</v>
      </c>
      <c r="I46">
        <f>IF(H46="TAK", IF(C46&lt;=30, 12000, 24000),0)</f>
        <v>0</v>
      </c>
      <c r="J46" t="b">
        <f>G46-I46&gt;=0</f>
        <v>1</v>
      </c>
      <c r="K46">
        <f>IF(J46, 0, 25000-G46)</f>
        <v>0</v>
      </c>
      <c r="L46">
        <f>IF(J46, G46-I46,25000-I46)</f>
        <v>14911</v>
      </c>
    </row>
    <row r="47" spans="2:12">
      <c r="B47" s="1">
        <v>42137</v>
      </c>
      <c r="C47">
        <v>12</v>
      </c>
      <c r="D47">
        <v>0</v>
      </c>
      <c r="E47">
        <f>IF(D47=0,0,700*D47)</f>
        <v>0</v>
      </c>
      <c r="F47">
        <f>CEILING(IF(D47=0, 0.03%*POWER(C47,1.5)*L46, 0), 1)</f>
        <v>186</v>
      </c>
      <c r="G47">
        <f>IF(L46+E47-F47&gt;25000,25000, L46+E47-F47)</f>
        <v>14725</v>
      </c>
      <c r="H47" t="str">
        <f>IF(AND(C47&gt;15,D47&lt;=0.6), "TAK", "NIE")</f>
        <v>NIE</v>
      </c>
      <c r="I47">
        <f>IF(H47="TAK", IF(C47&lt;=30, 12000, 24000),0)</f>
        <v>0</v>
      </c>
      <c r="J47" t="b">
        <f>G47-I47&gt;=0</f>
        <v>1</v>
      </c>
      <c r="K47">
        <f>IF(J47, 0, 25000-G47)</f>
        <v>0</v>
      </c>
      <c r="L47">
        <f>IF(J47, G47-I47,25000-I47)</f>
        <v>14725</v>
      </c>
    </row>
    <row r="48" spans="2:12">
      <c r="B48" s="1">
        <v>42138</v>
      </c>
      <c r="C48">
        <v>10</v>
      </c>
      <c r="D48">
        <v>0</v>
      </c>
      <c r="E48">
        <f>IF(D48=0,0,700*D48)</f>
        <v>0</v>
      </c>
      <c r="F48">
        <f>CEILING(IF(D48=0, 0.03%*POWER(C48,1.5)*L47, 0), 1)</f>
        <v>140</v>
      </c>
      <c r="G48">
        <f>IF(L47+E48-F48&gt;25000,25000, L47+E48-F48)</f>
        <v>14585</v>
      </c>
      <c r="H48" t="str">
        <f>IF(AND(C48&gt;15,D48&lt;=0.6), "TAK", "NIE")</f>
        <v>NIE</v>
      </c>
      <c r="I48">
        <f>IF(H48="TAK", IF(C48&lt;=30, 12000, 24000),0)</f>
        <v>0</v>
      </c>
      <c r="J48" t="b">
        <f>G48-I48&gt;=0</f>
        <v>1</v>
      </c>
      <c r="K48">
        <f>IF(J48, 0, 25000-G48)</f>
        <v>0</v>
      </c>
      <c r="L48">
        <f>IF(J48, G48-I48,25000-I48)</f>
        <v>14585</v>
      </c>
    </row>
    <row r="49" spans="2:12">
      <c r="B49" s="1">
        <v>42139</v>
      </c>
      <c r="C49">
        <v>12</v>
      </c>
      <c r="D49">
        <v>0</v>
      </c>
      <c r="E49">
        <f>IF(D49=0,0,700*D49)</f>
        <v>0</v>
      </c>
      <c r="F49">
        <f>CEILING(IF(D49=0, 0.03%*POWER(C49,1.5)*L48, 0), 1)</f>
        <v>182</v>
      </c>
      <c r="G49">
        <f>IF(L48+E49-F49&gt;25000,25000, L48+E49-F49)</f>
        <v>14403</v>
      </c>
      <c r="H49" t="str">
        <f>IF(AND(C49&gt;15,D49&lt;=0.6), "TAK", "NIE")</f>
        <v>NIE</v>
      </c>
      <c r="I49">
        <f>IF(H49="TAK", IF(C49&lt;=30, 12000, 24000),0)</f>
        <v>0</v>
      </c>
      <c r="J49" t="b">
        <f>G49-I49&gt;=0</f>
        <v>1</v>
      </c>
      <c r="K49">
        <f>IF(J49, 0, 25000-G49)</f>
        <v>0</v>
      </c>
      <c r="L49">
        <f>IF(J49, G49-I49,25000-I49)</f>
        <v>14403</v>
      </c>
    </row>
    <row r="50" spans="2:12">
      <c r="B50" s="1">
        <v>42140</v>
      </c>
      <c r="C50">
        <v>10</v>
      </c>
      <c r="D50">
        <v>1.8</v>
      </c>
      <c r="E50">
        <f>IF(D50=0,0,700*D50)</f>
        <v>1260</v>
      </c>
      <c r="F50">
        <f>CEILING(IF(D50=0, 0.03%*POWER(C50,1.5)*L49, 0), 1)</f>
        <v>0</v>
      </c>
      <c r="G50">
        <f>IF(L49+E50-F50&gt;25000,25000, L49+E50-F50)</f>
        <v>15663</v>
      </c>
      <c r="H50" t="str">
        <f>IF(AND(C50&gt;15,D50&lt;=0.6), "TAK", "NIE")</f>
        <v>NIE</v>
      </c>
      <c r="I50">
        <f>IF(H50="TAK", IF(C50&lt;=30, 12000, 24000),0)</f>
        <v>0</v>
      </c>
      <c r="J50" t="b">
        <f>G50-I50&gt;=0</f>
        <v>1</v>
      </c>
      <c r="K50">
        <f>IF(J50, 0, 25000-G50)</f>
        <v>0</v>
      </c>
      <c r="L50">
        <f>IF(J50, G50-I50,25000-I50)</f>
        <v>15663</v>
      </c>
    </row>
    <row r="51" spans="2:12">
      <c r="B51" s="1">
        <v>42141</v>
      </c>
      <c r="C51">
        <v>11</v>
      </c>
      <c r="D51">
        <v>2.8</v>
      </c>
      <c r="E51">
        <f>IF(D51=0,0,700*D51)</f>
        <v>1959.9999999999998</v>
      </c>
      <c r="F51">
        <f>CEILING(IF(D51=0, 0.03%*POWER(C51,1.5)*L50, 0), 1)</f>
        <v>0</v>
      </c>
      <c r="G51">
        <f>IF(L50+E51-F51&gt;25000,25000, L50+E51-F51)</f>
        <v>17623</v>
      </c>
      <c r="H51" t="str">
        <f>IF(AND(C51&gt;15,D51&lt;=0.6), "TAK", "NIE")</f>
        <v>NIE</v>
      </c>
      <c r="I51">
        <f>IF(H51="TAK", IF(C51&lt;=30, 12000, 24000),0)</f>
        <v>0</v>
      </c>
      <c r="J51" t="b">
        <f>G51-I51&gt;=0</f>
        <v>1</v>
      </c>
      <c r="K51">
        <f>IF(J51, 0, 25000-G51)</f>
        <v>0</v>
      </c>
      <c r="L51">
        <f>IF(J51, G51-I51,25000-I51)</f>
        <v>17623</v>
      </c>
    </row>
    <row r="52" spans="2:12">
      <c r="B52" s="1">
        <v>42142</v>
      </c>
      <c r="C52">
        <v>12</v>
      </c>
      <c r="D52">
        <v>1.9</v>
      </c>
      <c r="E52">
        <f>IF(D52=0,0,700*D52)</f>
        <v>1330</v>
      </c>
      <c r="F52">
        <f>CEILING(IF(D52=0, 0.03%*POWER(C52,1.5)*L51, 0), 1)</f>
        <v>0</v>
      </c>
      <c r="G52">
        <f>IF(L51+E52-F52&gt;25000,25000, L51+E52-F52)</f>
        <v>18953</v>
      </c>
      <c r="H52" t="str">
        <f>IF(AND(C52&gt;15,D52&lt;=0.6), "TAK", "NIE")</f>
        <v>NIE</v>
      </c>
      <c r="I52">
        <f>IF(H52="TAK", IF(C52&lt;=30, 12000, 24000),0)</f>
        <v>0</v>
      </c>
      <c r="J52" t="b">
        <f>G52-I52&gt;=0</f>
        <v>1</v>
      </c>
      <c r="K52">
        <f>IF(J52, 0, 25000-G52)</f>
        <v>0</v>
      </c>
      <c r="L52">
        <f>IF(J52, G52-I52,25000-I52)</f>
        <v>18953</v>
      </c>
    </row>
    <row r="53" spans="2:12">
      <c r="B53" s="1">
        <v>42143</v>
      </c>
      <c r="C53">
        <v>16</v>
      </c>
      <c r="D53">
        <v>2.2000000000000002</v>
      </c>
      <c r="E53">
        <f>IF(D53=0,0,700*D53)</f>
        <v>1540.0000000000002</v>
      </c>
      <c r="F53">
        <f>CEILING(IF(D53=0, 0.03%*POWER(C53,1.5)*L52, 0), 1)</f>
        <v>0</v>
      </c>
      <c r="G53">
        <f>IF(L52+E53-F53&gt;25000,25000, L52+E53-F53)</f>
        <v>20493</v>
      </c>
      <c r="H53" t="str">
        <f>IF(AND(C53&gt;15,D53&lt;=0.6), "TAK", "NIE")</f>
        <v>NIE</v>
      </c>
      <c r="I53">
        <f>IF(H53="TAK", IF(C53&lt;=30, 12000, 24000),0)</f>
        <v>0</v>
      </c>
      <c r="J53" t="b">
        <f>G53-I53&gt;=0</f>
        <v>1</v>
      </c>
      <c r="K53">
        <f>IF(J53, 0, 25000-G53)</f>
        <v>0</v>
      </c>
      <c r="L53">
        <f>IF(J53, G53-I53,25000-I53)</f>
        <v>20493</v>
      </c>
    </row>
    <row r="54" spans="2:12">
      <c r="B54" s="1">
        <v>42144</v>
      </c>
      <c r="C54">
        <v>13</v>
      </c>
      <c r="D54">
        <v>2.2999999999999998</v>
      </c>
      <c r="E54">
        <f>IF(D54=0,0,700*D54)</f>
        <v>1609.9999999999998</v>
      </c>
      <c r="F54">
        <f>CEILING(IF(D54=0, 0.03%*POWER(C54,1.5)*L53, 0), 1)</f>
        <v>0</v>
      </c>
      <c r="G54">
        <f>IF(L53+E54-F54&gt;25000,25000, L53+E54-F54)</f>
        <v>22103</v>
      </c>
      <c r="H54" t="str">
        <f>IF(AND(C54&gt;15,D54&lt;=0.6), "TAK", "NIE")</f>
        <v>NIE</v>
      </c>
      <c r="I54">
        <f>IF(H54="TAK", IF(C54&lt;=30, 12000, 24000),0)</f>
        <v>0</v>
      </c>
      <c r="J54" t="b">
        <f>G54-I54&gt;=0</f>
        <v>1</v>
      </c>
      <c r="K54">
        <f>IF(J54, 0, 25000-G54)</f>
        <v>0</v>
      </c>
      <c r="L54">
        <f>IF(J54, G54-I54,25000-I54)</f>
        <v>22103</v>
      </c>
    </row>
    <row r="55" spans="2:12">
      <c r="B55" s="1">
        <v>42145</v>
      </c>
      <c r="C55">
        <v>11</v>
      </c>
      <c r="D55">
        <v>5.4</v>
      </c>
      <c r="E55">
        <f>IF(D55=0,0,700*D55)</f>
        <v>3780.0000000000005</v>
      </c>
      <c r="F55">
        <f>CEILING(IF(D55=0, 0.03%*POWER(C55,1.5)*L54, 0), 1)</f>
        <v>0</v>
      </c>
      <c r="G55">
        <f>IF(L54+E55-F55&gt;25000,25000, L54+E55-F55)</f>
        <v>25000</v>
      </c>
      <c r="H55" t="str">
        <f>IF(AND(C55&gt;15,D55&lt;=0.6), "TAK", "NIE")</f>
        <v>NIE</v>
      </c>
      <c r="I55">
        <f>IF(H55="TAK", IF(C55&lt;=30, 12000, 24000),0)</f>
        <v>0</v>
      </c>
      <c r="J55" t="b">
        <f>G55-I55&gt;=0</f>
        <v>1</v>
      </c>
      <c r="K55">
        <f>IF(J55, 0, 25000-G55)</f>
        <v>0</v>
      </c>
      <c r="L55">
        <f>IF(J55, G55-I55,25000-I55)</f>
        <v>25000</v>
      </c>
    </row>
    <row r="56" spans="2:12">
      <c r="B56" s="1">
        <v>42146</v>
      </c>
      <c r="C56">
        <v>12</v>
      </c>
      <c r="D56">
        <v>5.5</v>
      </c>
      <c r="E56">
        <f>IF(D56=0,0,700*D56)</f>
        <v>3850</v>
      </c>
      <c r="F56">
        <f>CEILING(IF(D56=0, 0.03%*POWER(C56,1.5)*L55, 0), 1)</f>
        <v>0</v>
      </c>
      <c r="G56">
        <f>IF(L55+E56-F56&gt;25000,25000, L55+E56-F56)</f>
        <v>25000</v>
      </c>
      <c r="H56" t="str">
        <f>IF(AND(C56&gt;15,D56&lt;=0.6), "TAK", "NIE")</f>
        <v>NIE</v>
      </c>
      <c r="I56">
        <f>IF(H56="TAK", IF(C56&lt;=30, 12000, 24000),0)</f>
        <v>0</v>
      </c>
      <c r="J56" t="b">
        <f>G56-I56&gt;=0</f>
        <v>1</v>
      </c>
      <c r="K56">
        <f>IF(J56, 0, 25000-G56)</f>
        <v>0</v>
      </c>
      <c r="L56">
        <f>IF(J56, G56-I56,25000-I56)</f>
        <v>25000</v>
      </c>
    </row>
    <row r="57" spans="2:12">
      <c r="B57" s="1">
        <v>42147</v>
      </c>
      <c r="C57">
        <v>12</v>
      </c>
      <c r="D57">
        <v>5.2</v>
      </c>
      <c r="E57">
        <f>IF(D57=0,0,700*D57)</f>
        <v>3640</v>
      </c>
      <c r="F57">
        <f>CEILING(IF(D57=0, 0.03%*POWER(C57,1.5)*L56, 0), 1)</f>
        <v>0</v>
      </c>
      <c r="G57">
        <f>IF(L56+E57-F57&gt;25000,25000, L56+E57-F57)</f>
        <v>25000</v>
      </c>
      <c r="H57" t="str">
        <f>IF(AND(C57&gt;15,D57&lt;=0.6), "TAK", "NIE")</f>
        <v>NIE</v>
      </c>
      <c r="I57">
        <f>IF(H57="TAK", IF(C57&lt;=30, 12000, 24000),0)</f>
        <v>0</v>
      </c>
      <c r="J57" t="b">
        <f>G57-I57&gt;=0</f>
        <v>1</v>
      </c>
      <c r="K57">
        <f>IF(J57, 0, 25000-G57)</f>
        <v>0</v>
      </c>
      <c r="L57">
        <f>IF(J57, G57-I57,25000-I57)</f>
        <v>25000</v>
      </c>
    </row>
    <row r="58" spans="2:12">
      <c r="B58" s="1">
        <v>42148</v>
      </c>
      <c r="C58">
        <v>14</v>
      </c>
      <c r="D58">
        <v>3</v>
      </c>
      <c r="E58">
        <f>IF(D58=0,0,700*D58)</f>
        <v>2100</v>
      </c>
      <c r="F58">
        <f>CEILING(IF(D58=0, 0.03%*POWER(C58,1.5)*L57, 0), 1)</f>
        <v>0</v>
      </c>
      <c r="G58">
        <f>IF(L57+E58-F58&gt;25000,25000, L57+E58-F58)</f>
        <v>25000</v>
      </c>
      <c r="H58" t="str">
        <f>IF(AND(C58&gt;15,D58&lt;=0.6), "TAK", "NIE")</f>
        <v>NIE</v>
      </c>
      <c r="I58">
        <f>IF(H58="TAK", IF(C58&lt;=30, 12000, 24000),0)</f>
        <v>0</v>
      </c>
      <c r="J58" t="b">
        <f>G58-I58&gt;=0</f>
        <v>1</v>
      </c>
      <c r="K58">
        <f>IF(J58, 0, 25000-G58)</f>
        <v>0</v>
      </c>
      <c r="L58">
        <f>IF(J58, G58-I58,25000-I58)</f>
        <v>25000</v>
      </c>
    </row>
    <row r="59" spans="2:12">
      <c r="B59" s="1">
        <v>42149</v>
      </c>
      <c r="C59">
        <v>15</v>
      </c>
      <c r="D59">
        <v>0</v>
      </c>
      <c r="E59">
        <f>IF(D59=0,0,700*D59)</f>
        <v>0</v>
      </c>
      <c r="F59">
        <f>CEILING(IF(D59=0, 0.03%*POWER(C59,1.5)*L58, 0), 1)</f>
        <v>436</v>
      </c>
      <c r="G59">
        <f>IF(L58+E59-F59&gt;25000,25000, L58+E59-F59)</f>
        <v>24564</v>
      </c>
      <c r="H59" t="str">
        <f>IF(AND(C59&gt;15,D59&lt;=0.6), "TAK", "NIE")</f>
        <v>NIE</v>
      </c>
      <c r="I59">
        <f>IF(H59="TAK", IF(C59&lt;=30, 12000, 24000),0)</f>
        <v>0</v>
      </c>
      <c r="J59" t="b">
        <f>G59-I59&gt;=0</f>
        <v>1</v>
      </c>
      <c r="K59">
        <f>IF(J59, 0, 25000-G59)</f>
        <v>0</v>
      </c>
      <c r="L59">
        <f>IF(J59, G59-I59,25000-I59)</f>
        <v>24564</v>
      </c>
    </row>
    <row r="60" spans="2:12">
      <c r="B60" s="1">
        <v>42150</v>
      </c>
      <c r="C60">
        <v>14</v>
      </c>
      <c r="D60">
        <v>0</v>
      </c>
      <c r="E60">
        <f>IF(D60=0,0,700*D60)</f>
        <v>0</v>
      </c>
      <c r="F60">
        <f>CEILING(IF(D60=0, 0.03%*POWER(C60,1.5)*L59, 0), 1)</f>
        <v>387</v>
      </c>
      <c r="G60">
        <f>IF(L59+E60-F60&gt;25000,25000, L59+E60-F60)</f>
        <v>24177</v>
      </c>
      <c r="H60" t="str">
        <f>IF(AND(C60&gt;15,D60&lt;=0.6), "TAK", "NIE")</f>
        <v>NIE</v>
      </c>
      <c r="I60">
        <f>IF(H60="TAK", IF(C60&lt;=30, 12000, 24000),0)</f>
        <v>0</v>
      </c>
      <c r="J60" t="b">
        <f>G60-I60&gt;=0</f>
        <v>1</v>
      </c>
      <c r="K60">
        <f>IF(J60, 0, 25000-G60)</f>
        <v>0</v>
      </c>
      <c r="L60">
        <f>IF(J60, G60-I60,25000-I60)</f>
        <v>24177</v>
      </c>
    </row>
    <row r="61" spans="2:12">
      <c r="B61" s="1">
        <v>42151</v>
      </c>
      <c r="C61">
        <v>10</v>
      </c>
      <c r="D61">
        <v>0</v>
      </c>
      <c r="E61">
        <f>IF(D61=0,0,700*D61)</f>
        <v>0</v>
      </c>
      <c r="F61">
        <f>CEILING(IF(D61=0, 0.03%*POWER(C61,1.5)*L60, 0), 1)</f>
        <v>230</v>
      </c>
      <c r="G61">
        <f>IF(L60+E61-F61&gt;25000,25000, L60+E61-F61)</f>
        <v>23947</v>
      </c>
      <c r="H61" t="str">
        <f>IF(AND(C61&gt;15,D61&lt;=0.6), "TAK", "NIE")</f>
        <v>NIE</v>
      </c>
      <c r="I61">
        <f>IF(H61="TAK", IF(C61&lt;=30, 12000, 24000),0)</f>
        <v>0</v>
      </c>
      <c r="J61" t="b">
        <f>G61-I61&gt;=0</f>
        <v>1</v>
      </c>
      <c r="K61">
        <f>IF(J61, 0, 25000-G61)</f>
        <v>0</v>
      </c>
      <c r="L61">
        <f>IF(J61, G61-I61,25000-I61)</f>
        <v>23947</v>
      </c>
    </row>
    <row r="62" spans="2:12">
      <c r="B62" s="1">
        <v>42152</v>
      </c>
      <c r="C62">
        <v>12</v>
      </c>
      <c r="D62">
        <v>0.1</v>
      </c>
      <c r="E62">
        <f>IF(D62=0,0,700*D62)</f>
        <v>70</v>
      </c>
      <c r="F62">
        <f>CEILING(IF(D62=0, 0.03%*POWER(C62,1.5)*L61, 0), 1)</f>
        <v>0</v>
      </c>
      <c r="G62">
        <f>IF(L61+E62-F62&gt;25000,25000, L61+E62-F62)</f>
        <v>24017</v>
      </c>
      <c r="H62" t="str">
        <f>IF(AND(C62&gt;15,D62&lt;=0.6), "TAK", "NIE")</f>
        <v>NIE</v>
      </c>
      <c r="I62">
        <f>IF(H62="TAK", IF(C62&lt;=30, 12000, 24000),0)</f>
        <v>0</v>
      </c>
      <c r="J62" t="b">
        <f>G62-I62&gt;=0</f>
        <v>1</v>
      </c>
      <c r="K62">
        <f>IF(J62, 0, 25000-G62)</f>
        <v>0</v>
      </c>
      <c r="L62">
        <f>IF(J62, G62-I62,25000-I62)</f>
        <v>24017</v>
      </c>
    </row>
    <row r="63" spans="2:12">
      <c r="B63" s="1">
        <v>42153</v>
      </c>
      <c r="C63">
        <v>14</v>
      </c>
      <c r="D63">
        <v>0</v>
      </c>
      <c r="E63">
        <f>IF(D63=0,0,700*D63)</f>
        <v>0</v>
      </c>
      <c r="F63">
        <f>CEILING(IF(D63=0, 0.03%*POWER(C63,1.5)*L62, 0), 1)</f>
        <v>378</v>
      </c>
      <c r="G63">
        <f>IF(L62+E63-F63&gt;25000,25000, L62+E63-F63)</f>
        <v>23639</v>
      </c>
      <c r="H63" t="str">
        <f>IF(AND(C63&gt;15,D63&lt;=0.6), "TAK", "NIE")</f>
        <v>NIE</v>
      </c>
      <c r="I63">
        <f>IF(H63="TAK", IF(C63&lt;=30, 12000, 24000),0)</f>
        <v>0</v>
      </c>
      <c r="J63" t="b">
        <f>G63-I63&gt;=0</f>
        <v>1</v>
      </c>
      <c r="K63">
        <f>IF(J63, 0, 25000-G63)</f>
        <v>0</v>
      </c>
      <c r="L63">
        <f>IF(J63, G63-I63,25000-I63)</f>
        <v>23639</v>
      </c>
    </row>
    <row r="64" spans="2:12">
      <c r="B64" s="1">
        <v>42154</v>
      </c>
      <c r="C64">
        <v>13</v>
      </c>
      <c r="D64">
        <v>0</v>
      </c>
      <c r="E64">
        <f>IF(D64=0,0,700*D64)</f>
        <v>0</v>
      </c>
      <c r="F64">
        <f>CEILING(IF(D64=0, 0.03%*POWER(C64,1.5)*L63, 0), 1)</f>
        <v>333</v>
      </c>
      <c r="G64">
        <f>IF(L63+E64-F64&gt;25000,25000, L63+E64-F64)</f>
        <v>23306</v>
      </c>
      <c r="H64" t="str">
        <f>IF(AND(C64&gt;15,D64&lt;=0.6), "TAK", "NIE")</f>
        <v>NIE</v>
      </c>
      <c r="I64">
        <f>IF(H64="TAK", IF(C64&lt;=30, 12000, 24000),0)</f>
        <v>0</v>
      </c>
      <c r="J64" t="b">
        <f>G64-I64&gt;=0</f>
        <v>1</v>
      </c>
      <c r="K64">
        <f>IF(J64, 0, 25000-G64)</f>
        <v>0</v>
      </c>
      <c r="L64">
        <f>IF(J64, G64-I64,25000-I64)</f>
        <v>23306</v>
      </c>
    </row>
    <row r="65" spans="2:12">
      <c r="B65" s="1">
        <v>42155</v>
      </c>
      <c r="C65">
        <v>12</v>
      </c>
      <c r="D65">
        <v>0</v>
      </c>
      <c r="E65">
        <f>IF(D65=0,0,700*D65)</f>
        <v>0</v>
      </c>
      <c r="F65">
        <f>CEILING(IF(D65=0, 0.03%*POWER(C65,1.5)*L64, 0), 1)</f>
        <v>291</v>
      </c>
      <c r="G65">
        <f>IF(L64+E65-F65&gt;25000,25000, L64+E65-F65)</f>
        <v>23015</v>
      </c>
      <c r="H65" t="str">
        <f>IF(AND(C65&gt;15,D65&lt;=0.6), "TAK", "NIE")</f>
        <v>NIE</v>
      </c>
      <c r="I65">
        <f>IF(H65="TAK", IF(C65&lt;=30, 12000, 24000),0)</f>
        <v>0</v>
      </c>
      <c r="J65" t="b">
        <f>G65-I65&gt;=0</f>
        <v>1</v>
      </c>
      <c r="K65">
        <f>IF(J65, 0, 25000-G65)</f>
        <v>0</v>
      </c>
      <c r="L65">
        <f>IF(J65, G65-I65,25000-I65)</f>
        <v>23015</v>
      </c>
    </row>
    <row r="66" spans="2:12">
      <c r="B66" s="1">
        <v>42156</v>
      </c>
      <c r="C66">
        <v>18</v>
      </c>
      <c r="D66">
        <v>4</v>
      </c>
      <c r="E66">
        <f>IF(D66=0,0,700*D66)</f>
        <v>2800</v>
      </c>
      <c r="F66">
        <f>CEILING(IF(D66=0, 0.03%*POWER(C66,1.5)*L65, 0), 1)</f>
        <v>0</v>
      </c>
      <c r="G66">
        <f>IF(L65+E66-F66&gt;25000,25000, L65+E66-F66)</f>
        <v>25000</v>
      </c>
      <c r="H66" t="str">
        <f>IF(AND(C66&gt;15,D66&lt;=0.6), "TAK", "NIE")</f>
        <v>NIE</v>
      </c>
      <c r="I66">
        <f>IF(H66="TAK", IF(C66&lt;=30, 12000, 24000),0)</f>
        <v>0</v>
      </c>
      <c r="J66" t="b">
        <f>G66-I66&gt;=0</f>
        <v>1</v>
      </c>
      <c r="K66">
        <f>IF(J66, 0, 25000-G66)</f>
        <v>0</v>
      </c>
      <c r="L66">
        <f>IF(J66, G66-I66,25000-I66)</f>
        <v>25000</v>
      </c>
    </row>
    <row r="67" spans="2:12">
      <c r="B67" s="1">
        <v>42157</v>
      </c>
      <c r="C67">
        <v>18</v>
      </c>
      <c r="D67">
        <v>3</v>
      </c>
      <c r="E67">
        <f>IF(D67=0,0,700*D67)</f>
        <v>2100</v>
      </c>
      <c r="F67">
        <f>CEILING(IF(D67=0, 0.03%*POWER(C67,1.5)*L66, 0), 1)</f>
        <v>0</v>
      </c>
      <c r="G67">
        <f>IF(L66+E67-F67&gt;25000,25000, L66+E67-F67)</f>
        <v>25000</v>
      </c>
      <c r="H67" t="str">
        <f>IF(AND(C67&gt;15,D67&lt;=0.6), "TAK", "NIE")</f>
        <v>NIE</v>
      </c>
      <c r="I67">
        <f>IF(H67="TAK", IF(C67&lt;=30, 12000, 24000),0)</f>
        <v>0</v>
      </c>
      <c r="J67" t="b">
        <f>G67-I67&gt;=0</f>
        <v>1</v>
      </c>
      <c r="K67">
        <f>IF(J67, 0, 25000-G67)</f>
        <v>0</v>
      </c>
      <c r="L67">
        <f>IF(J67, G67-I67,25000-I67)</f>
        <v>25000</v>
      </c>
    </row>
    <row r="68" spans="2:12">
      <c r="B68" s="1">
        <v>42158</v>
      </c>
      <c r="C68">
        <v>22</v>
      </c>
      <c r="D68">
        <v>0</v>
      </c>
      <c r="E68">
        <f>IF(D68=0,0,700*D68)</f>
        <v>0</v>
      </c>
      <c r="F68">
        <f>CEILING(IF(D68=0, 0.03%*POWER(C68,1.5)*L67, 0), 1)</f>
        <v>774</v>
      </c>
      <c r="G68">
        <f>IF(L67+E68-F68&gt;25000,25000, L67+E68-F68)</f>
        <v>24226</v>
      </c>
      <c r="H68" t="str">
        <f>IF(AND(C68&gt;15,D68&lt;=0.6), "TAK", "NIE")</f>
        <v>TAK</v>
      </c>
      <c r="I68">
        <f>IF(H68="TAK", IF(C68&lt;=30, 12000, 24000),0)</f>
        <v>12000</v>
      </c>
      <c r="J68" t="b">
        <f>G68-I68&gt;=0</f>
        <v>1</v>
      </c>
      <c r="K68">
        <f>IF(J68, 0, 25000-G68)</f>
        <v>0</v>
      </c>
      <c r="L68">
        <f>IF(J68, G68-I68,25000-I68)</f>
        <v>12226</v>
      </c>
    </row>
    <row r="69" spans="2:12">
      <c r="B69" s="1">
        <v>42159</v>
      </c>
      <c r="C69">
        <v>15</v>
      </c>
      <c r="D69">
        <v>0</v>
      </c>
      <c r="E69">
        <f>IF(D69=0,0,700*D69)</f>
        <v>0</v>
      </c>
      <c r="F69">
        <f>CEILING(IF(D69=0, 0.03%*POWER(C69,1.5)*L68, 0), 1)</f>
        <v>214</v>
      </c>
      <c r="G69">
        <f>IF(L68+E69-F69&gt;25000,25000, L68+E69-F69)</f>
        <v>12012</v>
      </c>
      <c r="H69" t="str">
        <f>IF(AND(C69&gt;15,D69&lt;=0.6), "TAK", "NIE")</f>
        <v>NIE</v>
      </c>
      <c r="I69">
        <f>IF(H69="TAK", IF(C69&lt;=30, 12000, 24000),0)</f>
        <v>0</v>
      </c>
      <c r="J69" t="b">
        <f>G69-I69&gt;=0</f>
        <v>1</v>
      </c>
      <c r="K69">
        <f>IF(J69, 0, 25000-G69)</f>
        <v>0</v>
      </c>
      <c r="L69">
        <f>IF(J69, G69-I69,25000-I69)</f>
        <v>12012</v>
      </c>
    </row>
    <row r="70" spans="2:12">
      <c r="B70" s="1">
        <v>42160</v>
      </c>
      <c r="C70">
        <v>18</v>
      </c>
      <c r="D70">
        <v>0</v>
      </c>
      <c r="E70">
        <f>IF(D70=0,0,700*D70)</f>
        <v>0</v>
      </c>
      <c r="F70">
        <f>CEILING(IF(D70=0, 0.03%*POWER(C70,1.5)*L69, 0), 1)</f>
        <v>276</v>
      </c>
      <c r="G70">
        <f>IF(L69+E70-F70&gt;25000,25000, L69+E70-F70)</f>
        <v>11736</v>
      </c>
      <c r="H70" t="str">
        <f>IF(AND(C70&gt;15,D70&lt;=0.6), "TAK", "NIE")</f>
        <v>TAK</v>
      </c>
      <c r="I70">
        <f>IF(H70="TAK", IF(C70&lt;=30, 12000, 24000),0)</f>
        <v>12000</v>
      </c>
      <c r="J70" t="b">
        <f>G70-I70&gt;=0</f>
        <v>0</v>
      </c>
      <c r="K70">
        <f>IF(J70, 0, 25000-G70)</f>
        <v>13264</v>
      </c>
      <c r="L70">
        <f>IF(J70, G70-I70,25000-I70)</f>
        <v>13000</v>
      </c>
    </row>
    <row r="71" spans="2:12">
      <c r="B71" s="1">
        <v>42161</v>
      </c>
      <c r="C71">
        <v>22</v>
      </c>
      <c r="D71">
        <v>0</v>
      </c>
      <c r="E71">
        <f>IF(D71=0,0,700*D71)</f>
        <v>0</v>
      </c>
      <c r="F71">
        <f>CEILING(IF(D71=0, 0.03%*POWER(C71,1.5)*L70, 0), 1)</f>
        <v>403</v>
      </c>
      <c r="G71">
        <f>IF(L70+E71-F71&gt;25000,25000, L70+E71-F71)</f>
        <v>12597</v>
      </c>
      <c r="H71" t="str">
        <f>IF(AND(C71&gt;15,D71&lt;=0.6), "TAK", "NIE")</f>
        <v>TAK</v>
      </c>
      <c r="I71">
        <f>IF(H71="TAK", IF(C71&lt;=30, 12000, 24000),0)</f>
        <v>12000</v>
      </c>
      <c r="J71" t="b">
        <f>G71-I71&gt;=0</f>
        <v>1</v>
      </c>
      <c r="K71">
        <f>IF(J71, 0, 25000-G71)</f>
        <v>0</v>
      </c>
      <c r="L71">
        <f>IF(J71, G71-I71,25000-I71)</f>
        <v>597</v>
      </c>
    </row>
    <row r="72" spans="2:12">
      <c r="B72" s="1">
        <v>42162</v>
      </c>
      <c r="C72">
        <v>14</v>
      </c>
      <c r="D72">
        <v>8</v>
      </c>
      <c r="E72">
        <f>IF(D72=0,0,700*D72)</f>
        <v>5600</v>
      </c>
      <c r="F72">
        <f>CEILING(IF(D72=0, 0.03%*POWER(C72,1.5)*L71, 0), 1)</f>
        <v>0</v>
      </c>
      <c r="G72">
        <f>IF(L71+E72-F72&gt;25000,25000, L71+E72-F72)</f>
        <v>6197</v>
      </c>
      <c r="H72" t="str">
        <f>IF(AND(C72&gt;15,D72&lt;=0.6), "TAK", "NIE")</f>
        <v>NIE</v>
      </c>
      <c r="I72">
        <f>IF(H72="TAK", IF(C72&lt;=30, 12000, 24000),0)</f>
        <v>0</v>
      </c>
      <c r="J72" t="b">
        <f>G72-I72&gt;=0</f>
        <v>1</v>
      </c>
      <c r="K72">
        <f>IF(J72, 0, 25000-G72)</f>
        <v>0</v>
      </c>
      <c r="L72">
        <f>IF(J72, G72-I72,25000-I72)</f>
        <v>6197</v>
      </c>
    </row>
    <row r="73" spans="2:12">
      <c r="B73" s="1">
        <v>42163</v>
      </c>
      <c r="C73">
        <v>14</v>
      </c>
      <c r="D73">
        <v>5.9</v>
      </c>
      <c r="E73">
        <f>IF(D73=0,0,700*D73)</f>
        <v>4130</v>
      </c>
      <c r="F73">
        <f>CEILING(IF(D73=0, 0.03%*POWER(C73,1.5)*L72, 0), 1)</f>
        <v>0</v>
      </c>
      <c r="G73">
        <f>IF(L72+E73-F73&gt;25000,25000, L72+E73-F73)</f>
        <v>10327</v>
      </c>
      <c r="H73" t="str">
        <f>IF(AND(C73&gt;15,D73&lt;=0.6), "TAK", "NIE")</f>
        <v>NIE</v>
      </c>
      <c r="I73">
        <f>IF(H73="TAK", IF(C73&lt;=30, 12000, 24000),0)</f>
        <v>0</v>
      </c>
      <c r="J73" t="b">
        <f>G73-I73&gt;=0</f>
        <v>1</v>
      </c>
      <c r="K73">
        <f>IF(J73, 0, 25000-G73)</f>
        <v>0</v>
      </c>
      <c r="L73">
        <f>IF(J73, G73-I73,25000-I73)</f>
        <v>10327</v>
      </c>
    </row>
    <row r="74" spans="2:12">
      <c r="B74" s="1">
        <v>42164</v>
      </c>
      <c r="C74">
        <v>12</v>
      </c>
      <c r="D74">
        <v>5</v>
      </c>
      <c r="E74">
        <f>IF(D74=0,0,700*D74)</f>
        <v>3500</v>
      </c>
      <c r="F74">
        <f>CEILING(IF(D74=0, 0.03%*POWER(C74,1.5)*L73, 0), 1)</f>
        <v>0</v>
      </c>
      <c r="G74">
        <f>IF(L73+E74-F74&gt;25000,25000, L73+E74-F74)</f>
        <v>13827</v>
      </c>
      <c r="H74" t="str">
        <f>IF(AND(C74&gt;15,D74&lt;=0.6), "TAK", "NIE")</f>
        <v>NIE</v>
      </c>
      <c r="I74">
        <f>IF(H74="TAK", IF(C74&lt;=30, 12000, 24000),0)</f>
        <v>0</v>
      </c>
      <c r="J74" t="b">
        <f>G74-I74&gt;=0</f>
        <v>1</v>
      </c>
      <c r="K74">
        <f>IF(J74, 0, 25000-G74)</f>
        <v>0</v>
      </c>
      <c r="L74">
        <f>IF(J74, G74-I74,25000-I74)</f>
        <v>13827</v>
      </c>
    </row>
    <row r="75" spans="2:12">
      <c r="B75" s="1">
        <v>42165</v>
      </c>
      <c r="C75">
        <v>16</v>
      </c>
      <c r="D75">
        <v>0</v>
      </c>
      <c r="E75">
        <f>IF(D75=0,0,700*D75)</f>
        <v>0</v>
      </c>
      <c r="F75">
        <f>CEILING(IF(D75=0, 0.03%*POWER(C75,1.5)*L74, 0), 1)</f>
        <v>266</v>
      </c>
      <c r="G75">
        <f>IF(L74+E75-F75&gt;25000,25000, L74+E75-F75)</f>
        <v>13561</v>
      </c>
      <c r="H75" t="str">
        <f>IF(AND(C75&gt;15,D75&lt;=0.6), "TAK", "NIE")</f>
        <v>TAK</v>
      </c>
      <c r="I75">
        <f>IF(H75="TAK", IF(C75&lt;=30, 12000, 24000),0)</f>
        <v>12000</v>
      </c>
      <c r="J75" t="b">
        <f>G75-I75&gt;=0</f>
        <v>1</v>
      </c>
      <c r="K75">
        <f>IF(J75, 0, 25000-G75)</f>
        <v>0</v>
      </c>
      <c r="L75">
        <f>IF(J75, G75-I75,25000-I75)</f>
        <v>1561</v>
      </c>
    </row>
    <row r="76" spans="2:12">
      <c r="B76" s="1">
        <v>42166</v>
      </c>
      <c r="C76">
        <v>16</v>
      </c>
      <c r="D76">
        <v>0</v>
      </c>
      <c r="E76">
        <f>IF(D76=0,0,700*D76)</f>
        <v>0</v>
      </c>
      <c r="F76">
        <f>CEILING(IF(D76=0, 0.03%*POWER(C76,1.5)*L75, 0), 1)</f>
        <v>30</v>
      </c>
      <c r="G76">
        <f>IF(L75+E76-F76&gt;25000,25000, L75+E76-F76)</f>
        <v>1531</v>
      </c>
      <c r="H76" t="str">
        <f>IF(AND(C76&gt;15,D76&lt;=0.6), "TAK", "NIE")</f>
        <v>TAK</v>
      </c>
      <c r="I76">
        <f>IF(H76="TAK", IF(C76&lt;=30, 12000, 24000),0)</f>
        <v>12000</v>
      </c>
      <c r="J76" t="b">
        <f>G76-I76&gt;=0</f>
        <v>0</v>
      </c>
      <c r="K76">
        <f>IF(J76, 0, 25000-G76)</f>
        <v>23469</v>
      </c>
      <c r="L76">
        <f>IF(J76, G76-I76,25000-I76)</f>
        <v>13000</v>
      </c>
    </row>
    <row r="77" spans="2:12">
      <c r="B77" s="1">
        <v>42167</v>
      </c>
      <c r="C77">
        <v>18</v>
      </c>
      <c r="D77">
        <v>5</v>
      </c>
      <c r="E77">
        <f>IF(D77=0,0,700*D77)</f>
        <v>3500</v>
      </c>
      <c r="F77">
        <f>CEILING(IF(D77=0, 0.03%*POWER(C77,1.5)*L76, 0), 1)</f>
        <v>0</v>
      </c>
      <c r="G77">
        <f>IF(L76+E77-F77&gt;25000,25000, L76+E77-F77)</f>
        <v>16500</v>
      </c>
      <c r="H77" t="str">
        <f>IF(AND(C77&gt;15,D77&lt;=0.6), "TAK", "NIE")</f>
        <v>NIE</v>
      </c>
      <c r="I77">
        <f>IF(H77="TAK", IF(C77&lt;=30, 12000, 24000),0)</f>
        <v>0</v>
      </c>
      <c r="J77" t="b">
        <f>G77-I77&gt;=0</f>
        <v>1</v>
      </c>
      <c r="K77">
        <f>IF(J77, 0, 25000-G77)</f>
        <v>0</v>
      </c>
      <c r="L77">
        <f>IF(J77, G77-I77,25000-I77)</f>
        <v>16500</v>
      </c>
    </row>
    <row r="78" spans="2:12">
      <c r="B78" s="1">
        <v>42168</v>
      </c>
      <c r="C78">
        <v>19</v>
      </c>
      <c r="D78">
        <v>1</v>
      </c>
      <c r="E78">
        <f>IF(D78=0,0,700*D78)</f>
        <v>700</v>
      </c>
      <c r="F78">
        <f>CEILING(IF(D78=0, 0.03%*POWER(C78,1.5)*L77, 0), 1)</f>
        <v>0</v>
      </c>
      <c r="G78">
        <f>IF(L77+E78-F78&gt;25000,25000, L77+E78-F78)</f>
        <v>17200</v>
      </c>
      <c r="H78" t="str">
        <f>IF(AND(C78&gt;15,D78&lt;=0.6), "TAK", "NIE")</f>
        <v>NIE</v>
      </c>
      <c r="I78">
        <f>IF(H78="TAK", IF(C78&lt;=30, 12000, 24000),0)</f>
        <v>0</v>
      </c>
      <c r="J78" t="b">
        <f>G78-I78&gt;=0</f>
        <v>1</v>
      </c>
      <c r="K78">
        <f>IF(J78, 0, 25000-G78)</f>
        <v>0</v>
      </c>
      <c r="L78">
        <f>IF(J78, G78-I78,25000-I78)</f>
        <v>17200</v>
      </c>
    </row>
    <row r="79" spans="2:12">
      <c r="B79" s="1">
        <v>42169</v>
      </c>
      <c r="C79">
        <v>22</v>
      </c>
      <c r="D79">
        <v>0</v>
      </c>
      <c r="E79">
        <f>IF(D79=0,0,700*D79)</f>
        <v>0</v>
      </c>
      <c r="F79">
        <f>CEILING(IF(D79=0, 0.03%*POWER(C79,1.5)*L78, 0), 1)</f>
        <v>533</v>
      </c>
      <c r="G79">
        <f>IF(L78+E79-F79&gt;25000,25000, L78+E79-F79)</f>
        <v>16667</v>
      </c>
      <c r="H79" t="str">
        <f>IF(AND(C79&gt;15,D79&lt;=0.6), "TAK", "NIE")</f>
        <v>TAK</v>
      </c>
      <c r="I79">
        <f>IF(H79="TAK", IF(C79&lt;=30, 12000, 24000),0)</f>
        <v>12000</v>
      </c>
      <c r="J79" t="b">
        <f>G79-I79&gt;=0</f>
        <v>1</v>
      </c>
      <c r="K79">
        <f>IF(J79, 0, 25000-G79)</f>
        <v>0</v>
      </c>
      <c r="L79">
        <f>IF(J79, G79-I79,25000-I79)</f>
        <v>4667</v>
      </c>
    </row>
    <row r="80" spans="2:12">
      <c r="B80" s="1">
        <v>42170</v>
      </c>
      <c r="C80">
        <v>16</v>
      </c>
      <c r="D80">
        <v>0</v>
      </c>
      <c r="E80">
        <f>IF(D80=0,0,700*D80)</f>
        <v>0</v>
      </c>
      <c r="F80">
        <f>CEILING(IF(D80=0, 0.03%*POWER(C80,1.5)*L79, 0), 1)</f>
        <v>90</v>
      </c>
      <c r="G80">
        <f>IF(L79+E80-F80&gt;25000,25000, L79+E80-F80)</f>
        <v>4577</v>
      </c>
      <c r="H80" t="str">
        <f>IF(AND(C80&gt;15,D80&lt;=0.6), "TAK", "NIE")</f>
        <v>TAK</v>
      </c>
      <c r="I80">
        <f>IF(H80="TAK", IF(C80&lt;=30, 12000, 24000),0)</f>
        <v>12000</v>
      </c>
      <c r="J80" t="b">
        <f>G80-I80&gt;=0</f>
        <v>0</v>
      </c>
      <c r="K80">
        <f>IF(J80, 0, 25000-G80)</f>
        <v>20423</v>
      </c>
      <c r="L80">
        <f>IF(J80, G80-I80,25000-I80)</f>
        <v>13000</v>
      </c>
    </row>
    <row r="81" spans="2:12">
      <c r="B81" s="1">
        <v>42171</v>
      </c>
      <c r="C81">
        <v>12</v>
      </c>
      <c r="D81">
        <v>0</v>
      </c>
      <c r="E81">
        <f>IF(D81=0,0,700*D81)</f>
        <v>0</v>
      </c>
      <c r="F81">
        <f>CEILING(IF(D81=0, 0.03%*POWER(C81,1.5)*L80, 0), 1)</f>
        <v>163</v>
      </c>
      <c r="G81">
        <f>IF(L80+E81-F81&gt;25000,25000, L80+E81-F81)</f>
        <v>12837</v>
      </c>
      <c r="H81" t="str">
        <f>IF(AND(C81&gt;15,D81&lt;=0.6), "TAK", "NIE")</f>
        <v>NIE</v>
      </c>
      <c r="I81">
        <f>IF(H81="TAK", IF(C81&lt;=30, 12000, 24000),0)</f>
        <v>0</v>
      </c>
      <c r="J81" t="b">
        <f>G81-I81&gt;=0</f>
        <v>1</v>
      </c>
      <c r="K81">
        <f>IF(J81, 0, 25000-G81)</f>
        <v>0</v>
      </c>
      <c r="L81">
        <f>IF(J81, G81-I81,25000-I81)</f>
        <v>12837</v>
      </c>
    </row>
    <row r="82" spans="2:12">
      <c r="B82" s="1">
        <v>42172</v>
      </c>
      <c r="C82">
        <v>14</v>
      </c>
      <c r="D82">
        <v>0</v>
      </c>
      <c r="E82">
        <f>IF(D82=0,0,700*D82)</f>
        <v>0</v>
      </c>
      <c r="F82">
        <f>CEILING(IF(D82=0, 0.03%*POWER(C82,1.5)*L81, 0), 1)</f>
        <v>202</v>
      </c>
      <c r="G82">
        <f>IF(L81+E82-F82&gt;25000,25000, L81+E82-F82)</f>
        <v>12635</v>
      </c>
      <c r="H82" t="str">
        <f>IF(AND(C82&gt;15,D82&lt;=0.6), "TAK", "NIE")</f>
        <v>NIE</v>
      </c>
      <c r="I82">
        <f>IF(H82="TAK", IF(C82&lt;=30, 12000, 24000),0)</f>
        <v>0</v>
      </c>
      <c r="J82" t="b">
        <f>G82-I82&gt;=0</f>
        <v>1</v>
      </c>
      <c r="K82">
        <f>IF(J82, 0, 25000-G82)</f>
        <v>0</v>
      </c>
      <c r="L82">
        <f>IF(J82, G82-I82,25000-I82)</f>
        <v>12635</v>
      </c>
    </row>
    <row r="83" spans="2:12">
      <c r="B83" s="1">
        <v>42173</v>
      </c>
      <c r="C83">
        <v>16</v>
      </c>
      <c r="D83">
        <v>0.3</v>
      </c>
      <c r="E83">
        <f>IF(D83=0,0,700*D83)</f>
        <v>210</v>
      </c>
      <c r="F83">
        <f>CEILING(IF(D83=0, 0.03%*POWER(C83,1.5)*L82, 0), 1)</f>
        <v>0</v>
      </c>
      <c r="G83">
        <f>IF(L82+E83-F83&gt;25000,25000, L82+E83-F83)</f>
        <v>12845</v>
      </c>
      <c r="H83" t="str">
        <f>IF(AND(C83&gt;15,D83&lt;=0.6), "TAK", "NIE")</f>
        <v>TAK</v>
      </c>
      <c r="I83">
        <f>IF(H83="TAK", IF(C83&lt;=30, 12000, 24000),0)</f>
        <v>12000</v>
      </c>
      <c r="J83" t="b">
        <f>G83-I83&gt;=0</f>
        <v>1</v>
      </c>
      <c r="K83">
        <f>IF(J83, 0, 25000-G83)</f>
        <v>0</v>
      </c>
      <c r="L83">
        <f>IF(J83, G83-I83,25000-I83)</f>
        <v>845</v>
      </c>
    </row>
    <row r="84" spans="2:12">
      <c r="B84" s="1">
        <v>42174</v>
      </c>
      <c r="C84">
        <v>12</v>
      </c>
      <c r="D84">
        <v>3</v>
      </c>
      <c r="E84">
        <f>IF(D84=0,0,700*D84)</f>
        <v>2100</v>
      </c>
      <c r="F84">
        <f>CEILING(IF(D84=0, 0.03%*POWER(C84,1.5)*L83, 0), 1)</f>
        <v>0</v>
      </c>
      <c r="G84">
        <f>IF(L83+E84-F84&gt;25000,25000, L83+E84-F84)</f>
        <v>2945</v>
      </c>
      <c r="H84" t="str">
        <f>IF(AND(C84&gt;15,D84&lt;=0.6), "TAK", "NIE")</f>
        <v>NIE</v>
      </c>
      <c r="I84">
        <f>IF(H84="TAK", IF(C84&lt;=30, 12000, 24000),0)</f>
        <v>0</v>
      </c>
      <c r="J84" t="b">
        <f>G84-I84&gt;=0</f>
        <v>1</v>
      </c>
      <c r="K84">
        <f>IF(J84, 0, 25000-G84)</f>
        <v>0</v>
      </c>
      <c r="L84">
        <f>IF(J84, G84-I84,25000-I84)</f>
        <v>2945</v>
      </c>
    </row>
    <row r="85" spans="2:12">
      <c r="B85" s="1">
        <v>42175</v>
      </c>
      <c r="C85">
        <v>13</v>
      </c>
      <c r="D85">
        <v>2</v>
      </c>
      <c r="E85">
        <f>IF(D85=0,0,700*D85)</f>
        <v>1400</v>
      </c>
      <c r="F85">
        <f>CEILING(IF(D85=0, 0.03%*POWER(C85,1.5)*L84, 0), 1)</f>
        <v>0</v>
      </c>
      <c r="G85">
        <f>IF(L84+E85-F85&gt;25000,25000, L84+E85-F85)</f>
        <v>4345</v>
      </c>
      <c r="H85" t="str">
        <f>IF(AND(C85&gt;15,D85&lt;=0.6), "TAK", "NIE")</f>
        <v>NIE</v>
      </c>
      <c r="I85">
        <f>IF(H85="TAK", IF(C85&lt;=30, 12000, 24000),0)</f>
        <v>0</v>
      </c>
      <c r="J85" t="b">
        <f>G85-I85&gt;=0</f>
        <v>1</v>
      </c>
      <c r="K85">
        <f>IF(J85, 0, 25000-G85)</f>
        <v>0</v>
      </c>
      <c r="L85">
        <f>IF(J85, G85-I85,25000-I85)</f>
        <v>4345</v>
      </c>
    </row>
    <row r="86" spans="2:12">
      <c r="B86" s="1">
        <v>42176</v>
      </c>
      <c r="C86">
        <v>12</v>
      </c>
      <c r="D86">
        <v>0</v>
      </c>
      <c r="E86">
        <f>IF(D86=0,0,700*D86)</f>
        <v>0</v>
      </c>
      <c r="F86">
        <f>CEILING(IF(D86=0, 0.03%*POWER(C86,1.5)*L85, 0), 1)</f>
        <v>55</v>
      </c>
      <c r="G86">
        <f>IF(L85+E86-F86&gt;25000,25000, L85+E86-F86)</f>
        <v>4290</v>
      </c>
      <c r="H86" t="str">
        <f>IF(AND(C86&gt;15,D86&lt;=0.6), "TAK", "NIE")</f>
        <v>NIE</v>
      </c>
      <c r="I86">
        <f>IF(H86="TAK", IF(C86&lt;=30, 12000, 24000),0)</f>
        <v>0</v>
      </c>
      <c r="J86" t="b">
        <f>G86-I86&gt;=0</f>
        <v>1</v>
      </c>
      <c r="K86">
        <f>IF(J86, 0, 25000-G86)</f>
        <v>0</v>
      </c>
      <c r="L86">
        <f>IF(J86, G86-I86,25000-I86)</f>
        <v>4290</v>
      </c>
    </row>
    <row r="87" spans="2:12">
      <c r="B87" s="1">
        <v>42177</v>
      </c>
      <c r="C87">
        <v>12</v>
      </c>
      <c r="D87">
        <v>3</v>
      </c>
      <c r="E87">
        <f>IF(D87=0,0,700*D87)</f>
        <v>2100</v>
      </c>
      <c r="F87">
        <f>CEILING(IF(D87=0, 0.03%*POWER(C87,1.5)*L86, 0), 1)</f>
        <v>0</v>
      </c>
      <c r="G87">
        <f>IF(L86+E87-F87&gt;25000,25000, L86+E87-F87)</f>
        <v>6390</v>
      </c>
      <c r="H87" t="str">
        <f>IF(AND(C87&gt;15,D87&lt;=0.6), "TAK", "NIE")</f>
        <v>NIE</v>
      </c>
      <c r="I87">
        <f>IF(H87="TAK", IF(C87&lt;=30, 12000, 24000),0)</f>
        <v>0</v>
      </c>
      <c r="J87" t="b">
        <f>G87-I87&gt;=0</f>
        <v>1</v>
      </c>
      <c r="K87">
        <f>IF(J87, 0, 25000-G87)</f>
        <v>0</v>
      </c>
      <c r="L87">
        <f>IF(J87, G87-I87,25000-I87)</f>
        <v>6390</v>
      </c>
    </row>
    <row r="88" spans="2:12">
      <c r="B88" s="1">
        <v>42178</v>
      </c>
      <c r="C88">
        <v>13</v>
      </c>
      <c r="D88">
        <v>3</v>
      </c>
      <c r="E88">
        <f>IF(D88=0,0,700*D88)</f>
        <v>2100</v>
      </c>
      <c r="F88">
        <f>CEILING(IF(D88=0, 0.03%*POWER(C88,1.5)*L87, 0), 1)</f>
        <v>0</v>
      </c>
      <c r="G88">
        <f>IF(L87+E88-F88&gt;25000,25000, L87+E88-F88)</f>
        <v>8490</v>
      </c>
      <c r="H88" t="str">
        <f>IF(AND(C88&gt;15,D88&lt;=0.6), "TAK", "NIE")</f>
        <v>NIE</v>
      </c>
      <c r="I88">
        <f>IF(H88="TAK", IF(C88&lt;=30, 12000, 24000),0)</f>
        <v>0</v>
      </c>
      <c r="J88" t="b">
        <f>G88-I88&gt;=0</f>
        <v>1</v>
      </c>
      <c r="K88">
        <f>IF(J88, 0, 25000-G88)</f>
        <v>0</v>
      </c>
      <c r="L88">
        <f>IF(J88, G88-I88,25000-I88)</f>
        <v>8490</v>
      </c>
    </row>
    <row r="89" spans="2:12">
      <c r="B89" s="1">
        <v>42179</v>
      </c>
      <c r="C89">
        <v>12</v>
      </c>
      <c r="D89">
        <v>0</v>
      </c>
      <c r="E89">
        <f>IF(D89=0,0,700*D89)</f>
        <v>0</v>
      </c>
      <c r="F89">
        <f>CEILING(IF(D89=0, 0.03%*POWER(C89,1.5)*L88, 0), 1)</f>
        <v>106</v>
      </c>
      <c r="G89">
        <f>IF(L88+E89-F89&gt;25000,25000, L88+E89-F89)</f>
        <v>8384</v>
      </c>
      <c r="H89" t="str">
        <f>IF(AND(C89&gt;15,D89&lt;=0.6), "TAK", "NIE")</f>
        <v>NIE</v>
      </c>
      <c r="I89">
        <f>IF(H89="TAK", IF(C89&lt;=30, 12000, 24000),0)</f>
        <v>0</v>
      </c>
      <c r="J89" t="b">
        <f>G89-I89&gt;=0</f>
        <v>1</v>
      </c>
      <c r="K89">
        <f>IF(J89, 0, 25000-G89)</f>
        <v>0</v>
      </c>
      <c r="L89">
        <f>IF(J89, G89-I89,25000-I89)</f>
        <v>8384</v>
      </c>
    </row>
    <row r="90" spans="2:12">
      <c r="B90" s="1">
        <v>42180</v>
      </c>
      <c r="C90">
        <v>16</v>
      </c>
      <c r="D90">
        <v>0</v>
      </c>
      <c r="E90">
        <f>IF(D90=0,0,700*D90)</f>
        <v>0</v>
      </c>
      <c r="F90">
        <f>CEILING(IF(D90=0, 0.03%*POWER(C90,1.5)*L89, 0), 1)</f>
        <v>161</v>
      </c>
      <c r="G90">
        <f>IF(L89+E90-F90&gt;25000,25000, L89+E90-F90)</f>
        <v>8223</v>
      </c>
      <c r="H90" t="str">
        <f>IF(AND(C90&gt;15,D90&lt;=0.6), "TAK", "NIE")</f>
        <v>TAK</v>
      </c>
      <c r="I90">
        <f>IF(H90="TAK", IF(C90&lt;=30, 12000, 24000),0)</f>
        <v>12000</v>
      </c>
      <c r="J90" t="b">
        <f>G90-I90&gt;=0</f>
        <v>0</v>
      </c>
      <c r="K90">
        <f>IF(J90, 0, 25000-G90)</f>
        <v>16777</v>
      </c>
      <c r="L90">
        <f>IF(J90, G90-I90,25000-I90)</f>
        <v>13000</v>
      </c>
    </row>
    <row r="91" spans="2:12">
      <c r="B91" s="1">
        <v>42181</v>
      </c>
      <c r="C91">
        <v>16</v>
      </c>
      <c r="D91">
        <v>7</v>
      </c>
      <c r="E91">
        <f>IF(D91=0,0,700*D91)</f>
        <v>4900</v>
      </c>
      <c r="F91">
        <f>CEILING(IF(D91=0, 0.03%*POWER(C91,1.5)*L90, 0), 1)</f>
        <v>0</v>
      </c>
      <c r="G91">
        <f>IF(L90+E91-F91&gt;25000,25000, L90+E91-F91)</f>
        <v>17900</v>
      </c>
      <c r="H91" t="str">
        <f>IF(AND(C91&gt;15,D91&lt;=0.6), "TAK", "NIE")</f>
        <v>NIE</v>
      </c>
      <c r="I91">
        <f>IF(H91="TAK", IF(C91&lt;=30, 12000, 24000),0)</f>
        <v>0</v>
      </c>
      <c r="J91" t="b">
        <f>G91-I91&gt;=0</f>
        <v>1</v>
      </c>
      <c r="K91">
        <f>IF(J91, 0, 25000-G91)</f>
        <v>0</v>
      </c>
      <c r="L91">
        <f>IF(J91, G91-I91,25000-I91)</f>
        <v>17900</v>
      </c>
    </row>
    <row r="92" spans="2:12">
      <c r="B92" s="1">
        <v>42182</v>
      </c>
      <c r="C92">
        <v>18</v>
      </c>
      <c r="D92">
        <v>6</v>
      </c>
      <c r="E92">
        <f>IF(D92=0,0,700*D92)</f>
        <v>4200</v>
      </c>
      <c r="F92">
        <f>CEILING(IF(D92=0, 0.03%*POWER(C92,1.5)*L91, 0), 1)</f>
        <v>0</v>
      </c>
      <c r="G92">
        <f>IF(L91+E92-F92&gt;25000,25000, L91+E92-F92)</f>
        <v>22100</v>
      </c>
      <c r="H92" t="str">
        <f>IF(AND(C92&gt;15,D92&lt;=0.6), "TAK", "NIE")</f>
        <v>NIE</v>
      </c>
      <c r="I92">
        <f>IF(H92="TAK", IF(C92&lt;=30, 12000, 24000),0)</f>
        <v>0</v>
      </c>
      <c r="J92" t="b">
        <f>G92-I92&gt;=0</f>
        <v>1</v>
      </c>
      <c r="K92">
        <f>IF(J92, 0, 25000-G92)</f>
        <v>0</v>
      </c>
      <c r="L92">
        <f>IF(J92, G92-I92,25000-I92)</f>
        <v>22100</v>
      </c>
    </row>
    <row r="93" spans="2:12">
      <c r="B93" s="1">
        <v>42183</v>
      </c>
      <c r="C93">
        <v>16</v>
      </c>
      <c r="D93">
        <v>0</v>
      </c>
      <c r="E93">
        <f>IF(D93=0,0,700*D93)</f>
        <v>0</v>
      </c>
      <c r="F93">
        <f>CEILING(IF(D93=0, 0.03%*POWER(C93,1.5)*L92, 0), 1)</f>
        <v>425</v>
      </c>
      <c r="G93">
        <f>IF(L92+E93-F93&gt;25000,25000, L92+E93-F93)</f>
        <v>21675</v>
      </c>
      <c r="H93" t="str">
        <f>IF(AND(C93&gt;15,D93&lt;=0.6), "TAK", "NIE")</f>
        <v>TAK</v>
      </c>
      <c r="I93">
        <f>IF(H93="TAK", IF(C93&lt;=30, 12000, 24000),0)</f>
        <v>12000</v>
      </c>
      <c r="J93" t="b">
        <f>G93-I93&gt;=0</f>
        <v>1</v>
      </c>
      <c r="K93">
        <f>IF(J93, 0, 25000-G93)</f>
        <v>0</v>
      </c>
      <c r="L93">
        <f>IF(J93, G93-I93,25000-I93)</f>
        <v>9675</v>
      </c>
    </row>
    <row r="94" spans="2:12">
      <c r="B94" s="1">
        <v>42184</v>
      </c>
      <c r="C94">
        <v>16</v>
      </c>
      <c r="D94">
        <v>0</v>
      </c>
      <c r="E94">
        <f>IF(D94=0,0,700*D94)</f>
        <v>0</v>
      </c>
      <c r="F94">
        <f>CEILING(IF(D94=0, 0.03%*POWER(C94,1.5)*L93, 0), 1)</f>
        <v>186</v>
      </c>
      <c r="G94">
        <f>IF(L93+E94-F94&gt;25000,25000, L93+E94-F94)</f>
        <v>9489</v>
      </c>
      <c r="H94" t="str">
        <f>IF(AND(C94&gt;15,D94&lt;=0.6), "TAK", "NIE")</f>
        <v>TAK</v>
      </c>
      <c r="I94">
        <f>IF(H94="TAK", IF(C94&lt;=30, 12000, 24000),0)</f>
        <v>12000</v>
      </c>
      <c r="J94" t="b">
        <f>G94-I94&gt;=0</f>
        <v>0</v>
      </c>
      <c r="K94">
        <f>IF(J94, 0, 25000-G94)</f>
        <v>15511</v>
      </c>
      <c r="L94">
        <f>IF(J94, G94-I94,25000-I94)</f>
        <v>13000</v>
      </c>
    </row>
    <row r="95" spans="2:12">
      <c r="B95" s="1">
        <v>42185</v>
      </c>
      <c r="C95">
        <v>19</v>
      </c>
      <c r="D95">
        <v>0</v>
      </c>
      <c r="E95">
        <f>IF(D95=0,0,700*D95)</f>
        <v>0</v>
      </c>
      <c r="F95">
        <f>CEILING(IF(D95=0, 0.03%*POWER(C95,1.5)*L94, 0), 1)</f>
        <v>323</v>
      </c>
      <c r="G95">
        <f>IF(L94+E95-F95&gt;25000,25000, L94+E95-F95)</f>
        <v>12677</v>
      </c>
      <c r="H95" t="str">
        <f>IF(AND(C95&gt;15,D95&lt;=0.6), "TAK", "NIE")</f>
        <v>TAK</v>
      </c>
      <c r="I95">
        <f>IF(H95="TAK", IF(C95&lt;=30, 12000, 24000),0)</f>
        <v>12000</v>
      </c>
      <c r="J95" t="b">
        <f>G95-I95&gt;=0</f>
        <v>1</v>
      </c>
      <c r="K95">
        <f>IF(J95, 0, 25000-G95)</f>
        <v>0</v>
      </c>
      <c r="L95">
        <f>IF(J95, G95-I95,25000-I95)</f>
        <v>677</v>
      </c>
    </row>
    <row r="96" spans="2:12">
      <c r="B96" s="1">
        <v>42186</v>
      </c>
      <c r="C96">
        <v>18</v>
      </c>
      <c r="D96">
        <v>0</v>
      </c>
      <c r="E96">
        <f>IF(D96=0,0,700*D96)</f>
        <v>0</v>
      </c>
      <c r="F96">
        <f>CEILING(IF(D96=0, 0.03%*POWER(C96,1.5)*L95, 0), 1)</f>
        <v>16</v>
      </c>
      <c r="G96">
        <f>IF(L95+E96-F96&gt;25000,25000, L95+E96-F96)</f>
        <v>661</v>
      </c>
      <c r="H96" t="str">
        <f>IF(AND(C96&gt;15,D96&lt;=0.6), "TAK", "NIE")</f>
        <v>TAK</v>
      </c>
      <c r="I96">
        <f>IF(H96="TAK", IF(C96&lt;=30, 12000, 24000),0)</f>
        <v>12000</v>
      </c>
      <c r="J96" t="b">
        <f>G96-I96&gt;=0</f>
        <v>0</v>
      </c>
      <c r="K96">
        <f>IF(J96, 0, 25000-G96)</f>
        <v>24339</v>
      </c>
      <c r="L96">
        <f>IF(J96, G96-I96,25000-I96)</f>
        <v>13000</v>
      </c>
    </row>
    <row r="97" spans="2:12">
      <c r="B97" s="1">
        <v>42187</v>
      </c>
      <c r="C97">
        <v>20</v>
      </c>
      <c r="D97">
        <v>0</v>
      </c>
      <c r="E97">
        <f>IF(D97=0,0,700*D97)</f>
        <v>0</v>
      </c>
      <c r="F97">
        <f>CEILING(IF(D97=0, 0.03%*POWER(C97,1.5)*L96, 0), 1)</f>
        <v>349</v>
      </c>
      <c r="G97">
        <f>IF(L96+E97-F97&gt;25000,25000, L96+E97-F97)</f>
        <v>12651</v>
      </c>
      <c r="H97" t="str">
        <f>IF(AND(C97&gt;15,D97&lt;=0.6), "TAK", "NIE")</f>
        <v>TAK</v>
      </c>
      <c r="I97">
        <f>IF(H97="TAK", IF(C97&lt;=30, 12000, 24000),0)</f>
        <v>12000</v>
      </c>
      <c r="J97" t="b">
        <f>G97-I97&gt;=0</f>
        <v>1</v>
      </c>
      <c r="K97">
        <f>IF(J97, 0, 25000-G97)</f>
        <v>0</v>
      </c>
      <c r="L97">
        <f>IF(J97, G97-I97,25000-I97)</f>
        <v>651</v>
      </c>
    </row>
    <row r="98" spans="2:12">
      <c r="B98" s="1">
        <v>42188</v>
      </c>
      <c r="C98">
        <v>22</v>
      </c>
      <c r="D98">
        <v>0</v>
      </c>
      <c r="E98">
        <f>IF(D98=0,0,700*D98)</f>
        <v>0</v>
      </c>
      <c r="F98">
        <f>CEILING(IF(D98=0, 0.03%*POWER(C98,1.5)*L97, 0), 1)</f>
        <v>21</v>
      </c>
      <c r="G98">
        <f>IF(L97+E98-F98&gt;25000,25000, L97+E98-F98)</f>
        <v>630</v>
      </c>
      <c r="H98" t="str">
        <f>IF(AND(C98&gt;15,D98&lt;=0.6), "TAK", "NIE")</f>
        <v>TAK</v>
      </c>
      <c r="I98">
        <f>IF(H98="TAK", IF(C98&lt;=30, 12000, 24000),0)</f>
        <v>12000</v>
      </c>
      <c r="J98" t="b">
        <f>G98-I98&gt;=0</f>
        <v>0</v>
      </c>
      <c r="K98">
        <f>IF(J98, 0, 25000-G98)</f>
        <v>24370</v>
      </c>
      <c r="L98">
        <f>IF(J98, G98-I98,25000-I98)</f>
        <v>13000</v>
      </c>
    </row>
    <row r="99" spans="2:12">
      <c r="B99" s="1">
        <v>42189</v>
      </c>
      <c r="C99">
        <v>25</v>
      </c>
      <c r="D99">
        <v>0</v>
      </c>
      <c r="E99">
        <f>IF(D99=0,0,700*D99)</f>
        <v>0</v>
      </c>
      <c r="F99">
        <f>CEILING(IF(D99=0, 0.03%*POWER(C99,1.5)*L98, 0), 1)</f>
        <v>488</v>
      </c>
      <c r="G99">
        <f>IF(L98+E99-F99&gt;25000,25000, L98+E99-F99)</f>
        <v>12512</v>
      </c>
      <c r="H99" t="str">
        <f>IF(AND(C99&gt;15,D99&lt;=0.6), "TAK", "NIE")</f>
        <v>TAK</v>
      </c>
      <c r="I99">
        <f>IF(H99="TAK", IF(C99&lt;=30, 12000, 24000),0)</f>
        <v>12000</v>
      </c>
      <c r="J99" t="b">
        <f>G99-I99&gt;=0</f>
        <v>1</v>
      </c>
      <c r="K99">
        <f>IF(J99, 0, 25000-G99)</f>
        <v>0</v>
      </c>
      <c r="L99">
        <f>IF(J99, G99-I99,25000-I99)</f>
        <v>512</v>
      </c>
    </row>
    <row r="100" spans="2:12">
      <c r="B100" s="1">
        <v>42190</v>
      </c>
      <c r="C100">
        <v>26</v>
      </c>
      <c r="D100">
        <v>0</v>
      </c>
      <c r="E100">
        <f>IF(D100=0,0,700*D100)</f>
        <v>0</v>
      </c>
      <c r="F100">
        <f>CEILING(IF(D100=0, 0.03%*POWER(C100,1.5)*L99, 0), 1)</f>
        <v>21</v>
      </c>
      <c r="G100">
        <f>IF(L99+E100-F100&gt;25000,25000, L99+E100-F100)</f>
        <v>491</v>
      </c>
      <c r="H100" t="str">
        <f>IF(AND(C100&gt;15,D100&lt;=0.6), "TAK", "NIE")</f>
        <v>TAK</v>
      </c>
      <c r="I100">
        <f>IF(H100="TAK", IF(C100&lt;=30, 12000, 24000),0)</f>
        <v>12000</v>
      </c>
      <c r="J100" t="b">
        <f>G100-I100&gt;=0</f>
        <v>0</v>
      </c>
      <c r="K100">
        <f>IF(J100, 0, 25000-G100)</f>
        <v>24509</v>
      </c>
      <c r="L100">
        <f>IF(J100, G100-I100,25000-I100)</f>
        <v>13000</v>
      </c>
    </row>
    <row r="101" spans="2:12">
      <c r="B101" s="1">
        <v>42191</v>
      </c>
      <c r="C101">
        <v>22</v>
      </c>
      <c r="D101">
        <v>0</v>
      </c>
      <c r="E101">
        <f>IF(D101=0,0,700*D101)</f>
        <v>0</v>
      </c>
      <c r="F101">
        <f>CEILING(IF(D101=0, 0.03%*POWER(C101,1.5)*L100, 0), 1)</f>
        <v>403</v>
      </c>
      <c r="G101">
        <f>IF(L100+E101-F101&gt;25000,25000, L100+E101-F101)</f>
        <v>12597</v>
      </c>
      <c r="H101" t="str">
        <f>IF(AND(C101&gt;15,D101&lt;=0.6), "TAK", "NIE")</f>
        <v>TAK</v>
      </c>
      <c r="I101">
        <f>IF(H101="TAK", IF(C101&lt;=30, 12000, 24000),0)</f>
        <v>12000</v>
      </c>
      <c r="J101" t="b">
        <f>G101-I101&gt;=0</f>
        <v>1</v>
      </c>
      <c r="K101">
        <f>IF(J101, 0, 25000-G101)</f>
        <v>0</v>
      </c>
      <c r="L101">
        <f>IF(J101, G101-I101,25000-I101)</f>
        <v>597</v>
      </c>
    </row>
    <row r="102" spans="2:12">
      <c r="B102" s="1">
        <v>42192</v>
      </c>
      <c r="C102">
        <v>22</v>
      </c>
      <c r="D102">
        <v>18</v>
      </c>
      <c r="E102">
        <f>IF(D102=0,0,700*D102)</f>
        <v>12600</v>
      </c>
      <c r="F102">
        <f>CEILING(IF(D102=0, 0.03%*POWER(C102,1.5)*L101, 0), 1)</f>
        <v>0</v>
      </c>
      <c r="G102">
        <f>IF(L101+E102-F102&gt;25000,25000, L101+E102-F102)</f>
        <v>13197</v>
      </c>
      <c r="H102" t="str">
        <f>IF(AND(C102&gt;15,D102&lt;=0.6), "TAK", "NIE")</f>
        <v>NIE</v>
      </c>
      <c r="I102">
        <f>IF(H102="TAK", IF(C102&lt;=30, 12000, 24000),0)</f>
        <v>0</v>
      </c>
      <c r="J102" t="b">
        <f>G102-I102&gt;=0</f>
        <v>1</v>
      </c>
      <c r="K102">
        <f>IF(J102, 0, 25000-G102)</f>
        <v>0</v>
      </c>
      <c r="L102">
        <f>IF(J102, G102-I102,25000-I102)</f>
        <v>13197</v>
      </c>
    </row>
    <row r="103" spans="2:12">
      <c r="B103" s="1">
        <v>42193</v>
      </c>
      <c r="C103">
        <v>20</v>
      </c>
      <c r="D103">
        <v>3</v>
      </c>
      <c r="E103">
        <f>IF(D103=0,0,700*D103)</f>
        <v>2100</v>
      </c>
      <c r="F103">
        <f>CEILING(IF(D103=0, 0.03%*POWER(C103,1.5)*L102, 0), 1)</f>
        <v>0</v>
      </c>
      <c r="G103">
        <f>IF(L102+E103-F103&gt;25000,25000, L102+E103-F103)</f>
        <v>15297</v>
      </c>
      <c r="H103" t="str">
        <f>IF(AND(C103&gt;15,D103&lt;=0.6), "TAK", "NIE")</f>
        <v>NIE</v>
      </c>
      <c r="I103">
        <f>IF(H103="TAK", IF(C103&lt;=30, 12000, 24000),0)</f>
        <v>0</v>
      </c>
      <c r="J103" t="b">
        <f>G103-I103&gt;=0</f>
        <v>1</v>
      </c>
      <c r="K103">
        <f>IF(J103, 0, 25000-G103)</f>
        <v>0</v>
      </c>
      <c r="L103">
        <f>IF(J103, G103-I103,25000-I103)</f>
        <v>15297</v>
      </c>
    </row>
    <row r="104" spans="2:12">
      <c r="B104" s="1">
        <v>42194</v>
      </c>
      <c r="C104">
        <v>16</v>
      </c>
      <c r="D104">
        <v>0.2</v>
      </c>
      <c r="E104">
        <f>IF(D104=0,0,700*D104)</f>
        <v>140</v>
      </c>
      <c r="F104">
        <f>CEILING(IF(D104=0, 0.03%*POWER(C104,1.5)*L103, 0), 1)</f>
        <v>0</v>
      </c>
      <c r="G104">
        <f>IF(L103+E104-F104&gt;25000,25000, L103+E104-F104)</f>
        <v>15437</v>
      </c>
      <c r="H104" t="str">
        <f>IF(AND(C104&gt;15,D104&lt;=0.6), "TAK", "NIE")</f>
        <v>TAK</v>
      </c>
      <c r="I104">
        <f>IF(H104="TAK", IF(C104&lt;=30, 12000, 24000),0)</f>
        <v>12000</v>
      </c>
      <c r="J104" t="b">
        <f>G104-I104&gt;=0</f>
        <v>1</v>
      </c>
      <c r="K104">
        <f>IF(J104, 0, 25000-G104)</f>
        <v>0</v>
      </c>
      <c r="L104">
        <f>IF(J104, G104-I104,25000-I104)</f>
        <v>3437</v>
      </c>
    </row>
    <row r="105" spans="2:12">
      <c r="B105" s="1">
        <v>42195</v>
      </c>
      <c r="C105">
        <v>13</v>
      </c>
      <c r="D105">
        <v>12.2</v>
      </c>
      <c r="E105">
        <f>IF(D105=0,0,700*D105)</f>
        <v>8540</v>
      </c>
      <c r="F105">
        <f>CEILING(IF(D105=0, 0.03%*POWER(C105,1.5)*L104, 0), 1)</f>
        <v>0</v>
      </c>
      <c r="G105">
        <f>IF(L104+E105-F105&gt;25000,25000, L104+E105-F105)</f>
        <v>11977</v>
      </c>
      <c r="H105" t="str">
        <f>IF(AND(C105&gt;15,D105&lt;=0.6), "TAK", "NIE")</f>
        <v>NIE</v>
      </c>
      <c r="I105">
        <f>IF(H105="TAK", IF(C105&lt;=30, 12000, 24000),0)</f>
        <v>0</v>
      </c>
      <c r="J105" t="b">
        <f>G105-I105&gt;=0</f>
        <v>1</v>
      </c>
      <c r="K105">
        <f>IF(J105, 0, 25000-G105)</f>
        <v>0</v>
      </c>
      <c r="L105">
        <f>IF(J105, G105-I105,25000-I105)</f>
        <v>11977</v>
      </c>
    </row>
    <row r="106" spans="2:12">
      <c r="B106" s="1">
        <v>42196</v>
      </c>
      <c r="C106">
        <v>16</v>
      </c>
      <c r="D106">
        <v>0</v>
      </c>
      <c r="E106">
        <f>IF(D106=0,0,700*D106)</f>
        <v>0</v>
      </c>
      <c r="F106">
        <f>CEILING(IF(D106=0, 0.03%*POWER(C106,1.5)*L105, 0), 1)</f>
        <v>230</v>
      </c>
      <c r="G106">
        <f>IF(L105+E106-F106&gt;25000,25000, L105+E106-F106)</f>
        <v>11747</v>
      </c>
      <c r="H106" t="str">
        <f>IF(AND(C106&gt;15,D106&lt;=0.6), "TAK", "NIE")</f>
        <v>TAK</v>
      </c>
      <c r="I106">
        <f>IF(H106="TAK", IF(C106&lt;=30, 12000, 24000),0)</f>
        <v>12000</v>
      </c>
      <c r="J106" t="b">
        <f>G106-I106&gt;=0</f>
        <v>0</v>
      </c>
      <c r="K106">
        <f>IF(J106, 0, 25000-G106)</f>
        <v>13253</v>
      </c>
      <c r="L106">
        <f>IF(J106, G106-I106,25000-I106)</f>
        <v>13000</v>
      </c>
    </row>
    <row r="107" spans="2:12">
      <c r="B107" s="1">
        <v>42197</v>
      </c>
      <c r="C107">
        <v>18</v>
      </c>
      <c r="D107">
        <v>2</v>
      </c>
      <c r="E107">
        <f>IF(D107=0,0,700*D107)</f>
        <v>1400</v>
      </c>
      <c r="F107">
        <f>CEILING(IF(D107=0, 0.03%*POWER(C107,1.5)*L106, 0), 1)</f>
        <v>0</v>
      </c>
      <c r="G107">
        <f>IF(L106+E107-F107&gt;25000,25000, L106+E107-F107)</f>
        <v>14400</v>
      </c>
      <c r="H107" t="str">
        <f>IF(AND(C107&gt;15,D107&lt;=0.6), "TAK", "NIE")</f>
        <v>NIE</v>
      </c>
      <c r="I107">
        <f>IF(H107="TAK", IF(C107&lt;=30, 12000, 24000),0)</f>
        <v>0</v>
      </c>
      <c r="J107" t="b">
        <f>G107-I107&gt;=0</f>
        <v>1</v>
      </c>
      <c r="K107">
        <f>IF(J107, 0, 25000-G107)</f>
        <v>0</v>
      </c>
      <c r="L107">
        <f>IF(J107, G107-I107,25000-I107)</f>
        <v>14400</v>
      </c>
    </row>
    <row r="108" spans="2:12">
      <c r="B108" s="1">
        <v>42198</v>
      </c>
      <c r="C108">
        <v>18</v>
      </c>
      <c r="D108">
        <v>12</v>
      </c>
      <c r="E108">
        <f>IF(D108=0,0,700*D108)</f>
        <v>8400</v>
      </c>
      <c r="F108">
        <f>CEILING(IF(D108=0, 0.03%*POWER(C108,1.5)*L107, 0), 1)</f>
        <v>0</v>
      </c>
      <c r="G108">
        <f>IF(L107+E108-F108&gt;25000,25000, L107+E108-F108)</f>
        <v>22800</v>
      </c>
      <c r="H108" t="str">
        <f>IF(AND(C108&gt;15,D108&lt;=0.6), "TAK", "NIE")</f>
        <v>NIE</v>
      </c>
      <c r="I108">
        <f>IF(H108="TAK", IF(C108&lt;=30, 12000, 24000),0)</f>
        <v>0</v>
      </c>
      <c r="J108" t="b">
        <f>G108-I108&gt;=0</f>
        <v>1</v>
      </c>
      <c r="K108">
        <f>IF(J108, 0, 25000-G108)</f>
        <v>0</v>
      </c>
      <c r="L108">
        <f>IF(J108, G108-I108,25000-I108)</f>
        <v>22800</v>
      </c>
    </row>
    <row r="109" spans="2:12">
      <c r="B109" s="1">
        <v>42199</v>
      </c>
      <c r="C109">
        <v>18</v>
      </c>
      <c r="D109">
        <v>0</v>
      </c>
      <c r="E109">
        <f>IF(D109=0,0,700*D109)</f>
        <v>0</v>
      </c>
      <c r="F109">
        <f>CEILING(IF(D109=0, 0.03%*POWER(C109,1.5)*L108, 0), 1)</f>
        <v>523</v>
      </c>
      <c r="G109">
        <f>IF(L108+E109-F109&gt;25000,25000, L108+E109-F109)</f>
        <v>22277</v>
      </c>
      <c r="H109" t="str">
        <f>IF(AND(C109&gt;15,D109&lt;=0.6), "TAK", "NIE")</f>
        <v>TAK</v>
      </c>
      <c r="I109">
        <f>IF(H109="TAK", IF(C109&lt;=30, 12000, 24000),0)</f>
        <v>12000</v>
      </c>
      <c r="J109" t="b">
        <f>G109-I109&gt;=0</f>
        <v>1</v>
      </c>
      <c r="K109">
        <f>IF(J109, 0, 25000-G109)</f>
        <v>0</v>
      </c>
      <c r="L109">
        <f>IF(J109, G109-I109,25000-I109)</f>
        <v>10277</v>
      </c>
    </row>
    <row r="110" spans="2:12">
      <c r="B110" s="1">
        <v>42200</v>
      </c>
      <c r="C110">
        <v>18</v>
      </c>
      <c r="D110">
        <v>0</v>
      </c>
      <c r="E110">
        <f>IF(D110=0,0,700*D110)</f>
        <v>0</v>
      </c>
      <c r="F110">
        <f>CEILING(IF(D110=0, 0.03%*POWER(C110,1.5)*L109, 0), 1)</f>
        <v>236</v>
      </c>
      <c r="G110">
        <f>IF(L109+E110-F110&gt;25000,25000, L109+E110-F110)</f>
        <v>10041</v>
      </c>
      <c r="H110" t="str">
        <f>IF(AND(C110&gt;15,D110&lt;=0.6), "TAK", "NIE")</f>
        <v>TAK</v>
      </c>
      <c r="I110">
        <f>IF(H110="TAK", IF(C110&lt;=30, 12000, 24000),0)</f>
        <v>12000</v>
      </c>
      <c r="J110" t="b">
        <f>G110-I110&gt;=0</f>
        <v>0</v>
      </c>
      <c r="K110">
        <f>IF(J110, 0, 25000-G110)</f>
        <v>14959</v>
      </c>
      <c r="L110">
        <f>IF(J110, G110-I110,25000-I110)</f>
        <v>13000</v>
      </c>
    </row>
    <row r="111" spans="2:12">
      <c r="B111" s="1">
        <v>42201</v>
      </c>
      <c r="C111">
        <v>16</v>
      </c>
      <c r="D111">
        <v>0</v>
      </c>
      <c r="E111">
        <f>IF(D111=0,0,700*D111)</f>
        <v>0</v>
      </c>
      <c r="F111">
        <f>CEILING(IF(D111=0, 0.03%*POWER(C111,1.5)*L110, 0), 1)</f>
        <v>250</v>
      </c>
      <c r="G111">
        <f>IF(L110+E111-F111&gt;25000,25000, L110+E111-F111)</f>
        <v>12750</v>
      </c>
      <c r="H111" t="str">
        <f>IF(AND(C111&gt;15,D111&lt;=0.6), "TAK", "NIE")</f>
        <v>TAK</v>
      </c>
      <c r="I111">
        <f>IF(H111="TAK", IF(C111&lt;=30, 12000, 24000),0)</f>
        <v>12000</v>
      </c>
      <c r="J111" t="b">
        <f>G111-I111&gt;=0</f>
        <v>1</v>
      </c>
      <c r="K111">
        <f>IF(J111, 0, 25000-G111)</f>
        <v>0</v>
      </c>
      <c r="L111">
        <f>IF(J111, G111-I111,25000-I111)</f>
        <v>750</v>
      </c>
    </row>
    <row r="112" spans="2:12">
      <c r="B112" s="1">
        <v>42202</v>
      </c>
      <c r="C112">
        <v>21</v>
      </c>
      <c r="D112">
        <v>0</v>
      </c>
      <c r="E112">
        <f>IF(D112=0,0,700*D112)</f>
        <v>0</v>
      </c>
      <c r="F112">
        <f>CEILING(IF(D112=0, 0.03%*POWER(C112,1.5)*L111, 0), 1)</f>
        <v>22</v>
      </c>
      <c r="G112">
        <f>IF(L111+E112-F112&gt;25000,25000, L111+E112-F112)</f>
        <v>728</v>
      </c>
      <c r="H112" t="str">
        <f>IF(AND(C112&gt;15,D112&lt;=0.6), "TAK", "NIE")</f>
        <v>TAK</v>
      </c>
      <c r="I112">
        <f>IF(H112="TAK", IF(C112&lt;=30, 12000, 24000),0)</f>
        <v>12000</v>
      </c>
      <c r="J112" t="b">
        <f>G112-I112&gt;=0</f>
        <v>0</v>
      </c>
      <c r="K112">
        <f>IF(J112, 0, 25000-G112)</f>
        <v>24272</v>
      </c>
      <c r="L112">
        <f>IF(J112, G112-I112,25000-I112)</f>
        <v>13000</v>
      </c>
    </row>
    <row r="113" spans="2:12">
      <c r="B113" s="1">
        <v>42203</v>
      </c>
      <c r="C113">
        <v>26</v>
      </c>
      <c r="D113">
        <v>0</v>
      </c>
      <c r="E113">
        <f>IF(D113=0,0,700*D113)</f>
        <v>0</v>
      </c>
      <c r="F113">
        <f>CEILING(IF(D113=0, 0.03%*POWER(C113,1.5)*L112, 0), 1)</f>
        <v>518</v>
      </c>
      <c r="G113">
        <f>IF(L112+E113-F113&gt;25000,25000, L112+E113-F113)</f>
        <v>12482</v>
      </c>
      <c r="H113" t="str">
        <f>IF(AND(C113&gt;15,D113&lt;=0.6), "TAK", "NIE")</f>
        <v>TAK</v>
      </c>
      <c r="I113">
        <f>IF(H113="TAK", IF(C113&lt;=30, 12000, 24000),0)</f>
        <v>12000</v>
      </c>
      <c r="J113" t="b">
        <f>G113-I113&gt;=0</f>
        <v>1</v>
      </c>
      <c r="K113">
        <f>IF(J113, 0, 25000-G113)</f>
        <v>0</v>
      </c>
      <c r="L113">
        <f>IF(J113, G113-I113,25000-I113)</f>
        <v>482</v>
      </c>
    </row>
    <row r="114" spans="2:12">
      <c r="B114" s="1">
        <v>42204</v>
      </c>
      <c r="C114">
        <v>23</v>
      </c>
      <c r="D114">
        <v>18</v>
      </c>
      <c r="E114">
        <f>IF(D114=0,0,700*D114)</f>
        <v>12600</v>
      </c>
      <c r="F114">
        <f>CEILING(IF(D114=0, 0.03%*POWER(C114,1.5)*L113, 0), 1)</f>
        <v>0</v>
      </c>
      <c r="G114">
        <f>IF(L113+E114-F114&gt;25000,25000, L113+E114-F114)</f>
        <v>13082</v>
      </c>
      <c r="H114" t="str">
        <f>IF(AND(C114&gt;15,D114&lt;=0.6), "TAK", "NIE")</f>
        <v>NIE</v>
      </c>
      <c r="I114">
        <f>IF(H114="TAK", IF(C114&lt;=30, 12000, 24000),0)</f>
        <v>0</v>
      </c>
      <c r="J114" t="b">
        <f>G114-I114&gt;=0</f>
        <v>1</v>
      </c>
      <c r="K114">
        <f>IF(J114, 0, 25000-G114)</f>
        <v>0</v>
      </c>
      <c r="L114">
        <f>IF(J114, G114-I114,25000-I114)</f>
        <v>13082</v>
      </c>
    </row>
    <row r="115" spans="2:12">
      <c r="B115" s="1">
        <v>42205</v>
      </c>
      <c r="C115">
        <v>19</v>
      </c>
      <c r="D115">
        <v>0</v>
      </c>
      <c r="E115">
        <f>IF(D115=0,0,700*D115)</f>
        <v>0</v>
      </c>
      <c r="F115">
        <f>CEILING(IF(D115=0, 0.03%*POWER(C115,1.5)*L114, 0), 1)</f>
        <v>326</v>
      </c>
      <c r="G115">
        <f>IF(L114+E115-F115&gt;25000,25000, L114+E115-F115)</f>
        <v>12756</v>
      </c>
      <c r="H115" t="str">
        <f>IF(AND(C115&gt;15,D115&lt;=0.6), "TAK", "NIE")</f>
        <v>TAK</v>
      </c>
      <c r="I115">
        <f>IF(H115="TAK", IF(C115&lt;=30, 12000, 24000),0)</f>
        <v>12000</v>
      </c>
      <c r="J115" t="b">
        <f>G115-I115&gt;=0</f>
        <v>1</v>
      </c>
      <c r="K115">
        <f>IF(J115, 0, 25000-G115)</f>
        <v>0</v>
      </c>
      <c r="L115">
        <f>IF(J115, G115-I115,25000-I115)</f>
        <v>756</v>
      </c>
    </row>
    <row r="116" spans="2:12">
      <c r="B116" s="1">
        <v>42206</v>
      </c>
      <c r="C116">
        <v>20</v>
      </c>
      <c r="D116">
        <v>6</v>
      </c>
      <c r="E116">
        <f>IF(D116=0,0,700*D116)</f>
        <v>4200</v>
      </c>
      <c r="F116">
        <f>CEILING(IF(D116=0, 0.03%*POWER(C116,1.5)*L115, 0), 1)</f>
        <v>0</v>
      </c>
      <c r="G116">
        <f>IF(L115+E116-F116&gt;25000,25000, L115+E116-F116)</f>
        <v>4956</v>
      </c>
      <c r="H116" t="str">
        <f>IF(AND(C116&gt;15,D116&lt;=0.6), "TAK", "NIE")</f>
        <v>NIE</v>
      </c>
      <c r="I116">
        <f>IF(H116="TAK", IF(C116&lt;=30, 12000, 24000),0)</f>
        <v>0</v>
      </c>
      <c r="J116" t="b">
        <f>G116-I116&gt;=0</f>
        <v>1</v>
      </c>
      <c r="K116">
        <f>IF(J116, 0, 25000-G116)</f>
        <v>0</v>
      </c>
      <c r="L116">
        <f>IF(J116, G116-I116,25000-I116)</f>
        <v>4956</v>
      </c>
    </row>
    <row r="117" spans="2:12">
      <c r="B117" s="1">
        <v>42207</v>
      </c>
      <c r="C117">
        <v>22</v>
      </c>
      <c r="D117">
        <v>0</v>
      </c>
      <c r="E117">
        <f>IF(D117=0,0,700*D117)</f>
        <v>0</v>
      </c>
      <c r="F117">
        <f>CEILING(IF(D117=0, 0.03%*POWER(C117,1.5)*L116, 0), 1)</f>
        <v>154</v>
      </c>
      <c r="G117">
        <f>IF(L116+E117-F117&gt;25000,25000, L116+E117-F117)</f>
        <v>4802</v>
      </c>
      <c r="H117" t="str">
        <f>IF(AND(C117&gt;15,D117&lt;=0.6), "TAK", "NIE")</f>
        <v>TAK</v>
      </c>
      <c r="I117">
        <f>IF(H117="TAK", IF(C117&lt;=30, 12000, 24000),0)</f>
        <v>12000</v>
      </c>
      <c r="J117" t="b">
        <f>G117-I117&gt;=0</f>
        <v>0</v>
      </c>
      <c r="K117">
        <f>IF(J117, 0, 25000-G117)</f>
        <v>20198</v>
      </c>
      <c r="L117">
        <f>IF(J117, G117-I117,25000-I117)</f>
        <v>13000</v>
      </c>
    </row>
    <row r="118" spans="2:12">
      <c r="B118" s="1">
        <v>42208</v>
      </c>
      <c r="C118">
        <v>20</v>
      </c>
      <c r="D118">
        <v>0</v>
      </c>
      <c r="E118">
        <f>IF(D118=0,0,700*D118)</f>
        <v>0</v>
      </c>
      <c r="F118">
        <f>CEILING(IF(D118=0, 0.03%*POWER(C118,1.5)*L117, 0), 1)</f>
        <v>349</v>
      </c>
      <c r="G118">
        <f>IF(L117+E118-F118&gt;25000,25000, L117+E118-F118)</f>
        <v>12651</v>
      </c>
      <c r="H118" t="str">
        <f>IF(AND(C118&gt;15,D118&lt;=0.6), "TAK", "NIE")</f>
        <v>TAK</v>
      </c>
      <c r="I118">
        <f>IF(H118="TAK", IF(C118&lt;=30, 12000, 24000),0)</f>
        <v>12000</v>
      </c>
      <c r="J118" t="b">
        <f>G118-I118&gt;=0</f>
        <v>1</v>
      </c>
      <c r="K118">
        <f>IF(J118, 0, 25000-G118)</f>
        <v>0</v>
      </c>
      <c r="L118">
        <f>IF(J118, G118-I118,25000-I118)</f>
        <v>651</v>
      </c>
    </row>
    <row r="119" spans="2:12">
      <c r="B119" s="1">
        <v>42209</v>
      </c>
      <c r="C119">
        <v>20</v>
      </c>
      <c r="D119">
        <v>0</v>
      </c>
      <c r="E119">
        <f>IF(D119=0,0,700*D119)</f>
        <v>0</v>
      </c>
      <c r="F119">
        <f>CEILING(IF(D119=0, 0.03%*POWER(C119,1.5)*L118, 0), 1)</f>
        <v>18</v>
      </c>
      <c r="G119">
        <f>IF(L118+E119-F119&gt;25000,25000, L118+E119-F119)</f>
        <v>633</v>
      </c>
      <c r="H119" t="str">
        <f>IF(AND(C119&gt;15,D119&lt;=0.6), "TAK", "NIE")</f>
        <v>TAK</v>
      </c>
      <c r="I119">
        <f>IF(H119="TAK", IF(C119&lt;=30, 12000, 24000),0)</f>
        <v>12000</v>
      </c>
      <c r="J119" t="b">
        <f>G119-I119&gt;=0</f>
        <v>0</v>
      </c>
      <c r="K119">
        <f>IF(J119, 0, 25000-G119)</f>
        <v>24367</v>
      </c>
      <c r="L119">
        <f>IF(J119, G119-I119,25000-I119)</f>
        <v>13000</v>
      </c>
    </row>
    <row r="120" spans="2:12">
      <c r="B120" s="1">
        <v>42210</v>
      </c>
      <c r="C120">
        <v>23</v>
      </c>
      <c r="D120">
        <v>0.1</v>
      </c>
      <c r="E120">
        <f>IF(D120=0,0,700*D120)</f>
        <v>70</v>
      </c>
      <c r="F120">
        <f>CEILING(IF(D120=0, 0.03%*POWER(C120,1.5)*L119, 0), 1)</f>
        <v>0</v>
      </c>
      <c r="G120">
        <f>IF(L119+E120-F120&gt;25000,25000, L119+E120-F120)</f>
        <v>13070</v>
      </c>
      <c r="H120" t="str">
        <f>IF(AND(C120&gt;15,D120&lt;=0.6), "TAK", "NIE")</f>
        <v>TAK</v>
      </c>
      <c r="I120">
        <f>IF(H120="TAK", IF(C120&lt;=30, 12000, 24000),0)</f>
        <v>12000</v>
      </c>
      <c r="J120" t="b">
        <f>G120-I120&gt;=0</f>
        <v>1</v>
      </c>
      <c r="K120">
        <f>IF(J120, 0, 25000-G120)</f>
        <v>0</v>
      </c>
      <c r="L120">
        <f>IF(J120, G120-I120,25000-I120)</f>
        <v>1070</v>
      </c>
    </row>
    <row r="121" spans="2:12">
      <c r="B121" s="1">
        <v>42211</v>
      </c>
      <c r="C121">
        <v>16</v>
      </c>
      <c r="D121">
        <v>0</v>
      </c>
      <c r="E121">
        <f>IF(D121=0,0,700*D121)</f>
        <v>0</v>
      </c>
      <c r="F121">
        <f>CEILING(IF(D121=0, 0.03%*POWER(C121,1.5)*L120, 0), 1)</f>
        <v>21</v>
      </c>
      <c r="G121">
        <f>IF(L120+E121-F121&gt;25000,25000, L120+E121-F121)</f>
        <v>1049</v>
      </c>
      <c r="H121" t="str">
        <f>IF(AND(C121&gt;15,D121&lt;=0.6), "TAK", "NIE")</f>
        <v>TAK</v>
      </c>
      <c r="I121">
        <f>IF(H121="TAK", IF(C121&lt;=30, 12000, 24000),0)</f>
        <v>12000</v>
      </c>
      <c r="J121" t="b">
        <f>G121-I121&gt;=0</f>
        <v>0</v>
      </c>
      <c r="K121">
        <f>IF(J121, 0, 25000-G121)</f>
        <v>23951</v>
      </c>
      <c r="L121">
        <f>IF(J121, G121-I121,25000-I121)</f>
        <v>13000</v>
      </c>
    </row>
    <row r="122" spans="2:12">
      <c r="B122" s="1">
        <v>42212</v>
      </c>
      <c r="C122">
        <v>16</v>
      </c>
      <c r="D122">
        <v>0.1</v>
      </c>
      <c r="E122">
        <f>IF(D122=0,0,700*D122)</f>
        <v>70</v>
      </c>
      <c r="F122">
        <f>CEILING(IF(D122=0, 0.03%*POWER(C122,1.5)*L121, 0), 1)</f>
        <v>0</v>
      </c>
      <c r="G122">
        <f>IF(L121+E122-F122&gt;25000,25000, L121+E122-F122)</f>
        <v>13070</v>
      </c>
      <c r="H122" t="str">
        <f>IF(AND(C122&gt;15,D122&lt;=0.6), "TAK", "NIE")</f>
        <v>TAK</v>
      </c>
      <c r="I122">
        <f>IF(H122="TAK", IF(C122&lt;=30, 12000, 24000),0)</f>
        <v>12000</v>
      </c>
      <c r="J122" t="b">
        <f>G122-I122&gt;=0</f>
        <v>1</v>
      </c>
      <c r="K122">
        <f>IF(J122, 0, 25000-G122)</f>
        <v>0</v>
      </c>
      <c r="L122">
        <f>IF(J122, G122-I122,25000-I122)</f>
        <v>1070</v>
      </c>
    </row>
    <row r="123" spans="2:12">
      <c r="B123" s="1">
        <v>42213</v>
      </c>
      <c r="C123">
        <v>18</v>
      </c>
      <c r="D123">
        <v>0.3</v>
      </c>
      <c r="E123">
        <f>IF(D123=0,0,700*D123)</f>
        <v>210</v>
      </c>
      <c r="F123">
        <f>CEILING(IF(D123=0, 0.03%*POWER(C123,1.5)*L122, 0), 1)</f>
        <v>0</v>
      </c>
      <c r="G123">
        <f>IF(L122+E123-F123&gt;25000,25000, L122+E123-F123)</f>
        <v>1280</v>
      </c>
      <c r="H123" t="str">
        <f>IF(AND(C123&gt;15,D123&lt;=0.6), "TAK", "NIE")</f>
        <v>TAK</v>
      </c>
      <c r="I123">
        <f>IF(H123="TAK", IF(C123&lt;=30, 12000, 24000),0)</f>
        <v>12000</v>
      </c>
      <c r="J123" t="b">
        <f>G123-I123&gt;=0</f>
        <v>0</v>
      </c>
      <c r="K123">
        <f>IF(J123, 0, 25000-G123)</f>
        <v>23720</v>
      </c>
      <c r="L123">
        <f>IF(J123, G123-I123,25000-I123)</f>
        <v>13000</v>
      </c>
    </row>
    <row r="124" spans="2:12">
      <c r="B124" s="1">
        <v>42214</v>
      </c>
      <c r="C124">
        <v>18</v>
      </c>
      <c r="D124">
        <v>0</v>
      </c>
      <c r="E124">
        <f>IF(D124=0,0,700*D124)</f>
        <v>0</v>
      </c>
      <c r="F124">
        <f>CEILING(IF(D124=0, 0.03%*POWER(C124,1.5)*L123, 0), 1)</f>
        <v>298</v>
      </c>
      <c r="G124">
        <f>IF(L123+E124-F124&gt;25000,25000, L123+E124-F124)</f>
        <v>12702</v>
      </c>
      <c r="H124" t="str">
        <f>IF(AND(C124&gt;15,D124&lt;=0.6), "TAK", "NIE")</f>
        <v>TAK</v>
      </c>
      <c r="I124">
        <f>IF(H124="TAK", IF(C124&lt;=30, 12000, 24000),0)</f>
        <v>12000</v>
      </c>
      <c r="J124" t="b">
        <f>G124-I124&gt;=0</f>
        <v>1</v>
      </c>
      <c r="K124">
        <f>IF(J124, 0, 25000-G124)</f>
        <v>0</v>
      </c>
      <c r="L124">
        <f>IF(J124, G124-I124,25000-I124)</f>
        <v>702</v>
      </c>
    </row>
    <row r="125" spans="2:12">
      <c r="B125" s="1">
        <v>42215</v>
      </c>
      <c r="C125">
        <v>14</v>
      </c>
      <c r="D125">
        <v>0</v>
      </c>
      <c r="E125">
        <f>IF(D125=0,0,700*D125)</f>
        <v>0</v>
      </c>
      <c r="F125">
        <f>CEILING(IF(D125=0, 0.03%*POWER(C125,1.5)*L124, 0), 1)</f>
        <v>12</v>
      </c>
      <c r="G125">
        <f>IF(L124+E125-F125&gt;25000,25000, L124+E125-F125)</f>
        <v>690</v>
      </c>
      <c r="H125" t="str">
        <f>IF(AND(C125&gt;15,D125&lt;=0.6), "TAK", "NIE")</f>
        <v>NIE</v>
      </c>
      <c r="I125">
        <f>IF(H125="TAK", IF(C125&lt;=30, 12000, 24000),0)</f>
        <v>0</v>
      </c>
      <c r="J125" t="b">
        <f>G125-I125&gt;=0</f>
        <v>1</v>
      </c>
      <c r="K125">
        <f>IF(J125, 0, 25000-G125)</f>
        <v>0</v>
      </c>
      <c r="L125">
        <f>IF(J125, G125-I125,25000-I125)</f>
        <v>690</v>
      </c>
    </row>
    <row r="126" spans="2:12">
      <c r="B126" s="1">
        <v>42216</v>
      </c>
      <c r="C126">
        <v>14</v>
      </c>
      <c r="D126">
        <v>0</v>
      </c>
      <c r="E126">
        <f>IF(D126=0,0,700*D126)</f>
        <v>0</v>
      </c>
      <c r="F126">
        <f>CEILING(IF(D126=0, 0.03%*POWER(C126,1.5)*L125, 0), 1)</f>
        <v>11</v>
      </c>
      <c r="G126">
        <f>IF(L125+E126-F126&gt;25000,25000, L125+E126-F126)</f>
        <v>679</v>
      </c>
      <c r="H126" t="str">
        <f>IF(AND(C126&gt;15,D126&lt;=0.6), "TAK", "NIE")</f>
        <v>NIE</v>
      </c>
      <c r="I126">
        <f>IF(H126="TAK", IF(C126&lt;=30, 12000, 24000),0)</f>
        <v>0</v>
      </c>
      <c r="J126" t="b">
        <f>G126-I126&gt;=0</f>
        <v>1</v>
      </c>
      <c r="K126">
        <f>IF(J126, 0, 25000-G126)</f>
        <v>0</v>
      </c>
      <c r="L126">
        <f>IF(J126, G126-I126,25000-I126)</f>
        <v>679</v>
      </c>
    </row>
    <row r="127" spans="2:12">
      <c r="B127" s="1">
        <v>42217</v>
      </c>
      <c r="C127">
        <v>16</v>
      </c>
      <c r="D127">
        <v>0</v>
      </c>
      <c r="E127">
        <f>IF(D127=0,0,700*D127)</f>
        <v>0</v>
      </c>
      <c r="F127">
        <f>CEILING(IF(D127=0, 0.03%*POWER(C127,1.5)*L126, 0), 1)</f>
        <v>14</v>
      </c>
      <c r="G127">
        <f>IF(L126+E127-F127&gt;25000,25000, L126+E127-F127)</f>
        <v>665</v>
      </c>
      <c r="H127" t="str">
        <f>IF(AND(C127&gt;15,D127&lt;=0.6), "TAK", "NIE")</f>
        <v>TAK</v>
      </c>
      <c r="I127">
        <f>IF(H127="TAK", IF(C127&lt;=30, 12000, 24000),0)</f>
        <v>12000</v>
      </c>
      <c r="J127" t="b">
        <f>G127-I127&gt;=0</f>
        <v>0</v>
      </c>
      <c r="K127">
        <f>IF(J127, 0, 25000-G127)</f>
        <v>24335</v>
      </c>
      <c r="L127">
        <f>IF(J127, G127-I127,25000-I127)</f>
        <v>13000</v>
      </c>
    </row>
    <row r="128" spans="2:12">
      <c r="B128" s="1">
        <v>42218</v>
      </c>
      <c r="C128">
        <v>22</v>
      </c>
      <c r="D128">
        <v>0</v>
      </c>
      <c r="E128">
        <f>IF(D128=0,0,700*D128)</f>
        <v>0</v>
      </c>
      <c r="F128">
        <f>CEILING(IF(D128=0, 0.03%*POWER(C128,1.5)*L127, 0), 1)</f>
        <v>403</v>
      </c>
      <c r="G128">
        <f>IF(L127+E128-F128&gt;25000,25000, L127+E128-F128)</f>
        <v>12597</v>
      </c>
      <c r="H128" t="str">
        <f>IF(AND(C128&gt;15,D128&lt;=0.6), "TAK", "NIE")</f>
        <v>TAK</v>
      </c>
      <c r="I128">
        <f>IF(H128="TAK", IF(C128&lt;=30, 12000, 24000),0)</f>
        <v>12000</v>
      </c>
      <c r="J128" t="b">
        <f>G128-I128&gt;=0</f>
        <v>1</v>
      </c>
      <c r="K128">
        <f>IF(J128, 0, 25000-G128)</f>
        <v>0</v>
      </c>
      <c r="L128">
        <f>IF(J128, G128-I128,25000-I128)</f>
        <v>597</v>
      </c>
    </row>
    <row r="129" spans="2:12">
      <c r="B129" s="1">
        <v>42219</v>
      </c>
      <c r="C129">
        <v>22</v>
      </c>
      <c r="D129">
        <v>0</v>
      </c>
      <c r="E129">
        <f>IF(D129=0,0,700*D129)</f>
        <v>0</v>
      </c>
      <c r="F129">
        <f>CEILING(IF(D129=0, 0.03%*POWER(C129,1.5)*L128, 0), 1)</f>
        <v>19</v>
      </c>
      <c r="G129">
        <f>IF(L128+E129-F129&gt;25000,25000, L128+E129-F129)</f>
        <v>578</v>
      </c>
      <c r="H129" t="str">
        <f>IF(AND(C129&gt;15,D129&lt;=0.6), "TAK", "NIE")</f>
        <v>TAK</v>
      </c>
      <c r="I129">
        <f>IF(H129="TAK", IF(C129&lt;=30, 12000, 24000),0)</f>
        <v>12000</v>
      </c>
      <c r="J129" t="b">
        <f>G129-I129&gt;=0</f>
        <v>0</v>
      </c>
      <c r="K129">
        <f>IF(J129, 0, 25000-G129)</f>
        <v>24422</v>
      </c>
      <c r="L129">
        <f>IF(J129, G129-I129,25000-I129)</f>
        <v>13000</v>
      </c>
    </row>
    <row r="130" spans="2:12">
      <c r="B130" s="1">
        <v>42220</v>
      </c>
      <c r="C130">
        <v>25</v>
      </c>
      <c r="D130">
        <v>0</v>
      </c>
      <c r="E130">
        <f>IF(D130=0,0,700*D130)</f>
        <v>0</v>
      </c>
      <c r="F130">
        <f>CEILING(IF(D130=0, 0.03%*POWER(C130,1.5)*L129, 0), 1)</f>
        <v>488</v>
      </c>
      <c r="G130">
        <f>IF(L129+E130-F130&gt;25000,25000, L129+E130-F130)</f>
        <v>12512</v>
      </c>
      <c r="H130" t="str">
        <f>IF(AND(C130&gt;15,D130&lt;=0.6), "TAK", "NIE")</f>
        <v>TAK</v>
      </c>
      <c r="I130">
        <f>IF(H130="TAK", IF(C130&lt;=30, 12000, 24000),0)</f>
        <v>12000</v>
      </c>
      <c r="J130" t="b">
        <f>G130-I130&gt;=0</f>
        <v>1</v>
      </c>
      <c r="K130">
        <f>IF(J130, 0, 25000-G130)</f>
        <v>0</v>
      </c>
      <c r="L130">
        <f>IF(J130, G130-I130,25000-I130)</f>
        <v>512</v>
      </c>
    </row>
    <row r="131" spans="2:12">
      <c r="B131" s="1">
        <v>42221</v>
      </c>
      <c r="C131">
        <v>24</v>
      </c>
      <c r="D131">
        <v>0</v>
      </c>
      <c r="E131">
        <f>IF(D131=0,0,700*D131)</f>
        <v>0</v>
      </c>
      <c r="F131">
        <f>CEILING(IF(D131=0, 0.03%*POWER(C131,1.5)*L130, 0), 1)</f>
        <v>19</v>
      </c>
      <c r="G131">
        <f>IF(L130+E131-F131&gt;25000,25000, L130+E131-F131)</f>
        <v>493</v>
      </c>
      <c r="H131" t="str">
        <f>IF(AND(C131&gt;15,D131&lt;=0.6), "TAK", "NIE")</f>
        <v>TAK</v>
      </c>
      <c r="I131">
        <f>IF(H131="TAK", IF(C131&lt;=30, 12000, 24000),0)</f>
        <v>12000</v>
      </c>
      <c r="J131" t="b">
        <f>G131-I131&gt;=0</f>
        <v>0</v>
      </c>
      <c r="K131">
        <f>IF(J131, 0, 25000-G131)</f>
        <v>24507</v>
      </c>
      <c r="L131">
        <f>IF(J131, G131-I131,25000-I131)</f>
        <v>13000</v>
      </c>
    </row>
    <row r="132" spans="2:12">
      <c r="B132" s="1">
        <v>42222</v>
      </c>
      <c r="C132">
        <v>24</v>
      </c>
      <c r="D132">
        <v>0</v>
      </c>
      <c r="E132">
        <f>IF(D132=0,0,700*D132)</f>
        <v>0</v>
      </c>
      <c r="F132">
        <f>CEILING(IF(D132=0, 0.03%*POWER(C132,1.5)*L131, 0), 1)</f>
        <v>459</v>
      </c>
      <c r="G132">
        <f>IF(L131+E132-F132&gt;25000,25000, L131+E132-F132)</f>
        <v>12541</v>
      </c>
      <c r="H132" t="str">
        <f>IF(AND(C132&gt;15,D132&lt;=0.6), "TAK", "NIE")</f>
        <v>TAK</v>
      </c>
      <c r="I132">
        <f>IF(H132="TAK", IF(C132&lt;=30, 12000, 24000),0)</f>
        <v>12000</v>
      </c>
      <c r="J132" t="b">
        <f>G132-I132&gt;=0</f>
        <v>1</v>
      </c>
      <c r="K132">
        <f>IF(J132, 0, 25000-G132)</f>
        <v>0</v>
      </c>
      <c r="L132">
        <f>IF(J132, G132-I132,25000-I132)</f>
        <v>541</v>
      </c>
    </row>
    <row r="133" spans="2:12">
      <c r="B133" s="1">
        <v>42223</v>
      </c>
      <c r="C133">
        <v>28</v>
      </c>
      <c r="D133">
        <v>0</v>
      </c>
      <c r="E133">
        <f>IF(D133=0,0,700*D133)</f>
        <v>0</v>
      </c>
      <c r="F133">
        <f>CEILING(IF(D133=0, 0.03%*POWER(C133,1.5)*L132, 0), 1)</f>
        <v>25</v>
      </c>
      <c r="G133">
        <f>IF(L132+E133-F133&gt;25000,25000, L132+E133-F133)</f>
        <v>516</v>
      </c>
      <c r="H133" t="str">
        <f>IF(AND(C133&gt;15,D133&lt;=0.6), "TAK", "NIE")</f>
        <v>TAK</v>
      </c>
      <c r="I133">
        <f>IF(H133="TAK", IF(C133&lt;=30, 12000, 24000),0)</f>
        <v>12000</v>
      </c>
      <c r="J133" t="b">
        <f>G133-I133&gt;=0</f>
        <v>0</v>
      </c>
      <c r="K133">
        <f>IF(J133, 0, 25000-G133)</f>
        <v>24484</v>
      </c>
      <c r="L133">
        <f>IF(J133, G133-I133,25000-I133)</f>
        <v>13000</v>
      </c>
    </row>
    <row r="134" spans="2:12">
      <c r="B134" s="1">
        <v>42224</v>
      </c>
      <c r="C134">
        <v>28</v>
      </c>
      <c r="D134">
        <v>0</v>
      </c>
      <c r="E134">
        <f>IF(D134=0,0,700*D134)</f>
        <v>0</v>
      </c>
      <c r="F134">
        <f>CEILING(IF(D134=0, 0.03%*POWER(C134,1.5)*L133, 0), 1)</f>
        <v>578</v>
      </c>
      <c r="G134">
        <f>IF(L133+E134-F134&gt;25000,25000, L133+E134-F134)</f>
        <v>12422</v>
      </c>
      <c r="H134" t="str">
        <f>IF(AND(C134&gt;15,D134&lt;=0.6), "TAK", "NIE")</f>
        <v>TAK</v>
      </c>
      <c r="I134">
        <f>IF(H134="TAK", IF(C134&lt;=30, 12000, 24000),0)</f>
        <v>12000</v>
      </c>
      <c r="J134" t="b">
        <f>G134-I134&gt;=0</f>
        <v>1</v>
      </c>
      <c r="K134">
        <f>IF(J134, 0, 25000-G134)</f>
        <v>0</v>
      </c>
      <c r="L134">
        <f>IF(J134, G134-I134,25000-I134)</f>
        <v>422</v>
      </c>
    </row>
    <row r="135" spans="2:12">
      <c r="B135" s="1">
        <v>42225</v>
      </c>
      <c r="C135">
        <v>24</v>
      </c>
      <c r="D135">
        <v>0</v>
      </c>
      <c r="E135">
        <f>IF(D135=0,0,700*D135)</f>
        <v>0</v>
      </c>
      <c r="F135">
        <f>CEILING(IF(D135=0, 0.03%*POWER(C135,1.5)*L134, 0), 1)</f>
        <v>15</v>
      </c>
      <c r="G135">
        <f>IF(L134+E135-F135&gt;25000,25000, L134+E135-F135)</f>
        <v>407</v>
      </c>
      <c r="H135" t="str">
        <f>IF(AND(C135&gt;15,D135&lt;=0.6), "TAK", "NIE")</f>
        <v>TAK</v>
      </c>
      <c r="I135">
        <f>IF(H135="TAK", IF(C135&lt;=30, 12000, 24000),0)</f>
        <v>12000</v>
      </c>
      <c r="J135" t="b">
        <f>G135-I135&gt;=0</f>
        <v>0</v>
      </c>
      <c r="K135">
        <f>IF(J135, 0, 25000-G135)</f>
        <v>24593</v>
      </c>
      <c r="L135">
        <f>IF(J135, G135-I135,25000-I135)</f>
        <v>13000</v>
      </c>
    </row>
    <row r="136" spans="2:12">
      <c r="B136" s="1">
        <v>42226</v>
      </c>
      <c r="C136">
        <v>24</v>
      </c>
      <c r="D136">
        <v>0</v>
      </c>
      <c r="E136">
        <f>IF(D136=0,0,700*D136)</f>
        <v>0</v>
      </c>
      <c r="F136">
        <f>CEILING(IF(D136=0, 0.03%*POWER(C136,1.5)*L135, 0), 1)</f>
        <v>459</v>
      </c>
      <c r="G136">
        <f>IF(L135+E136-F136&gt;25000,25000, L135+E136-F136)</f>
        <v>12541</v>
      </c>
      <c r="H136" t="str">
        <f>IF(AND(C136&gt;15,D136&lt;=0.6), "TAK", "NIE")</f>
        <v>TAK</v>
      </c>
      <c r="I136">
        <f>IF(H136="TAK", IF(C136&lt;=30, 12000, 24000),0)</f>
        <v>12000</v>
      </c>
      <c r="J136" t="b">
        <f>G136-I136&gt;=0</f>
        <v>1</v>
      </c>
      <c r="K136">
        <f>IF(J136, 0, 25000-G136)</f>
        <v>0</v>
      </c>
      <c r="L136">
        <f>IF(J136, G136-I136,25000-I136)</f>
        <v>541</v>
      </c>
    </row>
    <row r="137" spans="2:12">
      <c r="B137" s="1">
        <v>42227</v>
      </c>
      <c r="C137">
        <v>26</v>
      </c>
      <c r="D137">
        <v>0</v>
      </c>
      <c r="E137">
        <f>IF(D137=0,0,700*D137)</f>
        <v>0</v>
      </c>
      <c r="F137">
        <f>CEILING(IF(D137=0, 0.03%*POWER(C137,1.5)*L136, 0), 1)</f>
        <v>22</v>
      </c>
      <c r="G137">
        <f>IF(L136+E137-F137&gt;25000,25000, L136+E137-F137)</f>
        <v>519</v>
      </c>
      <c r="H137" t="str">
        <f>IF(AND(C137&gt;15,D137&lt;=0.6), "TAK", "NIE")</f>
        <v>TAK</v>
      </c>
      <c r="I137">
        <f>IF(H137="TAK", IF(C137&lt;=30, 12000, 24000),0)</f>
        <v>12000</v>
      </c>
      <c r="J137" t="b">
        <f>G137-I137&gt;=0</f>
        <v>0</v>
      </c>
      <c r="K137">
        <f>IF(J137, 0, 25000-G137)</f>
        <v>24481</v>
      </c>
      <c r="L137">
        <f>IF(J137, G137-I137,25000-I137)</f>
        <v>13000</v>
      </c>
    </row>
    <row r="138" spans="2:12">
      <c r="B138" s="1">
        <v>42228</v>
      </c>
      <c r="C138">
        <v>32</v>
      </c>
      <c r="D138">
        <v>0.6</v>
      </c>
      <c r="E138">
        <f>IF(D138=0,0,700*D138)</f>
        <v>420</v>
      </c>
      <c r="F138">
        <f>CEILING(IF(D138=0, 0.03%*POWER(C138,1.5)*L137, 0), 1)</f>
        <v>0</v>
      </c>
      <c r="G138">
        <f>IF(L137+E138-F138&gt;25000,25000, L137+E138-F138)</f>
        <v>13420</v>
      </c>
      <c r="H138" t="str">
        <f>IF(AND(C138&gt;15,D138&lt;=0.6), "TAK", "NIE")</f>
        <v>TAK</v>
      </c>
      <c r="I138">
        <f>IF(H138="TAK", IF(C138&lt;=30, 12000, 24000),0)</f>
        <v>24000</v>
      </c>
      <c r="J138" t="b">
        <f>G138-I138&gt;=0</f>
        <v>0</v>
      </c>
      <c r="K138">
        <f>IF(J138, 0, 25000-G138)</f>
        <v>11580</v>
      </c>
      <c r="L138">
        <f>IF(J138, G138-I138,25000-I138)</f>
        <v>1000</v>
      </c>
    </row>
    <row r="139" spans="2:12">
      <c r="B139" s="1">
        <v>42229</v>
      </c>
      <c r="C139">
        <v>31</v>
      </c>
      <c r="D139">
        <v>0.1</v>
      </c>
      <c r="E139">
        <f>IF(D139=0,0,700*D139)</f>
        <v>70</v>
      </c>
      <c r="F139">
        <f>CEILING(IF(D139=0, 0.03%*POWER(C139,1.5)*L138, 0), 1)</f>
        <v>0</v>
      </c>
      <c r="G139">
        <f>IF(L138+E139-F139&gt;25000,25000, L138+E139-F139)</f>
        <v>1070</v>
      </c>
      <c r="H139" t="str">
        <f>IF(AND(C139&gt;15,D139&lt;=0.6), "TAK", "NIE")</f>
        <v>TAK</v>
      </c>
      <c r="I139">
        <f>IF(H139="TAK", IF(C139&lt;=30, 12000, 24000),0)</f>
        <v>24000</v>
      </c>
      <c r="J139" t="b">
        <f>G139-I139&gt;=0</f>
        <v>0</v>
      </c>
      <c r="K139">
        <f>IF(J139, 0, 25000-G139)</f>
        <v>23930</v>
      </c>
      <c r="L139">
        <f>IF(J139, G139-I139,25000-I139)</f>
        <v>1000</v>
      </c>
    </row>
    <row r="140" spans="2:12">
      <c r="B140" s="1">
        <v>42230</v>
      </c>
      <c r="C140">
        <v>33</v>
      </c>
      <c r="D140">
        <v>0</v>
      </c>
      <c r="E140">
        <f>IF(D140=0,0,700*D140)</f>
        <v>0</v>
      </c>
      <c r="F140">
        <f>CEILING(IF(D140=0, 0.03%*POWER(C140,1.5)*L139, 0), 1)</f>
        <v>57</v>
      </c>
      <c r="G140">
        <f>IF(L139+E140-F140&gt;25000,25000, L139+E140-F140)</f>
        <v>943</v>
      </c>
      <c r="H140" t="str">
        <f>IF(AND(C140&gt;15,D140&lt;=0.6), "TAK", "NIE")</f>
        <v>TAK</v>
      </c>
      <c r="I140">
        <f>IF(H140="TAK", IF(C140&lt;=30, 12000, 24000),0)</f>
        <v>24000</v>
      </c>
      <c r="J140" t="b">
        <f>G140-I140&gt;=0</f>
        <v>0</v>
      </c>
      <c r="K140">
        <f>IF(J140, 0, 25000-G140)</f>
        <v>24057</v>
      </c>
      <c r="L140">
        <f>IF(J140, G140-I140,25000-I140)</f>
        <v>1000</v>
      </c>
    </row>
    <row r="141" spans="2:12">
      <c r="B141" s="1">
        <v>42231</v>
      </c>
      <c r="C141">
        <v>31</v>
      </c>
      <c r="D141">
        <v>12</v>
      </c>
      <c r="E141">
        <f>IF(D141=0,0,700*D141)</f>
        <v>8400</v>
      </c>
      <c r="F141">
        <f>CEILING(IF(D141=0, 0.03%*POWER(C141,1.5)*L140, 0), 1)</f>
        <v>0</v>
      </c>
      <c r="G141">
        <f>IF(L140+E141-F141&gt;25000,25000, L140+E141-F141)</f>
        <v>9400</v>
      </c>
      <c r="H141" t="str">
        <f>IF(AND(C141&gt;15,D141&lt;=0.6), "TAK", "NIE")</f>
        <v>NIE</v>
      </c>
      <c r="I141">
        <f>IF(H141="TAK", IF(C141&lt;=30, 12000, 24000),0)</f>
        <v>0</v>
      </c>
      <c r="J141" t="b">
        <f>G141-I141&gt;=0</f>
        <v>1</v>
      </c>
      <c r="K141">
        <f>IF(J141, 0, 25000-G141)</f>
        <v>0</v>
      </c>
      <c r="L141">
        <f>IF(J141, G141-I141,25000-I141)</f>
        <v>9400</v>
      </c>
    </row>
    <row r="142" spans="2:12">
      <c r="B142" s="1">
        <v>42232</v>
      </c>
      <c r="C142">
        <v>22</v>
      </c>
      <c r="D142">
        <v>0</v>
      </c>
      <c r="E142">
        <f>IF(D142=0,0,700*D142)</f>
        <v>0</v>
      </c>
      <c r="F142">
        <f>CEILING(IF(D142=0, 0.03%*POWER(C142,1.5)*L141, 0), 1)</f>
        <v>291</v>
      </c>
      <c r="G142">
        <f>IF(L141+E142-F142&gt;25000,25000, L141+E142-F142)</f>
        <v>9109</v>
      </c>
      <c r="H142" t="str">
        <f>IF(AND(C142&gt;15,D142&lt;=0.6), "TAK", "NIE")</f>
        <v>TAK</v>
      </c>
      <c r="I142">
        <f>IF(H142="TAK", IF(C142&lt;=30, 12000, 24000),0)</f>
        <v>12000</v>
      </c>
      <c r="J142" t="b">
        <f>G142-I142&gt;=0</f>
        <v>0</v>
      </c>
      <c r="K142">
        <f>IF(J142, 0, 25000-G142)</f>
        <v>15891</v>
      </c>
      <c r="L142">
        <f>IF(J142, G142-I142,25000-I142)</f>
        <v>13000</v>
      </c>
    </row>
    <row r="143" spans="2:12">
      <c r="B143" s="1">
        <v>42233</v>
      </c>
      <c r="C143">
        <v>24</v>
      </c>
      <c r="D143">
        <v>0.2</v>
      </c>
      <c r="E143">
        <f>IF(D143=0,0,700*D143)</f>
        <v>140</v>
      </c>
      <c r="F143">
        <f>CEILING(IF(D143=0, 0.03%*POWER(C143,1.5)*L142, 0), 1)</f>
        <v>0</v>
      </c>
      <c r="G143">
        <f>IF(L142+E143-F143&gt;25000,25000, L142+E143-F143)</f>
        <v>13140</v>
      </c>
      <c r="H143" t="str">
        <f>IF(AND(C143&gt;15,D143&lt;=0.6), "TAK", "NIE")</f>
        <v>TAK</v>
      </c>
      <c r="I143">
        <f>IF(H143="TAK", IF(C143&lt;=30, 12000, 24000),0)</f>
        <v>12000</v>
      </c>
      <c r="J143" t="b">
        <f>G143-I143&gt;=0</f>
        <v>1</v>
      </c>
      <c r="K143">
        <f>IF(J143, 0, 25000-G143)</f>
        <v>0</v>
      </c>
      <c r="L143">
        <f>IF(J143, G143-I143,25000-I143)</f>
        <v>1140</v>
      </c>
    </row>
    <row r="144" spans="2:12">
      <c r="B144" s="1">
        <v>42234</v>
      </c>
      <c r="C144">
        <v>22</v>
      </c>
      <c r="D144">
        <v>0</v>
      </c>
      <c r="E144">
        <f>IF(D144=0,0,700*D144)</f>
        <v>0</v>
      </c>
      <c r="F144">
        <f>CEILING(IF(D144=0, 0.03%*POWER(C144,1.5)*L143, 0), 1)</f>
        <v>36</v>
      </c>
      <c r="G144">
        <f>IF(L143+E144-F144&gt;25000,25000, L143+E144-F144)</f>
        <v>1104</v>
      </c>
      <c r="H144" t="str">
        <f>IF(AND(C144&gt;15,D144&lt;=0.6), "TAK", "NIE")</f>
        <v>TAK</v>
      </c>
      <c r="I144">
        <f>IF(H144="TAK", IF(C144&lt;=30, 12000, 24000),0)</f>
        <v>12000</v>
      </c>
      <c r="J144" t="b">
        <f>G144-I144&gt;=0</f>
        <v>0</v>
      </c>
      <c r="K144">
        <f>IF(J144, 0, 25000-G144)</f>
        <v>23896</v>
      </c>
      <c r="L144">
        <f>IF(J144, G144-I144,25000-I144)</f>
        <v>13000</v>
      </c>
    </row>
    <row r="145" spans="2:12">
      <c r="B145" s="1">
        <v>42235</v>
      </c>
      <c r="C145">
        <v>19</v>
      </c>
      <c r="D145">
        <v>0</v>
      </c>
      <c r="E145">
        <f>IF(D145=0,0,700*D145)</f>
        <v>0</v>
      </c>
      <c r="F145">
        <f>CEILING(IF(D145=0, 0.03%*POWER(C145,1.5)*L144, 0), 1)</f>
        <v>323</v>
      </c>
      <c r="G145">
        <f>IF(L144+E145-F145&gt;25000,25000, L144+E145-F145)</f>
        <v>12677</v>
      </c>
      <c r="H145" t="str">
        <f>IF(AND(C145&gt;15,D145&lt;=0.6), "TAK", "NIE")</f>
        <v>TAK</v>
      </c>
      <c r="I145">
        <f>IF(H145="TAK", IF(C145&lt;=30, 12000, 24000),0)</f>
        <v>12000</v>
      </c>
      <c r="J145" t="b">
        <f>G145-I145&gt;=0</f>
        <v>1</v>
      </c>
      <c r="K145">
        <f>IF(J145, 0, 25000-G145)</f>
        <v>0</v>
      </c>
      <c r="L145">
        <f>IF(J145, G145-I145,25000-I145)</f>
        <v>677</v>
      </c>
    </row>
    <row r="146" spans="2:12">
      <c r="B146" s="1">
        <v>42236</v>
      </c>
      <c r="C146">
        <v>18</v>
      </c>
      <c r="D146">
        <v>0</v>
      </c>
      <c r="E146">
        <f>IF(D146=0,0,700*D146)</f>
        <v>0</v>
      </c>
      <c r="F146">
        <f>CEILING(IF(D146=0, 0.03%*POWER(C146,1.5)*L145, 0), 1)</f>
        <v>16</v>
      </c>
      <c r="G146">
        <f>IF(L145+E146-F146&gt;25000,25000, L145+E146-F146)</f>
        <v>661</v>
      </c>
      <c r="H146" t="str">
        <f>IF(AND(C146&gt;15,D146&lt;=0.6), "TAK", "NIE")</f>
        <v>TAK</v>
      </c>
      <c r="I146">
        <f>IF(H146="TAK", IF(C146&lt;=30, 12000, 24000),0)</f>
        <v>12000</v>
      </c>
      <c r="J146" t="b">
        <f>G146-I146&gt;=0</f>
        <v>0</v>
      </c>
      <c r="K146">
        <f>IF(J146, 0, 25000-G146)</f>
        <v>24339</v>
      </c>
      <c r="L146">
        <f>IF(J146, G146-I146,25000-I146)</f>
        <v>13000</v>
      </c>
    </row>
    <row r="147" spans="2:12">
      <c r="B147" s="1">
        <v>42237</v>
      </c>
      <c r="C147">
        <v>18</v>
      </c>
      <c r="D147">
        <v>0</v>
      </c>
      <c r="E147">
        <f>IF(D147=0,0,700*D147)</f>
        <v>0</v>
      </c>
      <c r="F147">
        <f>CEILING(IF(D147=0, 0.03%*POWER(C147,1.5)*L146, 0), 1)</f>
        <v>298</v>
      </c>
      <c r="G147">
        <f>IF(L146+E147-F147&gt;25000,25000, L146+E147-F147)</f>
        <v>12702</v>
      </c>
      <c r="H147" t="str">
        <f>IF(AND(C147&gt;15,D147&lt;=0.6), "TAK", "NIE")</f>
        <v>TAK</v>
      </c>
      <c r="I147">
        <f>IF(H147="TAK", IF(C147&lt;=30, 12000, 24000),0)</f>
        <v>12000</v>
      </c>
      <c r="J147" t="b">
        <f>G147-I147&gt;=0</f>
        <v>1</v>
      </c>
      <c r="K147">
        <f>IF(J147, 0, 25000-G147)</f>
        <v>0</v>
      </c>
      <c r="L147">
        <f>IF(J147, G147-I147,25000-I147)</f>
        <v>702</v>
      </c>
    </row>
    <row r="148" spans="2:12">
      <c r="B148" s="1">
        <v>42238</v>
      </c>
      <c r="C148">
        <v>18</v>
      </c>
      <c r="D148">
        <v>0</v>
      </c>
      <c r="E148">
        <f>IF(D148=0,0,700*D148)</f>
        <v>0</v>
      </c>
      <c r="F148">
        <f>CEILING(IF(D148=0, 0.03%*POWER(C148,1.5)*L147, 0), 1)</f>
        <v>17</v>
      </c>
      <c r="G148">
        <f>IF(L147+E148-F148&gt;25000,25000, L147+E148-F148)</f>
        <v>685</v>
      </c>
      <c r="H148" t="str">
        <f>IF(AND(C148&gt;15,D148&lt;=0.6), "TAK", "NIE")</f>
        <v>TAK</v>
      </c>
      <c r="I148">
        <f>IF(H148="TAK", IF(C148&lt;=30, 12000, 24000),0)</f>
        <v>12000</v>
      </c>
      <c r="J148" t="b">
        <f>G148-I148&gt;=0</f>
        <v>0</v>
      </c>
      <c r="K148">
        <f>IF(J148, 0, 25000-G148)</f>
        <v>24315</v>
      </c>
      <c r="L148">
        <f>IF(J148, G148-I148,25000-I148)</f>
        <v>13000</v>
      </c>
    </row>
    <row r="149" spans="2:12">
      <c r="B149" s="1">
        <v>42239</v>
      </c>
      <c r="C149">
        <v>19</v>
      </c>
      <c r="D149">
        <v>0</v>
      </c>
      <c r="E149">
        <f>IF(D149=0,0,700*D149)</f>
        <v>0</v>
      </c>
      <c r="F149">
        <f>CEILING(IF(D149=0, 0.03%*POWER(C149,1.5)*L148, 0), 1)</f>
        <v>323</v>
      </c>
      <c r="G149">
        <f>IF(L148+E149-F149&gt;25000,25000, L148+E149-F149)</f>
        <v>12677</v>
      </c>
      <c r="H149" t="str">
        <f>IF(AND(C149&gt;15,D149&lt;=0.6), "TAK", "NIE")</f>
        <v>TAK</v>
      </c>
      <c r="I149">
        <f>IF(H149="TAK", IF(C149&lt;=30, 12000, 24000),0)</f>
        <v>12000</v>
      </c>
      <c r="J149" t="b">
        <f>G149-I149&gt;=0</f>
        <v>1</v>
      </c>
      <c r="K149">
        <f>IF(J149, 0, 25000-G149)</f>
        <v>0</v>
      </c>
      <c r="L149">
        <f>IF(J149, G149-I149,25000-I149)</f>
        <v>677</v>
      </c>
    </row>
    <row r="150" spans="2:12">
      <c r="B150" s="1">
        <v>42240</v>
      </c>
      <c r="C150">
        <v>21</v>
      </c>
      <c r="D150">
        <v>5.5</v>
      </c>
      <c r="E150">
        <f>IF(D150=0,0,700*D150)</f>
        <v>3850</v>
      </c>
      <c r="F150">
        <f>CEILING(IF(D150=0, 0.03%*POWER(C150,1.5)*L149, 0), 1)</f>
        <v>0</v>
      </c>
      <c r="G150">
        <f>IF(L149+E150-F150&gt;25000,25000, L149+E150-F150)</f>
        <v>4527</v>
      </c>
      <c r="H150" t="str">
        <f>IF(AND(C150&gt;15,D150&lt;=0.6), "TAK", "NIE")</f>
        <v>NIE</v>
      </c>
      <c r="I150">
        <f>IF(H150="TAK", IF(C150&lt;=30, 12000, 24000),0)</f>
        <v>0</v>
      </c>
      <c r="J150" t="b">
        <f>G150-I150&gt;=0</f>
        <v>1</v>
      </c>
      <c r="K150">
        <f>IF(J150, 0, 25000-G150)</f>
        <v>0</v>
      </c>
      <c r="L150">
        <f>IF(J150, G150-I150,25000-I150)</f>
        <v>4527</v>
      </c>
    </row>
    <row r="151" spans="2:12">
      <c r="B151" s="1">
        <v>42241</v>
      </c>
      <c r="C151">
        <v>18</v>
      </c>
      <c r="D151">
        <v>18</v>
      </c>
      <c r="E151">
        <f>IF(D151=0,0,700*D151)</f>
        <v>12600</v>
      </c>
      <c r="F151">
        <f>CEILING(IF(D151=0, 0.03%*POWER(C151,1.5)*L150, 0), 1)</f>
        <v>0</v>
      </c>
      <c r="G151">
        <f>IF(L150+E151-F151&gt;25000,25000, L150+E151-F151)</f>
        <v>17127</v>
      </c>
      <c r="H151" t="str">
        <f>IF(AND(C151&gt;15,D151&lt;=0.6), "TAK", "NIE")</f>
        <v>NIE</v>
      </c>
      <c r="I151">
        <f>IF(H151="TAK", IF(C151&lt;=30, 12000, 24000),0)</f>
        <v>0</v>
      </c>
      <c r="J151" t="b">
        <f>G151-I151&gt;=0</f>
        <v>1</v>
      </c>
      <c r="K151">
        <f>IF(J151, 0, 25000-G151)</f>
        <v>0</v>
      </c>
      <c r="L151">
        <f>IF(J151, G151-I151,25000-I151)</f>
        <v>17127</v>
      </c>
    </row>
    <row r="152" spans="2:12">
      <c r="B152" s="1">
        <v>42242</v>
      </c>
      <c r="C152">
        <v>19</v>
      </c>
      <c r="D152">
        <v>12</v>
      </c>
      <c r="E152">
        <f>IF(D152=0,0,700*D152)</f>
        <v>8400</v>
      </c>
      <c r="F152">
        <f>CEILING(IF(D152=0, 0.03%*POWER(C152,1.5)*L151, 0), 1)</f>
        <v>0</v>
      </c>
      <c r="G152">
        <f>IF(L151+E152-F152&gt;25000,25000, L151+E152-F152)</f>
        <v>25000</v>
      </c>
      <c r="H152" t="str">
        <f>IF(AND(C152&gt;15,D152&lt;=0.6), "TAK", "NIE")</f>
        <v>NIE</v>
      </c>
      <c r="I152">
        <f>IF(H152="TAK", IF(C152&lt;=30, 12000, 24000),0)</f>
        <v>0</v>
      </c>
      <c r="J152" t="b">
        <f>G152-I152&gt;=0</f>
        <v>1</v>
      </c>
      <c r="K152">
        <f>IF(J152, 0, 25000-G152)</f>
        <v>0</v>
      </c>
      <c r="L152">
        <f>IF(J152, G152-I152,25000-I152)</f>
        <v>25000</v>
      </c>
    </row>
    <row r="153" spans="2:12">
      <c r="B153" s="1">
        <v>42243</v>
      </c>
      <c r="C153">
        <v>23</v>
      </c>
      <c r="D153">
        <v>0</v>
      </c>
      <c r="E153">
        <f>IF(D153=0,0,700*D153)</f>
        <v>0</v>
      </c>
      <c r="F153">
        <f>CEILING(IF(D153=0, 0.03%*POWER(C153,1.5)*L152, 0), 1)</f>
        <v>828</v>
      </c>
      <c r="G153">
        <f>IF(L152+E153-F153&gt;25000,25000, L152+E153-F153)</f>
        <v>24172</v>
      </c>
      <c r="H153" t="str">
        <f>IF(AND(C153&gt;15,D153&lt;=0.6), "TAK", "NIE")</f>
        <v>TAK</v>
      </c>
      <c r="I153">
        <f>IF(H153="TAK", IF(C153&lt;=30, 12000, 24000),0)</f>
        <v>12000</v>
      </c>
      <c r="J153" t="b">
        <f>G153-I153&gt;=0</f>
        <v>1</v>
      </c>
      <c r="K153">
        <f>IF(J153, 0, 25000-G153)</f>
        <v>0</v>
      </c>
      <c r="L153">
        <f>IF(J153, G153-I153,25000-I153)</f>
        <v>12172</v>
      </c>
    </row>
    <row r="154" spans="2:12">
      <c r="B154" s="1">
        <v>42244</v>
      </c>
      <c r="C154">
        <v>17</v>
      </c>
      <c r="D154">
        <v>0.1</v>
      </c>
      <c r="E154">
        <f>IF(D154=0,0,700*D154)</f>
        <v>70</v>
      </c>
      <c r="F154">
        <f>CEILING(IF(D154=0, 0.03%*POWER(C154,1.5)*L153, 0), 1)</f>
        <v>0</v>
      </c>
      <c r="G154">
        <f>IF(L153+E154-F154&gt;25000,25000, L153+E154-F154)</f>
        <v>12242</v>
      </c>
      <c r="H154" t="str">
        <f>IF(AND(C154&gt;15,D154&lt;=0.6), "TAK", "NIE")</f>
        <v>TAK</v>
      </c>
      <c r="I154">
        <f>IF(H154="TAK", IF(C154&lt;=30, 12000, 24000),0)</f>
        <v>12000</v>
      </c>
      <c r="J154" t="b">
        <f>G154-I154&gt;=0</f>
        <v>1</v>
      </c>
      <c r="K154">
        <f>IF(J154, 0, 25000-G154)</f>
        <v>0</v>
      </c>
      <c r="L154">
        <f>IF(J154, G154-I154,25000-I154)</f>
        <v>242</v>
      </c>
    </row>
    <row r="155" spans="2:12">
      <c r="B155" s="1">
        <v>42245</v>
      </c>
      <c r="C155">
        <v>16</v>
      </c>
      <c r="D155">
        <v>14</v>
      </c>
      <c r="E155">
        <f>IF(D155=0,0,700*D155)</f>
        <v>9800</v>
      </c>
      <c r="F155">
        <f>CEILING(IF(D155=0, 0.03%*POWER(C155,1.5)*L154, 0), 1)</f>
        <v>0</v>
      </c>
      <c r="G155">
        <f>IF(L154+E155-F155&gt;25000,25000, L154+E155-F155)</f>
        <v>10042</v>
      </c>
      <c r="H155" t="str">
        <f>IF(AND(C155&gt;15,D155&lt;=0.6), "TAK", "NIE")</f>
        <v>NIE</v>
      </c>
      <c r="I155">
        <f>IF(H155="TAK", IF(C155&lt;=30, 12000, 24000),0)</f>
        <v>0</v>
      </c>
      <c r="J155" t="b">
        <f>G155-I155&gt;=0</f>
        <v>1</v>
      </c>
      <c r="K155">
        <f>IF(J155, 0, 25000-G155)</f>
        <v>0</v>
      </c>
      <c r="L155">
        <f>IF(J155, G155-I155,25000-I155)</f>
        <v>10042</v>
      </c>
    </row>
    <row r="156" spans="2:12">
      <c r="B156" s="1">
        <v>42246</v>
      </c>
      <c r="C156">
        <v>22</v>
      </c>
      <c r="D156">
        <v>0</v>
      </c>
      <c r="E156">
        <f>IF(D156=0,0,700*D156)</f>
        <v>0</v>
      </c>
      <c r="F156">
        <f>CEILING(IF(D156=0, 0.03%*POWER(C156,1.5)*L155, 0), 1)</f>
        <v>311</v>
      </c>
      <c r="G156">
        <f>IF(L155+E156-F156&gt;25000,25000, L155+E156-F156)</f>
        <v>9731</v>
      </c>
      <c r="H156" t="str">
        <f>IF(AND(C156&gt;15,D156&lt;=0.6), "TAK", "NIE")</f>
        <v>TAK</v>
      </c>
      <c r="I156">
        <f>IF(H156="TAK", IF(C156&lt;=30, 12000, 24000),0)</f>
        <v>12000</v>
      </c>
      <c r="J156" t="b">
        <f>G156-I156&gt;=0</f>
        <v>0</v>
      </c>
      <c r="K156">
        <f>IF(J156, 0, 25000-G156)</f>
        <v>15269</v>
      </c>
      <c r="L156">
        <f>IF(J156, G156-I156,25000-I156)</f>
        <v>13000</v>
      </c>
    </row>
    <row r="157" spans="2:12">
      <c r="B157" s="1">
        <v>42247</v>
      </c>
      <c r="C157">
        <v>26</v>
      </c>
      <c r="D157">
        <v>0</v>
      </c>
      <c r="E157">
        <f>IF(D157=0,0,700*D157)</f>
        <v>0</v>
      </c>
      <c r="F157">
        <f>CEILING(IF(D157=0, 0.03%*POWER(C157,1.5)*L156, 0), 1)</f>
        <v>518</v>
      </c>
      <c r="G157">
        <f>IF(L156+E157-F157&gt;25000,25000, L156+E157-F157)</f>
        <v>12482</v>
      </c>
      <c r="H157" t="str">
        <f>IF(AND(C157&gt;15,D157&lt;=0.6), "TAK", "NIE")</f>
        <v>TAK</v>
      </c>
      <c r="I157">
        <f>IF(H157="TAK", IF(C157&lt;=30, 12000, 24000),0)</f>
        <v>12000</v>
      </c>
      <c r="J157" t="b">
        <f>G157-I157&gt;=0</f>
        <v>1</v>
      </c>
      <c r="K157">
        <f>IF(J157, 0, 25000-G157)</f>
        <v>0</v>
      </c>
      <c r="L157">
        <f>IF(J157, G157-I157,25000-I157)</f>
        <v>482</v>
      </c>
    </row>
    <row r="158" spans="2:12">
      <c r="B158" s="1">
        <v>42248</v>
      </c>
      <c r="C158">
        <v>27</v>
      </c>
      <c r="D158">
        <v>2</v>
      </c>
      <c r="E158">
        <f>IF(D158=0,0,700*D158)</f>
        <v>1400</v>
      </c>
      <c r="F158">
        <f>CEILING(IF(D158=0, 0.03%*POWER(C158,1.5)*L157, 0), 1)</f>
        <v>0</v>
      </c>
      <c r="G158">
        <f>IF(L157+E158-F158&gt;25000,25000, L157+E158-F158)</f>
        <v>1882</v>
      </c>
      <c r="H158" t="str">
        <f>IF(AND(C158&gt;15,D158&lt;=0.6), "TAK", "NIE")</f>
        <v>NIE</v>
      </c>
      <c r="I158">
        <f>IF(H158="TAK", IF(C158&lt;=30, 12000, 24000),0)</f>
        <v>0</v>
      </c>
      <c r="J158" t="b">
        <f>G158-I158&gt;=0</f>
        <v>1</v>
      </c>
      <c r="K158">
        <f>IF(J158, 0, 25000-G158)</f>
        <v>0</v>
      </c>
      <c r="L158">
        <f>IF(J158, G158-I158,25000-I158)</f>
        <v>1882</v>
      </c>
    </row>
    <row r="159" spans="2:12">
      <c r="B159" s="1">
        <v>42249</v>
      </c>
      <c r="C159">
        <v>18</v>
      </c>
      <c r="D159">
        <v>0</v>
      </c>
      <c r="E159">
        <f>IF(D159=0,0,700*D159)</f>
        <v>0</v>
      </c>
      <c r="F159">
        <f>CEILING(IF(D159=0, 0.03%*POWER(C159,1.5)*L158, 0), 1)</f>
        <v>44</v>
      </c>
      <c r="G159">
        <f>IF(L158+E159-F159&gt;25000,25000, L158+E159-F159)</f>
        <v>1838</v>
      </c>
      <c r="H159" t="str">
        <f>IF(AND(C159&gt;15,D159&lt;=0.6), "TAK", "NIE")</f>
        <v>TAK</v>
      </c>
      <c r="I159">
        <f>IF(H159="TAK", IF(C159&lt;=30, 12000, 24000),0)</f>
        <v>12000</v>
      </c>
      <c r="J159" t="b">
        <f>G159-I159&gt;=0</f>
        <v>0</v>
      </c>
      <c r="K159">
        <f>IF(J159, 0, 25000-G159)</f>
        <v>23162</v>
      </c>
      <c r="L159">
        <f>IF(J159, G159-I159,25000-I159)</f>
        <v>13000</v>
      </c>
    </row>
    <row r="160" spans="2:12">
      <c r="B160" s="1">
        <v>42250</v>
      </c>
      <c r="C160">
        <v>17</v>
      </c>
      <c r="D160">
        <v>0</v>
      </c>
      <c r="E160">
        <f>IF(D160=0,0,700*D160)</f>
        <v>0</v>
      </c>
      <c r="F160">
        <f>CEILING(IF(D160=0, 0.03%*POWER(C160,1.5)*L159, 0), 1)</f>
        <v>274</v>
      </c>
      <c r="G160">
        <f>IF(L159+E160-F160&gt;25000,25000, L159+E160-F160)</f>
        <v>12726</v>
      </c>
      <c r="H160" t="str">
        <f>IF(AND(C160&gt;15,D160&lt;=0.6), "TAK", "NIE")</f>
        <v>TAK</v>
      </c>
      <c r="I160">
        <f>IF(H160="TAK", IF(C160&lt;=30, 12000, 24000),0)</f>
        <v>12000</v>
      </c>
      <c r="J160" t="b">
        <f>G160-I160&gt;=0</f>
        <v>1</v>
      </c>
      <c r="K160">
        <f>IF(J160, 0, 25000-G160)</f>
        <v>0</v>
      </c>
      <c r="L160">
        <f>IF(J160, G160-I160,25000-I160)</f>
        <v>726</v>
      </c>
    </row>
    <row r="161" spans="2:12">
      <c r="B161" s="1">
        <v>42251</v>
      </c>
      <c r="C161">
        <v>16</v>
      </c>
      <c r="D161">
        <v>0.1</v>
      </c>
      <c r="E161">
        <f>IF(D161=0,0,700*D161)</f>
        <v>70</v>
      </c>
      <c r="F161">
        <f>CEILING(IF(D161=0, 0.03%*POWER(C161,1.5)*L160, 0), 1)</f>
        <v>0</v>
      </c>
      <c r="G161">
        <f>IF(L160+E161-F161&gt;25000,25000, L160+E161-F161)</f>
        <v>796</v>
      </c>
      <c r="H161" t="str">
        <f>IF(AND(C161&gt;15,D161&lt;=0.6), "TAK", "NIE")</f>
        <v>TAK</v>
      </c>
      <c r="I161">
        <f>IF(H161="TAK", IF(C161&lt;=30, 12000, 24000),0)</f>
        <v>12000</v>
      </c>
      <c r="J161" t="b">
        <f>G161-I161&gt;=0</f>
        <v>0</v>
      </c>
      <c r="K161">
        <f>IF(J161, 0, 25000-G161)</f>
        <v>24204</v>
      </c>
      <c r="L161">
        <f>IF(J161, G161-I161,25000-I161)</f>
        <v>13000</v>
      </c>
    </row>
    <row r="162" spans="2:12">
      <c r="B162" s="1">
        <v>42252</v>
      </c>
      <c r="C162">
        <v>15</v>
      </c>
      <c r="D162">
        <v>0</v>
      </c>
      <c r="E162">
        <f>IF(D162=0,0,700*D162)</f>
        <v>0</v>
      </c>
      <c r="F162">
        <f>CEILING(IF(D162=0, 0.03%*POWER(C162,1.5)*L161, 0), 1)</f>
        <v>227</v>
      </c>
      <c r="G162">
        <f>IF(L161+E162-F162&gt;25000,25000, L161+E162-F162)</f>
        <v>12773</v>
      </c>
      <c r="H162" t="str">
        <f>IF(AND(C162&gt;15,D162&lt;=0.6), "TAK", "NIE")</f>
        <v>NIE</v>
      </c>
      <c r="I162">
        <f>IF(H162="TAK", IF(C162&lt;=30, 12000, 24000),0)</f>
        <v>0</v>
      </c>
      <c r="J162" t="b">
        <f>G162-I162&gt;=0</f>
        <v>1</v>
      </c>
      <c r="K162">
        <f>IF(J162, 0, 25000-G162)</f>
        <v>0</v>
      </c>
      <c r="L162">
        <f>IF(J162, G162-I162,25000-I162)</f>
        <v>12773</v>
      </c>
    </row>
    <row r="163" spans="2:12">
      <c r="B163" s="1">
        <v>42253</v>
      </c>
      <c r="C163">
        <v>12</v>
      </c>
      <c r="D163">
        <v>4</v>
      </c>
      <c r="E163">
        <f>IF(D163=0,0,700*D163)</f>
        <v>2800</v>
      </c>
      <c r="F163">
        <f>CEILING(IF(D163=0, 0.03%*POWER(C163,1.5)*L162, 0), 1)</f>
        <v>0</v>
      </c>
      <c r="G163">
        <f>IF(L162+E163-F163&gt;25000,25000, L162+E163-F163)</f>
        <v>15573</v>
      </c>
      <c r="H163" t="str">
        <f>IF(AND(C163&gt;15,D163&lt;=0.6), "TAK", "NIE")</f>
        <v>NIE</v>
      </c>
      <c r="I163">
        <f>IF(H163="TAK", IF(C163&lt;=30, 12000, 24000),0)</f>
        <v>0</v>
      </c>
      <c r="J163" t="b">
        <f>G163-I163&gt;=0</f>
        <v>1</v>
      </c>
      <c r="K163">
        <f>IF(J163, 0, 25000-G163)</f>
        <v>0</v>
      </c>
      <c r="L163">
        <f>IF(J163, G163-I163,25000-I163)</f>
        <v>15573</v>
      </c>
    </row>
    <row r="164" spans="2:12">
      <c r="B164" s="1">
        <v>42254</v>
      </c>
      <c r="C164">
        <v>13</v>
      </c>
      <c r="D164">
        <v>0</v>
      </c>
      <c r="E164">
        <f>IF(D164=0,0,700*D164)</f>
        <v>0</v>
      </c>
      <c r="F164">
        <f>CEILING(IF(D164=0, 0.03%*POWER(C164,1.5)*L163, 0), 1)</f>
        <v>219</v>
      </c>
      <c r="G164">
        <f>IF(L163+E164-F164&gt;25000,25000, L163+E164-F164)</f>
        <v>15354</v>
      </c>
      <c r="H164" t="str">
        <f>IF(AND(C164&gt;15,D164&lt;=0.6), "TAK", "NIE")</f>
        <v>NIE</v>
      </c>
      <c r="I164">
        <f>IF(H164="TAK", IF(C164&lt;=30, 12000, 24000),0)</f>
        <v>0</v>
      </c>
      <c r="J164" t="b">
        <f>G164-I164&gt;=0</f>
        <v>1</v>
      </c>
      <c r="K164">
        <f>IF(J164, 0, 25000-G164)</f>
        <v>0</v>
      </c>
      <c r="L164">
        <f>IF(J164, G164-I164,25000-I164)</f>
        <v>15354</v>
      </c>
    </row>
    <row r="165" spans="2:12">
      <c r="B165" s="1">
        <v>42255</v>
      </c>
      <c r="C165">
        <v>11</v>
      </c>
      <c r="D165">
        <v>4</v>
      </c>
      <c r="E165">
        <f>IF(D165=0,0,700*D165)</f>
        <v>2800</v>
      </c>
      <c r="F165">
        <f>CEILING(IF(D165=0, 0.03%*POWER(C165,1.5)*L164, 0), 1)</f>
        <v>0</v>
      </c>
      <c r="G165">
        <f>IF(L164+E165-F165&gt;25000,25000, L164+E165-F165)</f>
        <v>18154</v>
      </c>
      <c r="H165" t="str">
        <f>IF(AND(C165&gt;15,D165&lt;=0.6), "TAK", "NIE")</f>
        <v>NIE</v>
      </c>
      <c r="I165">
        <f>IF(H165="TAK", IF(C165&lt;=30, 12000, 24000),0)</f>
        <v>0</v>
      </c>
      <c r="J165" t="b">
        <f>G165-I165&gt;=0</f>
        <v>1</v>
      </c>
      <c r="K165">
        <f>IF(J165, 0, 25000-G165)</f>
        <v>0</v>
      </c>
      <c r="L165">
        <f>IF(J165, G165-I165,25000-I165)</f>
        <v>18154</v>
      </c>
    </row>
    <row r="166" spans="2:12">
      <c r="B166" s="1">
        <v>42256</v>
      </c>
      <c r="C166">
        <v>11</v>
      </c>
      <c r="D166">
        <v>0</v>
      </c>
      <c r="E166">
        <f>IF(D166=0,0,700*D166)</f>
        <v>0</v>
      </c>
      <c r="F166">
        <f>CEILING(IF(D166=0, 0.03%*POWER(C166,1.5)*L165, 0), 1)</f>
        <v>199</v>
      </c>
      <c r="G166">
        <f>IF(L165+E166-F166&gt;25000,25000, L165+E166-F166)</f>
        <v>17955</v>
      </c>
      <c r="H166" t="str">
        <f>IF(AND(C166&gt;15,D166&lt;=0.6), "TAK", "NIE")</f>
        <v>NIE</v>
      </c>
      <c r="I166">
        <f>IF(H166="TAK", IF(C166&lt;=30, 12000, 24000),0)</f>
        <v>0</v>
      </c>
      <c r="J166" t="b">
        <f>G166-I166&gt;=0</f>
        <v>1</v>
      </c>
      <c r="K166">
        <f>IF(J166, 0, 25000-G166)</f>
        <v>0</v>
      </c>
      <c r="L166">
        <f>IF(J166, G166-I166,25000-I166)</f>
        <v>17955</v>
      </c>
    </row>
    <row r="167" spans="2:12">
      <c r="B167" s="1">
        <v>42257</v>
      </c>
      <c r="C167">
        <v>12</v>
      </c>
      <c r="D167">
        <v>0</v>
      </c>
      <c r="E167">
        <f>IF(D167=0,0,700*D167)</f>
        <v>0</v>
      </c>
      <c r="F167">
        <f>CEILING(IF(D167=0, 0.03%*POWER(C167,1.5)*L166, 0), 1)</f>
        <v>224</v>
      </c>
      <c r="G167">
        <f>IF(L166+E167-F167&gt;25000,25000, L166+E167-F167)</f>
        <v>17731</v>
      </c>
      <c r="H167" t="str">
        <f>IF(AND(C167&gt;15,D167&lt;=0.6), "TAK", "NIE")</f>
        <v>NIE</v>
      </c>
      <c r="I167">
        <f>IF(H167="TAK", IF(C167&lt;=30, 12000, 24000),0)</f>
        <v>0</v>
      </c>
      <c r="J167" t="b">
        <f>G167-I167&gt;=0</f>
        <v>1</v>
      </c>
      <c r="K167">
        <f>IF(J167, 0, 25000-G167)</f>
        <v>0</v>
      </c>
      <c r="L167">
        <f>IF(J167, G167-I167,25000-I167)</f>
        <v>17731</v>
      </c>
    </row>
    <row r="168" spans="2:12">
      <c r="B168" s="1">
        <v>42258</v>
      </c>
      <c r="C168">
        <v>16</v>
      </c>
      <c r="D168">
        <v>0.1</v>
      </c>
      <c r="E168">
        <f>IF(D168=0,0,700*D168)</f>
        <v>70</v>
      </c>
      <c r="F168">
        <f>CEILING(IF(D168=0, 0.03%*POWER(C168,1.5)*L167, 0), 1)</f>
        <v>0</v>
      </c>
      <c r="G168">
        <f>IF(L167+E168-F168&gt;25000,25000, L167+E168-F168)</f>
        <v>17801</v>
      </c>
      <c r="H168" t="str">
        <f>IF(AND(C168&gt;15,D168&lt;=0.6), "TAK", "NIE")</f>
        <v>TAK</v>
      </c>
      <c r="I168">
        <f>IF(H168="TAK", IF(C168&lt;=30, 12000, 24000),0)</f>
        <v>12000</v>
      </c>
      <c r="J168" t="b">
        <f>G168-I168&gt;=0</f>
        <v>1</v>
      </c>
      <c r="K168">
        <f>IF(J168, 0, 25000-G168)</f>
        <v>0</v>
      </c>
      <c r="L168">
        <f>IF(J168, G168-I168,25000-I168)</f>
        <v>5801</v>
      </c>
    </row>
    <row r="169" spans="2:12">
      <c r="B169" s="1">
        <v>42259</v>
      </c>
      <c r="C169">
        <v>18</v>
      </c>
      <c r="D169">
        <v>0</v>
      </c>
      <c r="E169">
        <f>IF(D169=0,0,700*D169)</f>
        <v>0</v>
      </c>
      <c r="F169">
        <f>CEILING(IF(D169=0, 0.03%*POWER(C169,1.5)*L168, 0), 1)</f>
        <v>133</v>
      </c>
      <c r="G169">
        <f>IF(L168+E169-F169&gt;25000,25000, L168+E169-F169)</f>
        <v>5668</v>
      </c>
      <c r="H169" t="str">
        <f>IF(AND(C169&gt;15,D169&lt;=0.6), "TAK", "NIE")</f>
        <v>TAK</v>
      </c>
      <c r="I169">
        <f>IF(H169="TAK", IF(C169&lt;=30, 12000, 24000),0)</f>
        <v>12000</v>
      </c>
      <c r="J169" t="b">
        <f>G169-I169&gt;=0</f>
        <v>0</v>
      </c>
      <c r="K169">
        <f>IF(J169, 0, 25000-G169)</f>
        <v>19332</v>
      </c>
      <c r="L169">
        <f>IF(J169, G169-I169,25000-I169)</f>
        <v>13000</v>
      </c>
    </row>
    <row r="170" spans="2:12">
      <c r="B170" s="1">
        <v>42260</v>
      </c>
      <c r="C170">
        <v>18</v>
      </c>
      <c r="D170">
        <v>0</v>
      </c>
      <c r="E170">
        <f>IF(D170=0,0,700*D170)</f>
        <v>0</v>
      </c>
      <c r="F170">
        <f>CEILING(IF(D170=0, 0.03%*POWER(C170,1.5)*L169, 0), 1)</f>
        <v>298</v>
      </c>
      <c r="G170">
        <f>IF(L169+E170-F170&gt;25000,25000, L169+E170-F170)</f>
        <v>12702</v>
      </c>
      <c r="H170" t="str">
        <f>IF(AND(C170&gt;15,D170&lt;=0.6), "TAK", "NIE")</f>
        <v>TAK</v>
      </c>
      <c r="I170">
        <f>IF(H170="TAK", IF(C170&lt;=30, 12000, 24000),0)</f>
        <v>12000</v>
      </c>
      <c r="J170" t="b">
        <f>G170-I170&gt;=0</f>
        <v>1</v>
      </c>
      <c r="K170">
        <f>IF(J170, 0, 25000-G170)</f>
        <v>0</v>
      </c>
      <c r="L170">
        <f>IF(J170, G170-I170,25000-I170)</f>
        <v>702</v>
      </c>
    </row>
    <row r="171" spans="2:12">
      <c r="B171" s="1">
        <v>42261</v>
      </c>
      <c r="C171">
        <v>19</v>
      </c>
      <c r="D171">
        <v>3</v>
      </c>
      <c r="E171">
        <f>IF(D171=0,0,700*D171)</f>
        <v>2100</v>
      </c>
      <c r="F171">
        <f>CEILING(IF(D171=0, 0.03%*POWER(C171,1.5)*L170, 0), 1)</f>
        <v>0</v>
      </c>
      <c r="G171">
        <f>IF(L170+E171-F171&gt;25000,25000, L170+E171-F171)</f>
        <v>2802</v>
      </c>
      <c r="H171" t="str">
        <f>IF(AND(C171&gt;15,D171&lt;=0.6), "TAK", "NIE")</f>
        <v>NIE</v>
      </c>
      <c r="I171">
        <f>IF(H171="TAK", IF(C171&lt;=30, 12000, 24000),0)</f>
        <v>0</v>
      </c>
      <c r="J171" t="b">
        <f>G171-I171&gt;=0</f>
        <v>1</v>
      </c>
      <c r="K171">
        <f>IF(J171, 0, 25000-G171)</f>
        <v>0</v>
      </c>
      <c r="L171">
        <f>IF(J171, G171-I171,25000-I171)</f>
        <v>2802</v>
      </c>
    </row>
    <row r="172" spans="2:12">
      <c r="B172" s="1">
        <v>42262</v>
      </c>
      <c r="C172">
        <v>16</v>
      </c>
      <c r="D172">
        <v>0.1</v>
      </c>
      <c r="E172">
        <f>IF(D172=0,0,700*D172)</f>
        <v>70</v>
      </c>
      <c r="F172">
        <f>CEILING(IF(D172=0, 0.03%*POWER(C172,1.5)*L171, 0), 1)</f>
        <v>0</v>
      </c>
      <c r="G172">
        <f>IF(L171+E172-F172&gt;25000,25000, L171+E172-F172)</f>
        <v>2872</v>
      </c>
      <c r="H172" t="str">
        <f>IF(AND(C172&gt;15,D172&lt;=0.6), "TAK", "NIE")</f>
        <v>TAK</v>
      </c>
      <c r="I172">
        <f>IF(H172="TAK", IF(C172&lt;=30, 12000, 24000),0)</f>
        <v>12000</v>
      </c>
      <c r="J172" t="b">
        <f>G172-I172&gt;=0</f>
        <v>0</v>
      </c>
      <c r="K172">
        <f>IF(J172, 0, 25000-G172)</f>
        <v>22128</v>
      </c>
      <c r="L172">
        <f>IF(J172, G172-I172,25000-I172)</f>
        <v>13000</v>
      </c>
    </row>
    <row r="173" spans="2:12">
      <c r="B173" s="1">
        <v>42263</v>
      </c>
      <c r="C173">
        <v>18</v>
      </c>
      <c r="D173">
        <v>0</v>
      </c>
      <c r="E173">
        <f>IF(D173=0,0,700*D173)</f>
        <v>0</v>
      </c>
      <c r="F173">
        <f>CEILING(IF(D173=0, 0.03%*POWER(C173,1.5)*L172, 0), 1)</f>
        <v>298</v>
      </c>
      <c r="G173">
        <f>IF(L172+E173-F173&gt;25000,25000, L172+E173-F173)</f>
        <v>12702</v>
      </c>
      <c r="H173" t="str">
        <f>IF(AND(C173&gt;15,D173&lt;=0.6), "TAK", "NIE")</f>
        <v>TAK</v>
      </c>
      <c r="I173">
        <f>IF(H173="TAK", IF(C173&lt;=30, 12000, 24000),0)</f>
        <v>12000</v>
      </c>
      <c r="J173" t="b">
        <f>G173-I173&gt;=0</f>
        <v>1</v>
      </c>
      <c r="K173">
        <f>IF(J173, 0, 25000-G173)</f>
        <v>0</v>
      </c>
      <c r="L173">
        <f>IF(J173, G173-I173,25000-I173)</f>
        <v>702</v>
      </c>
    </row>
    <row r="174" spans="2:12">
      <c r="B174" s="1">
        <v>42264</v>
      </c>
      <c r="C174">
        <v>22</v>
      </c>
      <c r="D174">
        <v>0.5</v>
      </c>
      <c r="E174">
        <f>IF(D174=0,0,700*D174)</f>
        <v>350</v>
      </c>
      <c r="F174">
        <f>CEILING(IF(D174=0, 0.03%*POWER(C174,1.5)*L173, 0), 1)</f>
        <v>0</v>
      </c>
      <c r="G174">
        <f>IF(L173+E174-F174&gt;25000,25000, L173+E174-F174)</f>
        <v>1052</v>
      </c>
      <c r="H174" t="str">
        <f>IF(AND(C174&gt;15,D174&lt;=0.6), "TAK", "NIE")</f>
        <v>TAK</v>
      </c>
      <c r="I174">
        <f>IF(H174="TAK", IF(C174&lt;=30, 12000, 24000),0)</f>
        <v>12000</v>
      </c>
      <c r="J174" t="b">
        <f>G174-I174&gt;=0</f>
        <v>0</v>
      </c>
      <c r="K174">
        <f>IF(J174, 0, 25000-G174)</f>
        <v>23948</v>
      </c>
      <c r="L174">
        <f>IF(J174, G174-I174,25000-I174)</f>
        <v>13000</v>
      </c>
    </row>
    <row r="175" spans="2:12">
      <c r="B175" s="1">
        <v>42265</v>
      </c>
      <c r="C175">
        <v>16</v>
      </c>
      <c r="D175">
        <v>0</v>
      </c>
      <c r="E175">
        <f>IF(D175=0,0,700*D175)</f>
        <v>0</v>
      </c>
      <c r="F175">
        <f>CEILING(IF(D175=0, 0.03%*POWER(C175,1.5)*L174, 0), 1)</f>
        <v>250</v>
      </c>
      <c r="G175">
        <f>IF(L174+E175-F175&gt;25000,25000, L174+E175-F175)</f>
        <v>12750</v>
      </c>
      <c r="H175" t="str">
        <f>IF(AND(C175&gt;15,D175&lt;=0.6), "TAK", "NIE")</f>
        <v>TAK</v>
      </c>
      <c r="I175">
        <f>IF(H175="TAK", IF(C175&lt;=30, 12000, 24000),0)</f>
        <v>12000</v>
      </c>
      <c r="J175" t="b">
        <f>G175-I175&gt;=0</f>
        <v>1</v>
      </c>
      <c r="K175">
        <f>IF(J175, 0, 25000-G175)</f>
        <v>0</v>
      </c>
      <c r="L175">
        <f>IF(J175, G175-I175,25000-I175)</f>
        <v>750</v>
      </c>
    </row>
    <row r="176" spans="2:12">
      <c r="B176" s="1">
        <v>42266</v>
      </c>
      <c r="C176">
        <v>15</v>
      </c>
      <c r="D176">
        <v>0</v>
      </c>
      <c r="E176">
        <f>IF(D176=0,0,700*D176)</f>
        <v>0</v>
      </c>
      <c r="F176">
        <f>CEILING(IF(D176=0, 0.03%*POWER(C176,1.5)*L175, 0), 1)</f>
        <v>14</v>
      </c>
      <c r="G176">
        <f>IF(L175+E176-F176&gt;25000,25000, L175+E176-F176)</f>
        <v>736</v>
      </c>
      <c r="H176" t="str">
        <f>IF(AND(C176&gt;15,D176&lt;=0.6), "TAK", "NIE")</f>
        <v>NIE</v>
      </c>
      <c r="I176">
        <f>IF(H176="TAK", IF(C176&lt;=30, 12000, 24000),0)</f>
        <v>0</v>
      </c>
      <c r="J176" t="b">
        <f>G176-I176&gt;=0</f>
        <v>1</v>
      </c>
      <c r="K176">
        <f>IF(J176, 0, 25000-G176)</f>
        <v>0</v>
      </c>
      <c r="L176">
        <f>IF(J176, G176-I176,25000-I176)</f>
        <v>736</v>
      </c>
    </row>
    <row r="177" spans="2:12">
      <c r="B177" s="1">
        <v>42267</v>
      </c>
      <c r="C177">
        <v>14</v>
      </c>
      <c r="D177">
        <v>2</v>
      </c>
      <c r="E177">
        <f>IF(D177=0,0,700*D177)</f>
        <v>1400</v>
      </c>
      <c r="F177">
        <f>CEILING(IF(D177=0, 0.03%*POWER(C177,1.5)*L176, 0), 1)</f>
        <v>0</v>
      </c>
      <c r="G177">
        <f>IF(L176+E177-F177&gt;25000,25000, L176+E177-F177)</f>
        <v>2136</v>
      </c>
      <c r="H177" t="str">
        <f>IF(AND(C177&gt;15,D177&lt;=0.6), "TAK", "NIE")</f>
        <v>NIE</v>
      </c>
      <c r="I177">
        <f>IF(H177="TAK", IF(C177&lt;=30, 12000, 24000),0)</f>
        <v>0</v>
      </c>
      <c r="J177" t="b">
        <f>G177-I177&gt;=0</f>
        <v>1</v>
      </c>
      <c r="K177">
        <f>IF(J177, 0, 25000-G177)</f>
        <v>0</v>
      </c>
      <c r="L177">
        <f>IF(J177, G177-I177,25000-I177)</f>
        <v>2136</v>
      </c>
    </row>
    <row r="178" spans="2:12">
      <c r="B178" s="1">
        <v>42268</v>
      </c>
      <c r="C178">
        <v>12</v>
      </c>
      <c r="D178">
        <v>0</v>
      </c>
      <c r="E178">
        <f>IF(D178=0,0,700*D178)</f>
        <v>0</v>
      </c>
      <c r="F178">
        <f>CEILING(IF(D178=0, 0.03%*POWER(C178,1.5)*L177, 0), 1)</f>
        <v>27</v>
      </c>
      <c r="G178">
        <f>IF(L177+E178-F178&gt;25000,25000, L177+E178-F178)</f>
        <v>2109</v>
      </c>
      <c r="H178" t="str">
        <f>IF(AND(C178&gt;15,D178&lt;=0.6), "TAK", "NIE")</f>
        <v>NIE</v>
      </c>
      <c r="I178">
        <f>IF(H178="TAK", IF(C178&lt;=30, 12000, 24000),0)</f>
        <v>0</v>
      </c>
      <c r="J178" t="b">
        <f>G178-I178&gt;=0</f>
        <v>1</v>
      </c>
      <c r="K178">
        <f>IF(J178, 0, 25000-G178)</f>
        <v>0</v>
      </c>
      <c r="L178">
        <f>IF(J178, G178-I178,25000-I178)</f>
        <v>2109</v>
      </c>
    </row>
    <row r="179" spans="2:12">
      <c r="B179" s="1">
        <v>42269</v>
      </c>
      <c r="C179">
        <v>13</v>
      </c>
      <c r="D179">
        <v>0</v>
      </c>
      <c r="E179">
        <f>IF(D179=0,0,700*D179)</f>
        <v>0</v>
      </c>
      <c r="F179">
        <f>CEILING(IF(D179=0, 0.03%*POWER(C179,1.5)*L178, 0), 1)</f>
        <v>30</v>
      </c>
      <c r="G179">
        <f>IF(L178+E179-F179&gt;25000,25000, L178+E179-F179)</f>
        <v>2079</v>
      </c>
      <c r="H179" t="str">
        <f>IF(AND(C179&gt;15,D179&lt;=0.6), "TAK", "NIE")</f>
        <v>NIE</v>
      </c>
      <c r="I179">
        <f>IF(H179="TAK", IF(C179&lt;=30, 12000, 24000),0)</f>
        <v>0</v>
      </c>
      <c r="J179" t="b">
        <f>G179-I179&gt;=0</f>
        <v>1</v>
      </c>
      <c r="K179">
        <f>IF(J179, 0, 25000-G179)</f>
        <v>0</v>
      </c>
      <c r="L179">
        <f>IF(J179, G179-I179,25000-I179)</f>
        <v>2079</v>
      </c>
    </row>
    <row r="180" spans="2:12">
      <c r="B180" s="1">
        <v>42270</v>
      </c>
      <c r="C180">
        <v>15</v>
      </c>
      <c r="D180">
        <v>0</v>
      </c>
      <c r="E180">
        <f>IF(D180=0,0,700*D180)</f>
        <v>0</v>
      </c>
      <c r="F180">
        <f>CEILING(IF(D180=0, 0.03%*POWER(C180,1.5)*L179, 0), 1)</f>
        <v>37</v>
      </c>
      <c r="G180">
        <f>IF(L179+E180-F180&gt;25000,25000, L179+E180-F180)</f>
        <v>2042</v>
      </c>
      <c r="H180" t="str">
        <f>IF(AND(C180&gt;15,D180&lt;=0.6), "TAK", "NIE")</f>
        <v>NIE</v>
      </c>
      <c r="I180">
        <f>IF(H180="TAK", IF(C180&lt;=30, 12000, 24000),0)</f>
        <v>0</v>
      </c>
      <c r="J180" t="b">
        <f>G180-I180&gt;=0</f>
        <v>1</v>
      </c>
      <c r="K180">
        <f>IF(J180, 0, 25000-G180)</f>
        <v>0</v>
      </c>
      <c r="L180">
        <f>IF(J180, G180-I180,25000-I180)</f>
        <v>2042</v>
      </c>
    </row>
    <row r="181" spans="2:12">
      <c r="B181" s="1">
        <v>42271</v>
      </c>
      <c r="C181">
        <v>15</v>
      </c>
      <c r="D181">
        <v>0</v>
      </c>
      <c r="E181">
        <f>IF(D181=0,0,700*D181)</f>
        <v>0</v>
      </c>
      <c r="F181">
        <f>CEILING(IF(D181=0, 0.03%*POWER(C181,1.5)*L180, 0), 1)</f>
        <v>36</v>
      </c>
      <c r="G181">
        <f>IF(L180+E181-F181&gt;25000,25000, L180+E181-F181)</f>
        <v>2006</v>
      </c>
      <c r="H181" t="str">
        <f>IF(AND(C181&gt;15,D181&lt;=0.6), "TAK", "NIE")</f>
        <v>NIE</v>
      </c>
      <c r="I181">
        <f>IF(H181="TAK", IF(C181&lt;=30, 12000, 24000),0)</f>
        <v>0</v>
      </c>
      <c r="J181" t="b">
        <f>G181-I181&gt;=0</f>
        <v>1</v>
      </c>
      <c r="K181">
        <f>IF(J181, 0, 25000-G181)</f>
        <v>0</v>
      </c>
      <c r="L181">
        <f>IF(J181, G181-I181,25000-I181)</f>
        <v>2006</v>
      </c>
    </row>
    <row r="182" spans="2:12">
      <c r="B182" s="1">
        <v>42272</v>
      </c>
      <c r="C182">
        <v>14</v>
      </c>
      <c r="D182">
        <v>0</v>
      </c>
      <c r="E182">
        <f>IF(D182=0,0,700*D182)</f>
        <v>0</v>
      </c>
      <c r="F182">
        <f>CEILING(IF(D182=0, 0.03%*POWER(C182,1.5)*L181, 0), 1)</f>
        <v>32</v>
      </c>
      <c r="G182">
        <f>IF(L181+E182-F182&gt;25000,25000, L181+E182-F182)</f>
        <v>1974</v>
      </c>
      <c r="H182" t="str">
        <f>IF(AND(C182&gt;15,D182&lt;=0.6), "TAK", "NIE")</f>
        <v>NIE</v>
      </c>
      <c r="I182">
        <f>IF(H182="TAK", IF(C182&lt;=30, 12000, 24000),0)</f>
        <v>0</v>
      </c>
      <c r="J182" t="b">
        <f>G182-I182&gt;=0</f>
        <v>1</v>
      </c>
      <c r="K182">
        <f>IF(J182, 0, 25000-G182)</f>
        <v>0</v>
      </c>
      <c r="L182">
        <f>IF(J182, G182-I182,25000-I182)</f>
        <v>1974</v>
      </c>
    </row>
    <row r="183" spans="2:12">
      <c r="B183" s="1">
        <v>42273</v>
      </c>
      <c r="C183">
        <v>12</v>
      </c>
      <c r="D183">
        <v>0</v>
      </c>
      <c r="E183">
        <f>IF(D183=0,0,700*D183)</f>
        <v>0</v>
      </c>
      <c r="F183">
        <f>CEILING(IF(D183=0, 0.03%*POWER(C183,1.5)*L182, 0), 1)</f>
        <v>25</v>
      </c>
      <c r="G183">
        <f>IF(L182+E183-F183&gt;25000,25000, L182+E183-F183)</f>
        <v>1949</v>
      </c>
      <c r="H183" t="str">
        <f>IF(AND(C183&gt;15,D183&lt;=0.6), "TAK", "NIE")</f>
        <v>NIE</v>
      </c>
      <c r="I183">
        <f>IF(H183="TAK", IF(C183&lt;=30, 12000, 24000),0)</f>
        <v>0</v>
      </c>
      <c r="J183" t="b">
        <f>G183-I183&gt;=0</f>
        <v>1</v>
      </c>
      <c r="K183">
        <f>IF(J183, 0, 25000-G183)</f>
        <v>0</v>
      </c>
      <c r="L183">
        <f>IF(J183, G183-I183,25000-I183)</f>
        <v>1949</v>
      </c>
    </row>
    <row r="184" spans="2:12">
      <c r="B184" s="1">
        <v>42274</v>
      </c>
      <c r="C184">
        <v>11</v>
      </c>
      <c r="D184">
        <v>0</v>
      </c>
      <c r="E184">
        <f>IF(D184=0,0,700*D184)</f>
        <v>0</v>
      </c>
      <c r="F184">
        <f>CEILING(IF(D184=0, 0.03%*POWER(C184,1.5)*L183, 0), 1)</f>
        <v>22</v>
      </c>
      <c r="G184">
        <f>IF(L183+E184-F184&gt;25000,25000, L183+E184-F184)</f>
        <v>1927</v>
      </c>
      <c r="H184" t="str">
        <f>IF(AND(C184&gt;15,D184&lt;=0.6), "TAK", "NIE")</f>
        <v>NIE</v>
      </c>
      <c r="I184">
        <f>IF(H184="TAK", IF(C184&lt;=30, 12000, 24000),0)</f>
        <v>0</v>
      </c>
      <c r="J184" t="b">
        <f>G184-I184&gt;=0</f>
        <v>1</v>
      </c>
      <c r="K184">
        <f>IF(J184, 0, 25000-G184)</f>
        <v>0</v>
      </c>
      <c r="L184">
        <f>IF(J184, G184-I184,25000-I184)</f>
        <v>1927</v>
      </c>
    </row>
    <row r="185" spans="2:12">
      <c r="B185" s="1">
        <v>42275</v>
      </c>
      <c r="C185">
        <v>10</v>
      </c>
      <c r="D185">
        <v>0</v>
      </c>
      <c r="E185">
        <f>IF(D185=0,0,700*D185)</f>
        <v>0</v>
      </c>
      <c r="F185">
        <f>CEILING(IF(D185=0, 0.03%*POWER(C185,1.5)*L184, 0), 1)</f>
        <v>19</v>
      </c>
      <c r="G185">
        <f>IF(L184+E185-F185&gt;25000,25000, L184+E185-F185)</f>
        <v>1908</v>
      </c>
      <c r="H185" t="str">
        <f>IF(AND(C185&gt;15,D185&lt;=0.6), "TAK", "NIE")</f>
        <v>NIE</v>
      </c>
      <c r="I185">
        <f>IF(H185="TAK", IF(C185&lt;=30, 12000, 24000),0)</f>
        <v>0</v>
      </c>
      <c r="J185" t="b">
        <f>G185-I185&gt;=0</f>
        <v>1</v>
      </c>
      <c r="K185">
        <f>IF(J185, 0, 25000-G185)</f>
        <v>0</v>
      </c>
      <c r="L185">
        <f>IF(J185, G185-I185,25000-I185)</f>
        <v>1908</v>
      </c>
    </row>
    <row r="186" spans="2:12">
      <c r="B186" s="1">
        <v>42276</v>
      </c>
      <c r="C186">
        <v>10</v>
      </c>
      <c r="D186">
        <v>0</v>
      </c>
      <c r="E186">
        <f>IF(D186=0,0,700*D186)</f>
        <v>0</v>
      </c>
      <c r="F186">
        <f>CEILING(IF(D186=0, 0.03%*POWER(C186,1.5)*L185, 0), 1)</f>
        <v>19</v>
      </c>
      <c r="G186">
        <f>IF(L185+E186-F186&gt;25000,25000, L185+E186-F186)</f>
        <v>1889</v>
      </c>
      <c r="H186" t="str">
        <f>IF(AND(C186&gt;15,D186&lt;=0.6), "TAK", "NIE")</f>
        <v>NIE</v>
      </c>
      <c r="I186">
        <f>IF(H186="TAK", IF(C186&lt;=30, 12000, 24000),0)</f>
        <v>0</v>
      </c>
      <c r="J186" t="b">
        <f>G186-I186&gt;=0</f>
        <v>1</v>
      </c>
      <c r="K186">
        <f>IF(J186, 0, 25000-G186)</f>
        <v>0</v>
      </c>
      <c r="L186">
        <f>IF(J186, G186-I186,25000-I186)</f>
        <v>1889</v>
      </c>
    </row>
    <row r="187" spans="2:12">
      <c r="B187" s="1">
        <v>42277</v>
      </c>
      <c r="C187">
        <v>10</v>
      </c>
      <c r="D187">
        <v>0</v>
      </c>
      <c r="E187">
        <f>IF(D187=0,0,700*D187)</f>
        <v>0</v>
      </c>
      <c r="F187">
        <f>CEILING(IF(D187=0, 0.03%*POWER(C187,1.5)*L186, 0), 1)</f>
        <v>18</v>
      </c>
      <c r="G187">
        <f>IF(L186+E187-F187&gt;25000,25000, L186+E187-F187)</f>
        <v>1871</v>
      </c>
      <c r="H187" t="str">
        <f>IF(AND(C187&gt;15,D187&lt;=0.6), "TAK", "NIE")</f>
        <v>NIE</v>
      </c>
      <c r="I187">
        <f>IF(H187="TAK", IF(C187&lt;=30, 12000, 24000),0)</f>
        <v>0</v>
      </c>
      <c r="J187" t="b">
        <f>G187-I187&gt;=0</f>
        <v>1</v>
      </c>
      <c r="K187">
        <f>IF(J187, 0, 25000-G187)</f>
        <v>0</v>
      </c>
      <c r="L187">
        <f>IF(J187, G187-I187,25000-I187)</f>
        <v>1871</v>
      </c>
    </row>
    <row r="188" spans="2:12">
      <c r="B188" s="2"/>
      <c r="C188" s="3"/>
      <c r="D188" s="3"/>
      <c r="E188" s="3"/>
      <c r="F188" s="3"/>
      <c r="G188" s="3"/>
      <c r="H188" s="3"/>
      <c r="I188" s="3"/>
      <c r="J188" s="3"/>
      <c r="K188" s="3">
        <f>SUBTOTAL(109,[ile_dolano])</f>
        <v>743427</v>
      </c>
      <c r="L188" s="3"/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3:B11"/>
  <sheetViews>
    <sheetView workbookViewId="0">
      <selection activeCell="B15" sqref="B15"/>
    </sheetView>
  </sheetViews>
  <sheetFormatPr defaultRowHeight="15"/>
  <cols>
    <col min="1" max="1" width="11.28515625" bestFit="1" customWidth="1"/>
    <col min="2" max="2" width="17.42578125" bestFit="1" customWidth="1"/>
    <col min="3" max="3" width="13.42578125" customWidth="1"/>
    <col min="4" max="36" width="6" customWidth="1"/>
    <col min="37" max="37" width="7.28515625" customWidth="1"/>
    <col min="38" max="38" width="11.28515625" bestFit="1" customWidth="1"/>
  </cols>
  <sheetData>
    <row r="3" spans="1:2">
      <c r="A3" s="7" t="s">
        <v>35</v>
      </c>
      <c r="B3" t="s">
        <v>36</v>
      </c>
    </row>
    <row r="4" spans="1:2">
      <c r="A4" s="8" t="s">
        <v>14</v>
      </c>
      <c r="B4" s="9">
        <v>0</v>
      </c>
    </row>
    <row r="5" spans="1:2">
      <c r="A5" s="8" t="s">
        <v>15</v>
      </c>
      <c r="B5" s="9">
        <v>0</v>
      </c>
    </row>
    <row r="6" spans="1:2">
      <c r="A6" s="8" t="s">
        <v>16</v>
      </c>
      <c r="B6" s="9">
        <v>164.36</v>
      </c>
    </row>
    <row r="7" spans="1:2">
      <c r="A7" s="8" t="s">
        <v>17</v>
      </c>
      <c r="B7" s="9">
        <v>1056.5999999999999</v>
      </c>
    </row>
    <row r="8" spans="1:2">
      <c r="A8" s="8" t="s">
        <v>18</v>
      </c>
      <c r="B8" s="9">
        <v>2559.3200000000002</v>
      </c>
    </row>
    <row r="9" spans="1:2">
      <c r="A9" s="8" t="s">
        <v>19</v>
      </c>
      <c r="B9" s="9">
        <v>3651.14</v>
      </c>
    </row>
    <row r="10" spans="1:2">
      <c r="A10" s="8" t="s">
        <v>20</v>
      </c>
      <c r="B10" s="9">
        <v>1326.6200000000001</v>
      </c>
    </row>
    <row r="11" spans="1:2">
      <c r="A11" s="8" t="s">
        <v>13</v>
      </c>
      <c r="B11" s="9">
        <v>8734.56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4"/>
  <sheetViews>
    <sheetView workbookViewId="0">
      <selection activeCell="C20" sqref="C20"/>
    </sheetView>
  </sheetViews>
  <sheetFormatPr defaultRowHeight="15"/>
  <cols>
    <col min="1" max="1" width="15.85546875" bestFit="1" customWidth="1"/>
    <col min="2" max="2" width="6.7109375" bestFit="1" customWidth="1"/>
    <col min="3" max="3" width="31" bestFit="1" customWidth="1"/>
  </cols>
  <sheetData>
    <row r="1" spans="1:3">
      <c r="A1" s="10" t="s">
        <v>21</v>
      </c>
    </row>
    <row r="2" spans="1:3">
      <c r="A2" s="11" t="s">
        <v>22</v>
      </c>
      <c r="B2" s="11" t="s">
        <v>23</v>
      </c>
      <c r="C2" s="11" t="s">
        <v>24</v>
      </c>
    </row>
    <row r="3" spans="1:3">
      <c r="A3">
        <v>1</v>
      </c>
      <c r="B3" t="s">
        <v>27</v>
      </c>
      <c r="C3" t="s">
        <v>28</v>
      </c>
    </row>
    <row r="4" spans="1:3">
      <c r="A4">
        <v>2</v>
      </c>
      <c r="B4" t="s">
        <v>29</v>
      </c>
      <c r="C4" t="e">
        <f>CEILING(ile_dolano/1000, 1)*11.74</f>
        <v>#NAME?</v>
      </c>
    </row>
    <row r="6" spans="1:3">
      <c r="A6" s="10" t="s">
        <v>25</v>
      </c>
    </row>
    <row r="7" spans="1:3">
      <c r="A7" s="11" t="s">
        <v>22</v>
      </c>
      <c r="B7" s="11" t="s">
        <v>26</v>
      </c>
      <c r="C7" s="11" t="s">
        <v>24</v>
      </c>
    </row>
    <row r="10" spans="1:3">
      <c r="A10" s="10" t="s">
        <v>30</v>
      </c>
      <c r="B10" t="s">
        <v>31</v>
      </c>
    </row>
    <row r="11" spans="1:3">
      <c r="B11" t="s">
        <v>32</v>
      </c>
    </row>
    <row r="13" spans="1:3">
      <c r="B13" t="s">
        <v>33</v>
      </c>
    </row>
    <row r="14" spans="1:3">
      <c r="B14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Zestawienie miesięczne</vt:lpstr>
      <vt:lpstr>Sheet5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2020-03-20T16:32:33Z</dcterms:modified>
</cp:coreProperties>
</file>