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gyixu/Desktop/GW/FXu_GW_HW1_Excel/excel-challenge/"/>
    </mc:Choice>
  </mc:AlternateContent>
  <xr:revisionPtr revIDLastSave="0" documentId="13_ncr:1_{AE0854AA-D18A-B848-AF42-3817494AB98A}" xr6:coauthVersionLast="45" xr6:coauthVersionMax="45" xr10:uidLastSave="{00000000-0000-0000-0000-000000000000}"/>
  <bookViews>
    <workbookView xWindow="0" yWindow="460" windowWidth="28800" windowHeight="16240" activeTab="4" xr2:uid="{00000000-000D-0000-FFFF-FFFF00000000}"/>
  </bookViews>
  <sheets>
    <sheet name="Sheet1" sheetId="1" r:id="rId1"/>
    <sheet name="Category Stats" sheetId="4" r:id="rId2"/>
    <sheet name="Subcategory Stats" sheetId="3" r:id="rId3"/>
    <sheet name="Outcomes Based on Launch Date" sheetId="5" r:id="rId4"/>
    <sheet name="Bonus" sheetId="6" r:id="rId5"/>
  </sheets>
  <definedNames>
    <definedName name="goal">Sheet1!$D:$D</definedName>
    <definedName name="pledged">Sheet1!$E:$E</definedName>
    <definedName name="state">Sheet1!$F:$F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6" i="6"/>
  <c r="D7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B5" i="6"/>
  <c r="B4" i="6"/>
  <c r="B6" i="6"/>
  <c r="B7" i="6"/>
  <c r="B8" i="6"/>
  <c r="B9" i="6"/>
  <c r="B10" i="6"/>
  <c r="B11" i="6"/>
  <c r="B12" i="6"/>
  <c r="C13" i="6"/>
  <c r="B13" i="6"/>
  <c r="C3" i="6"/>
  <c r="C2" i="6"/>
  <c r="B3" i="6"/>
  <c r="B2" i="6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<sst xmlns="http://schemas.openxmlformats.org/spreadsheetml/2006/main" count="24821" uniqueCount="8401">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</sst>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881505665450354E-2"/>
          <c:y val="4.1666666666666664E-2"/>
          <c:w val="0.69562247935471477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D8-E746-B27F-351913FD808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D8-E746-B27F-351913FD808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D8-E746-B27F-351913FD808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D8-E746-B27F-351913FD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088463"/>
        <c:axId val="244090095"/>
      </c:barChart>
      <c:catAx>
        <c:axId val="24408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90095"/>
        <c:crosses val="autoZero"/>
        <c:auto val="1"/>
        <c:lblAlgn val="ctr"/>
        <c:lblOffset val="100"/>
        <c:noMultiLvlLbl val="0"/>
      </c:catAx>
      <c:valAx>
        <c:axId val="2440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8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6-DD4C-B112-0EC689B4F9C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4-B848-B657-46142044454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4-B848-B657-46142044454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4-B848-B657-46142044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111391"/>
        <c:axId val="246473311"/>
      </c:barChart>
      <c:catAx>
        <c:axId val="22611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73311"/>
        <c:crosses val="autoZero"/>
        <c:auto val="1"/>
        <c:lblAlgn val="ctr"/>
        <c:lblOffset val="100"/>
        <c:noMultiLvlLbl val="0"/>
      </c:catAx>
      <c:valAx>
        <c:axId val="24647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E-6C40-95FD-608A2BDEBD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1E1-B144-8B38-64947A5BAC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1E1-B144-8B38-64947A5BAC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1E1-B144-8B38-64947A5BA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07285295"/>
        <c:axId val="1908432767"/>
      </c:barChart>
      <c:catAx>
        <c:axId val="19072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32767"/>
        <c:crosses val="autoZero"/>
        <c:auto val="1"/>
        <c:lblAlgn val="ctr"/>
        <c:lblOffset val="100"/>
        <c:noMultiLvlLbl val="0"/>
      </c:catAx>
      <c:valAx>
        <c:axId val="19084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vs. chances at success, failure, and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9-7845-AF51-DF5CFC64758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9-7845-AF51-DF5CFC64758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9-7845-AF51-DF5CFC647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168463"/>
        <c:axId val="1908565647"/>
      </c:lineChart>
      <c:catAx>
        <c:axId val="195316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65647"/>
        <c:crosses val="autoZero"/>
        <c:auto val="1"/>
        <c:lblAlgn val="ctr"/>
        <c:lblOffset val="100"/>
        <c:noMultiLvlLbl val="0"/>
      </c:catAx>
      <c:valAx>
        <c:axId val="190856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16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4</xdr:row>
      <xdr:rowOff>152400</xdr:rowOff>
    </xdr:from>
    <xdr:to>
      <xdr:col>13</xdr:col>
      <xdr:colOff>279400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0D8D0-CAD0-A440-90EA-7678BDC11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7</xdr:row>
      <xdr:rowOff>133350</xdr:rowOff>
    </xdr:from>
    <xdr:to>
      <xdr:col>12</xdr:col>
      <xdr:colOff>469900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DC14F-67E7-F447-90AC-CE21B6A17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146050</xdr:rowOff>
    </xdr:from>
    <xdr:to>
      <xdr:col>17</xdr:col>
      <xdr:colOff>38100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38215-7877-0649-90CD-7F8E04F04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14</xdr:row>
      <xdr:rowOff>120650</xdr:rowOff>
    </xdr:from>
    <xdr:to>
      <xdr:col>6</xdr:col>
      <xdr:colOff>685800</xdr:colOff>
      <xdr:row>31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56E1C-1E9B-3D4B-B48B-8ADF46BFB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638826041664" createdVersion="6" refreshedVersion="6" minRefreshableVersion="3" recordCount="4114" xr:uid="{98F26E1D-A6C9-4542-8C7E-DAD7D4ADEBD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638828009258" createdVersion="6" refreshedVersion="6" minRefreshableVersion="3" recordCount="4114" xr:uid="{9BA1CC7E-DE97-2545-BE1A-9E2C3368973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4">
        <s v="film &amp; video"/>
        <s v="theater"/>
        <s v="technology"/>
        <s v="publishing"/>
        <s v="music"/>
        <s v="journalism"/>
        <s v="games"/>
        <s v="food"/>
        <s v="photography"/>
        <m u="1"/>
        <s v="publishing/radio " u="1"/>
        <e v="#VALUE!" u="1"/>
        <s v="film" u="1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92AD7-3D4F-5744-85A1-2A4A1947DC59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613DF-A20E-F446-A402-5B6BE3E453E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5">
        <item m="1" x="12"/>
        <item m="1" x="13"/>
        <item x="0"/>
        <item x="7"/>
        <item x="6"/>
        <item x="5"/>
        <item x="4"/>
        <item x="8"/>
        <item x="3"/>
        <item m="1" x="10"/>
        <item x="2"/>
        <item x="1"/>
        <item m="1" x="1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7F74F-6A4B-9243-8E95-D047C063730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H12" sqref="H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14.1640625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E66/D66*100</f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E130/D130*100</f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E194/D194*100</f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E258/D258*100</f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E322/D322*100</f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E386/D386*100</f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E450/D450*100</f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E514/D514*100</f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E578/D578*100</f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E642/D642*100</f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E706/D706*100</f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E770/D770*100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E834/D834*100</f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E898/D898*100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E962/D962*100</f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E1026/D1026*100</f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E1090/D1090*100</f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E1154/D1154*100</f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E1218/D1218*100</f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E1282/D1282*100</f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E1346/D1346*100</f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E1410/D1410*100</f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E1474/D1474*100</f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E1538/D1538*100</f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E1602/D1602*100</f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E1666/D1666*100</f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E1730/D1730*100</f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E1794/D1794*100</f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E1858/D1858*100</f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E1922/D1922*100</f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E1986/D1986*100</f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E2050/D2050*100</f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E2114/D2114*100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E2178/D2178*100</f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E2242/D2242*100</f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E2306/D2306*100</f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E2370/D2370*100</f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16" si="226">(((J2371/60)/60)/24)+DATE(1970,1,1)</f>
        <v>42380.812627314815</v>
      </c>
      <c r="T2371" s="9">
        <f t="shared" ref="T2371:T2416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ref="S2417:S2480" si="228">(((J2417/60)/60)/24)+DATE(1970,1,1)</f>
        <v>42536.862800925926</v>
      </c>
      <c r="T2417" s="9">
        <f t="shared" ref="T2417:T2480" si="229"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8"/>
        <v>42019.737766203703</v>
      </c>
      <c r="T2418" s="9">
        <f t="shared" si="22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8"/>
        <v>41831.884108796294</v>
      </c>
      <c r="T2419" s="9">
        <f t="shared" si="22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8"/>
        <v>42027.856990740736</v>
      </c>
      <c r="T2420" s="9">
        <f t="shared" si="22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8"/>
        <v>41993.738298611104</v>
      </c>
      <c r="T2421" s="9">
        <f t="shared" si="22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8"/>
        <v>41893.028877314813</v>
      </c>
      <c r="T2422" s="9">
        <f t="shared" si="22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8"/>
        <v>42026.687453703707</v>
      </c>
      <c r="T2423" s="9">
        <f t="shared" si="22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8"/>
        <v>42044.724953703699</v>
      </c>
      <c r="T2424" s="9">
        <f t="shared" si="22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8"/>
        <v>41974.704745370371</v>
      </c>
      <c r="T2425" s="9">
        <f t="shared" si="22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8"/>
        <v>41909.892453703702</v>
      </c>
      <c r="T2426" s="9">
        <f t="shared" si="22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8"/>
        <v>42502.913761574076</v>
      </c>
      <c r="T2427" s="9">
        <f t="shared" si="22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8"/>
        <v>42164.170046296291</v>
      </c>
      <c r="T2428" s="9">
        <f t="shared" si="22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8"/>
        <v>42412.318668981476</v>
      </c>
      <c r="T2429" s="9">
        <f t="shared" si="22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8"/>
        <v>42045.784155092595</v>
      </c>
      <c r="T2430" s="9">
        <f t="shared" si="22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8"/>
        <v>42734.879236111112</v>
      </c>
      <c r="T2431" s="9">
        <f t="shared" si="22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8"/>
        <v>42382.130833333329</v>
      </c>
      <c r="T2432" s="9">
        <f t="shared" si="22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8"/>
        <v>42489.099687499998</v>
      </c>
      <c r="T2433" s="9">
        <f t="shared" si="22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30">E2434/D2434*100</f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8"/>
        <v>42041.218715277777</v>
      </c>
      <c r="T2434" s="9">
        <f t="shared" si="22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30"/>
        <v>0</v>
      </c>
      <c r="P2435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0"/>
        <v>0.13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0"/>
        <v>0.48960000000000004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0"/>
        <v>3.8461538461538464E-2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0"/>
        <v>0</v>
      </c>
      <c r="P2439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0"/>
        <v>0.33333333333333337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0"/>
        <v>0</v>
      </c>
      <c r="P2441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0"/>
        <v>0.2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28"/>
        <v>42383.899456018517</v>
      </c>
      <c r="T2442" s="9">
        <f t="shared" si="229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0"/>
        <v>107.88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8"/>
        <v>42187.125625000001</v>
      </c>
      <c r="T2443" s="9">
        <f t="shared" si="229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0"/>
        <v>125.94166666666666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8"/>
        <v>42052.666990740734</v>
      </c>
      <c r="T2444" s="9">
        <f t="shared" si="229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0"/>
        <v>202.51495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8"/>
        <v>41836.625254629631</v>
      </c>
      <c r="T2445" s="9">
        <f t="shared" si="229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0"/>
        <v>108.60000000000001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8"/>
        <v>42485.754525462966</v>
      </c>
      <c r="T2446" s="9">
        <f t="shared" si="229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0"/>
        <v>172.8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8"/>
        <v>42243.190057870372</v>
      </c>
      <c r="T2447" s="9">
        <f t="shared" si="229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0"/>
        <v>167.98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8"/>
        <v>42670.602673611109</v>
      </c>
      <c r="T2448" s="9">
        <f t="shared" si="229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0"/>
        <v>427.20000000000005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8"/>
        <v>42654.469826388886</v>
      </c>
      <c r="T2449" s="9">
        <f t="shared" si="229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0"/>
        <v>107.5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8"/>
        <v>42607.316122685181</v>
      </c>
      <c r="T2450" s="9">
        <f t="shared" si="229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0"/>
        <v>108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28"/>
        <v>41943.142534722225</v>
      </c>
      <c r="T2451" s="9">
        <f t="shared" si="229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0"/>
        <v>101.53353333333335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8"/>
        <v>41902.07240740741</v>
      </c>
      <c r="T2452" s="9">
        <f t="shared" si="229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0"/>
        <v>115.45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8"/>
        <v>42779.908449074079</v>
      </c>
      <c r="T2453" s="9">
        <f t="shared" si="229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0"/>
        <v>133.5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8"/>
        <v>42338.84375</v>
      </c>
      <c r="T2454" s="9">
        <f t="shared" si="229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0"/>
        <v>154.69999999999999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8"/>
        <v>42738.692233796297</v>
      </c>
      <c r="T2455" s="9">
        <f t="shared" si="229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0"/>
        <v>100.84571428571429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8"/>
        <v>42770.201481481476</v>
      </c>
      <c r="T2456" s="9">
        <f t="shared" si="229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0"/>
        <v>182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8"/>
        <v>42452.781828703708</v>
      </c>
      <c r="T2457" s="9">
        <f t="shared" si="229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0"/>
        <v>180.86666666666667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8"/>
        <v>42761.961099537039</v>
      </c>
      <c r="T2458" s="9">
        <f t="shared" si="229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0"/>
        <v>102.30434782608695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8"/>
        <v>42423.602500000001</v>
      </c>
      <c r="T2459" s="9">
        <f t="shared" si="229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0"/>
        <v>110.17999999999999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8"/>
        <v>42495.871736111112</v>
      </c>
      <c r="T2460" s="9">
        <f t="shared" si="229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0"/>
        <v>102.25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8"/>
        <v>42407.637557870374</v>
      </c>
      <c r="T2461" s="9">
        <f t="shared" si="229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0"/>
        <v>100.78823529411764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8"/>
        <v>42704.187118055561</v>
      </c>
      <c r="T2462" s="9">
        <f t="shared" si="229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0"/>
        <v>103.8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8"/>
        <v>40784.012696759259</v>
      </c>
      <c r="T2463" s="9">
        <f t="shared" si="229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0"/>
        <v>110.70833333333334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8"/>
        <v>41089.186296296299</v>
      </c>
      <c r="T2464" s="9">
        <f t="shared" si="229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0"/>
        <v>116.25000000000001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28"/>
        <v>41341.111400462964</v>
      </c>
      <c r="T2465" s="9">
        <f t="shared" si="229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0"/>
        <v>111.1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8"/>
        <v>42248.90042824074</v>
      </c>
      <c r="T2466" s="9">
        <f t="shared" si="229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0"/>
        <v>180.14285714285714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8"/>
        <v>41145.719305555554</v>
      </c>
      <c r="T2467" s="9">
        <f t="shared" si="22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0"/>
        <v>100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8"/>
        <v>41373.102465277778</v>
      </c>
      <c r="T2468" s="9">
        <f t="shared" si="22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0"/>
        <v>118.5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8"/>
        <v>41025.874201388891</v>
      </c>
      <c r="T2469" s="9">
        <f t="shared" si="22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0"/>
        <v>107.21700000000001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8"/>
        <v>41174.154178240737</v>
      </c>
      <c r="T2470" s="9">
        <f t="shared" si="22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0"/>
        <v>113.66666666666667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8"/>
        <v>40557.429733796293</v>
      </c>
      <c r="T2471" s="9">
        <f t="shared" si="22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0"/>
        <v>103.16400000000002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8"/>
        <v>41023.07471064815</v>
      </c>
      <c r="T2472" s="9">
        <f t="shared" si="22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0"/>
        <v>128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8"/>
        <v>40893.992962962962</v>
      </c>
      <c r="T2473" s="9">
        <f t="shared" si="22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0"/>
        <v>135.76026666666667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8"/>
        <v>40354.11550925926</v>
      </c>
      <c r="T2474" s="9">
        <f t="shared" si="22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0"/>
        <v>100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8"/>
        <v>41193.748483796298</v>
      </c>
      <c r="T2475" s="9">
        <f t="shared" si="22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0"/>
        <v>100.00360000000002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8"/>
        <v>40417.011296296296</v>
      </c>
      <c r="T2476" s="9">
        <f t="shared" si="22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0"/>
        <v>104.71999999999998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8"/>
        <v>40310.287673611114</v>
      </c>
      <c r="T2477" s="9">
        <f t="shared" si="22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0"/>
        <v>105.02249999999999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8"/>
        <v>41913.328356481477</v>
      </c>
      <c r="T2478" s="9">
        <f t="shared" si="22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0"/>
        <v>171.33333333333334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8"/>
        <v>41088.691493055558</v>
      </c>
      <c r="T2479" s="9">
        <f t="shared" si="22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0"/>
        <v>127.49999999999999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8"/>
        <v>41257.950381944444</v>
      </c>
      <c r="T2480" s="9">
        <f t="shared" si="22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0"/>
        <v>133.44333333333333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ref="S2481:S2544" si="234">(((J2481/60)/60)/24)+DATE(1970,1,1)</f>
        <v>41107.726782407408</v>
      </c>
      <c r="T2481" s="9">
        <f t="shared" ref="T2481:T2544" si="235"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0"/>
        <v>100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42227.936157407406</v>
      </c>
      <c r="T2482" s="9">
        <f t="shared" si="23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0"/>
        <v>112.91099999999999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40999.645925925928</v>
      </c>
      <c r="T2483" s="9">
        <f t="shared" si="23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0"/>
        <v>100.1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40711.782210648147</v>
      </c>
      <c r="T2484" s="9">
        <f t="shared" si="23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0"/>
        <v>113.72727272727272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40970.750034722223</v>
      </c>
      <c r="T2485" s="9">
        <f t="shared" si="23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0"/>
        <v>119.31742857142855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40771.916701388887</v>
      </c>
      <c r="T2486" s="9">
        <f t="shared" si="23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0"/>
        <v>103.25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40793.998599537037</v>
      </c>
      <c r="T2487" s="9">
        <f t="shared" si="23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0"/>
        <v>265.66666666666669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40991.708055555559</v>
      </c>
      <c r="T2488" s="9">
        <f t="shared" si="23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0"/>
        <v>100.05066666666667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41026.083298611113</v>
      </c>
      <c r="T2489" s="9">
        <f t="shared" si="23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0"/>
        <v>106.69999999999999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40833.633194444446</v>
      </c>
      <c r="T2490" s="9">
        <f t="shared" si="23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0"/>
        <v>133.67142857142858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41373.690266203703</v>
      </c>
      <c r="T2491" s="9">
        <f t="shared" si="23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0"/>
        <v>121.39999999999999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41023.227731481478</v>
      </c>
      <c r="T2492" s="9">
        <f t="shared" si="23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0"/>
        <v>103.2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40542.839282407411</v>
      </c>
      <c r="T2493" s="9">
        <f t="shared" si="23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0"/>
        <v>125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41024.985972222225</v>
      </c>
      <c r="T2494" s="9">
        <f t="shared" si="23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0"/>
        <v>128.69999999999999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41348.168287037035</v>
      </c>
      <c r="T2495" s="9">
        <f t="shared" si="23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0"/>
        <v>101.00533333333333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41022.645185185182</v>
      </c>
      <c r="T2496" s="9">
        <f t="shared" si="23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0"/>
        <v>127.53666666666665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41036.946469907409</v>
      </c>
      <c r="T2497" s="9">
        <f t="shared" si="23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6">E2498/D2498*100</f>
        <v>100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41327.996435185189</v>
      </c>
      <c r="T2498" s="9">
        <f t="shared" si="23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6"/>
        <v>112.7715</v>
      </c>
      <c r="P2499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6"/>
        <v>105.60000000000001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6"/>
        <v>202.625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6"/>
        <v>113.33333333333333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6"/>
        <v>2.5545454545454547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6"/>
        <v>7.8181818181818186E-2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6"/>
        <v>0</v>
      </c>
      <c r="P2505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6"/>
        <v>0</v>
      </c>
      <c r="P2506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4"/>
        <v>41928.015439814815</v>
      </c>
      <c r="T2506" s="9">
        <f t="shared" si="235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6"/>
        <v>0</v>
      </c>
      <c r="P2507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4"/>
        <v>42047.05574074074</v>
      </c>
      <c r="T2507" s="9">
        <f t="shared" si="235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6"/>
        <v>0.6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34"/>
        <v>42258.297094907408</v>
      </c>
      <c r="T2508" s="9">
        <f t="shared" si="235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6"/>
        <v>0</v>
      </c>
      <c r="P2509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4"/>
        <v>42105.072962962964</v>
      </c>
      <c r="T2509" s="9">
        <f t="shared" si="235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6"/>
        <v>0</v>
      </c>
      <c r="P25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4"/>
        <v>41835.951782407406</v>
      </c>
      <c r="T2510" s="9">
        <f t="shared" si="235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6"/>
        <v>1.0526315789473684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4"/>
        <v>42058.809594907405</v>
      </c>
      <c r="T2511" s="9">
        <f t="shared" si="235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6"/>
        <v>0.15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4"/>
        <v>42078.997361111105</v>
      </c>
      <c r="T2512" s="9">
        <f t="shared" si="235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6"/>
        <v>0</v>
      </c>
      <c r="P2513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4"/>
        <v>42371.446909722217</v>
      </c>
      <c r="T2513" s="9">
        <f t="shared" si="235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6"/>
        <v>0</v>
      </c>
      <c r="P2514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4"/>
        <v>41971.876863425925</v>
      </c>
      <c r="T2514" s="9">
        <f t="shared" si="235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6"/>
        <v>0</v>
      </c>
      <c r="P2515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4"/>
        <v>42732.00681712963</v>
      </c>
      <c r="T2515" s="9">
        <f t="shared" si="235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6"/>
        <v>1.7500000000000002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4"/>
        <v>41854.389780092592</v>
      </c>
      <c r="T2516" s="9">
        <f t="shared" si="235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6"/>
        <v>18.600000000000001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4"/>
        <v>42027.839733796296</v>
      </c>
      <c r="T2517" s="9">
        <f t="shared" si="235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6"/>
        <v>0</v>
      </c>
      <c r="P2518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4"/>
        <v>41942.653379629628</v>
      </c>
      <c r="T2518" s="9">
        <f t="shared" si="235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6"/>
        <v>9.8166666666666664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4"/>
        <v>42052.802430555559</v>
      </c>
      <c r="T2519" s="9">
        <f t="shared" si="235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6"/>
        <v>0</v>
      </c>
      <c r="P252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4"/>
        <v>41926.680879629632</v>
      </c>
      <c r="T2520" s="9">
        <f t="shared" si="235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6"/>
        <v>4.3333333333333335E-2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4"/>
        <v>41809.155138888891</v>
      </c>
      <c r="T2521" s="9">
        <f t="shared" si="235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6"/>
        <v>0</v>
      </c>
      <c r="P252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4"/>
        <v>42612.600520833337</v>
      </c>
      <c r="T2522" s="9">
        <f t="shared" si="235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6"/>
        <v>109.48792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4"/>
        <v>42269.967835648145</v>
      </c>
      <c r="T2523" s="9">
        <f t="shared" si="235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6"/>
        <v>100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4"/>
        <v>42460.573611111111</v>
      </c>
      <c r="T2524" s="9">
        <f t="shared" si="235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6"/>
        <v>156.44444444444446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4"/>
        <v>41930.975601851853</v>
      </c>
      <c r="T2525" s="9">
        <f t="shared" si="235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6"/>
        <v>101.6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4"/>
        <v>41961.807372685187</v>
      </c>
      <c r="T2526" s="9">
        <f t="shared" si="235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6"/>
        <v>100.325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4"/>
        <v>41058.844571759262</v>
      </c>
      <c r="T2527" s="9">
        <f t="shared" si="235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6"/>
        <v>112.94999999999999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4"/>
        <v>41953.091134259259</v>
      </c>
      <c r="T2528" s="9">
        <f t="shared" si="235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6"/>
        <v>102.125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4"/>
        <v>41546.75105324074</v>
      </c>
      <c r="T2529" s="9">
        <f t="shared" si="235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6"/>
        <v>107.24974999999999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4"/>
        <v>42217.834525462968</v>
      </c>
      <c r="T2530" s="9">
        <f t="shared" si="235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6"/>
        <v>104.28333333333333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4"/>
        <v>40948.080729166664</v>
      </c>
      <c r="T2531" s="9">
        <f t="shared" si="235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6"/>
        <v>100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4"/>
        <v>42081.864641203705</v>
      </c>
      <c r="T2532" s="9">
        <f t="shared" si="235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6"/>
        <v>100.4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4"/>
        <v>42208.680023148147</v>
      </c>
      <c r="T2533" s="9">
        <f t="shared" si="235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6"/>
        <v>126.125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4"/>
        <v>41107.849143518521</v>
      </c>
      <c r="T2534" s="9">
        <f t="shared" si="235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6"/>
        <v>110.66666666666667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4"/>
        <v>41304.751284722224</v>
      </c>
      <c r="T2535" s="9">
        <f t="shared" si="235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6"/>
        <v>105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4"/>
        <v>40127.700370370374</v>
      </c>
      <c r="T2536" s="9">
        <f t="shared" si="235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6"/>
        <v>103.77499999999999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4"/>
        <v>41943.791030092594</v>
      </c>
      <c r="T2537" s="9">
        <f t="shared" si="235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6"/>
        <v>115.99999999999999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4"/>
        <v>41464.106087962966</v>
      </c>
      <c r="T2538" s="9">
        <f t="shared" si="235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6"/>
        <v>110.00000000000001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4"/>
        <v>40696.648784722223</v>
      </c>
      <c r="T2539" s="9">
        <f t="shared" si="235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6"/>
        <v>113.01761111111111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4"/>
        <v>41298.509965277779</v>
      </c>
      <c r="T2540" s="9">
        <f t="shared" si="235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6"/>
        <v>100.25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4"/>
        <v>41977.902222222227</v>
      </c>
      <c r="T2541" s="9">
        <f t="shared" si="235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6"/>
        <v>103.4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4"/>
        <v>40785.675011574072</v>
      </c>
      <c r="T2542" s="9">
        <f t="shared" si="235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6"/>
        <v>107.02857142857142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4"/>
        <v>41483.449282407404</v>
      </c>
      <c r="T2543" s="9">
        <f t="shared" si="235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6"/>
        <v>103.57142857142858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4"/>
        <v>41509.426585648151</v>
      </c>
      <c r="T2544" s="9">
        <f t="shared" si="235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6"/>
        <v>156.4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ref="S2545:S2608" si="240">(((J2545/60)/60)/24)+DATE(1970,1,1)</f>
        <v>40514.107615740737</v>
      </c>
      <c r="T2545" s="9">
        <f t="shared" ref="T2545:T2608" si="241"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6"/>
        <v>100.82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41068.520474537036</v>
      </c>
      <c r="T2546" s="9">
        <f t="shared" si="24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6"/>
        <v>195.3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42027.13817129629</v>
      </c>
      <c r="T2547" s="9">
        <f t="shared" si="24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6"/>
        <v>111.71428571428572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41524.858553240738</v>
      </c>
      <c r="T2548" s="9">
        <f t="shared" si="24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6"/>
        <v>119.85454545454546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40973.773182870369</v>
      </c>
      <c r="T2549" s="9">
        <f t="shared" si="24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6"/>
        <v>101.85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42618.625428240746</v>
      </c>
      <c r="T2550" s="9">
        <f t="shared" si="24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6"/>
        <v>102.80254777070064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41390.757754629631</v>
      </c>
      <c r="T2551" s="9">
        <f t="shared" si="24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6"/>
        <v>100.84615384615385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42228.634328703702</v>
      </c>
      <c r="T2552" s="9">
        <f t="shared" si="24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6"/>
        <v>102.73469387755102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40961.252141203702</v>
      </c>
      <c r="T2553" s="9">
        <f t="shared" si="24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6"/>
        <v>106.5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42769.809965277775</v>
      </c>
      <c r="T2554" s="9">
        <f t="shared" si="24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6"/>
        <v>155.53333333333333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41113.199155092596</v>
      </c>
      <c r="T2555" s="9">
        <f t="shared" si="24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6"/>
        <v>122.8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42125.078275462962</v>
      </c>
      <c r="T2556" s="9">
        <f t="shared" si="24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6"/>
        <v>107.35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41026.655011574076</v>
      </c>
      <c r="T2557" s="9">
        <f t="shared" si="24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6"/>
        <v>105.50335570469798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41222.991400462961</v>
      </c>
      <c r="T2558" s="9">
        <f t="shared" si="24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6"/>
        <v>118.44444444444444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41744.745208333334</v>
      </c>
      <c r="T2559" s="9">
        <f t="shared" si="24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6"/>
        <v>108.88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42093.860023148154</v>
      </c>
      <c r="T2560" s="9">
        <f t="shared" si="24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6"/>
        <v>111.25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40829.873657407406</v>
      </c>
      <c r="T2561" s="9">
        <f t="shared" si="24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2">E2562/D2562*100</f>
        <v>100.1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42039.951087962967</v>
      </c>
      <c r="T2562" s="9">
        <f t="shared" si="24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2"/>
        <v>0</v>
      </c>
      <c r="P2563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2"/>
        <v>0.75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2"/>
        <v>0</v>
      </c>
      <c r="P2565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2"/>
        <v>0</v>
      </c>
      <c r="P2566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2"/>
        <v>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2"/>
        <v>0</v>
      </c>
      <c r="P2568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2"/>
        <v>0.26666666666666666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2"/>
        <v>0.5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0"/>
        <v>42584.666597222225</v>
      </c>
      <c r="T2570" s="9">
        <f t="shared" si="24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2"/>
        <v>2.2307692307692308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0"/>
        <v>42234.105462962965</v>
      </c>
      <c r="T2571" s="9">
        <f t="shared" si="24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2"/>
        <v>0.84285714285714297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0"/>
        <v>42744.903182870374</v>
      </c>
      <c r="T2572" s="9">
        <f t="shared" si="24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2"/>
        <v>0.25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0"/>
        <v>42449.341678240744</v>
      </c>
      <c r="T2573" s="9">
        <f t="shared" si="24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2"/>
        <v>0</v>
      </c>
      <c r="P2574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0"/>
        <v>42077.119409722218</v>
      </c>
      <c r="T2574" s="9">
        <f t="shared" si="24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2"/>
        <v>0</v>
      </c>
      <c r="P2575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0"/>
        <v>41829.592002314814</v>
      </c>
      <c r="T2575" s="9">
        <f t="shared" si="24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2"/>
        <v>0</v>
      </c>
      <c r="P2576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0"/>
        <v>42487.825752314813</v>
      </c>
      <c r="T2576" s="9">
        <f t="shared" si="24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2"/>
        <v>0</v>
      </c>
      <c r="P2577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0"/>
        <v>41986.108726851846</v>
      </c>
      <c r="T2577" s="9">
        <f t="shared" si="24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2"/>
        <v>0</v>
      </c>
      <c r="P2578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0"/>
        <v>42060.00980324074</v>
      </c>
      <c r="T2578" s="9">
        <f t="shared" si="24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2"/>
        <v>0</v>
      </c>
      <c r="P2579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0"/>
        <v>41830.820567129631</v>
      </c>
      <c r="T2579" s="9">
        <f t="shared" si="24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2"/>
        <v>0</v>
      </c>
      <c r="P258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0"/>
        <v>42238.022905092599</v>
      </c>
      <c r="T2580" s="9">
        <f t="shared" si="24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2"/>
        <v>0.13849999999999998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0"/>
        <v>41837.829895833333</v>
      </c>
      <c r="T2581" s="9">
        <f t="shared" si="24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2"/>
        <v>0.6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0"/>
        <v>42110.326423611114</v>
      </c>
      <c r="T2582" s="9">
        <f t="shared" si="24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2"/>
        <v>10.6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0"/>
        <v>42294.628449074073</v>
      </c>
      <c r="T2583" s="9">
        <f t="shared" si="24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2"/>
        <v>1.1111111111111111E-3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0"/>
        <v>42642.988819444443</v>
      </c>
      <c r="T2584" s="9">
        <f t="shared" si="24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2"/>
        <v>0.5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0"/>
        <v>42019.76944444445</v>
      </c>
      <c r="T2585" s="9">
        <f t="shared" si="24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2"/>
        <v>0</v>
      </c>
      <c r="P2586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0"/>
        <v>42140.173252314817</v>
      </c>
      <c r="T2586" s="9">
        <f t="shared" si="24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2"/>
        <v>0.16666666666666669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0"/>
        <v>41795.963333333333</v>
      </c>
      <c r="T2587" s="9">
        <f t="shared" si="24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2"/>
        <v>0.16666666666666669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0"/>
        <v>42333.330277777779</v>
      </c>
      <c r="T2588" s="9">
        <f t="shared" si="24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2"/>
        <v>2.4340000000000002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0"/>
        <v>42338.675381944442</v>
      </c>
      <c r="T2589" s="9">
        <f t="shared" si="24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2"/>
        <v>3.8833333333333329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0"/>
        <v>42042.676226851851</v>
      </c>
      <c r="T2590" s="9">
        <f t="shared" si="24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2"/>
        <v>0.01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0"/>
        <v>42422.536192129628</v>
      </c>
      <c r="T2591" s="9">
        <f t="shared" si="24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2"/>
        <v>0</v>
      </c>
      <c r="P259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0"/>
        <v>42388.589085648149</v>
      </c>
      <c r="T2592" s="9">
        <f t="shared" si="24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2"/>
        <v>1.7333333333333332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0"/>
        <v>42382.906527777777</v>
      </c>
      <c r="T2593" s="9">
        <f t="shared" si="24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2"/>
        <v>0.16666666666666669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0"/>
        <v>41887.801168981481</v>
      </c>
      <c r="T2594" s="9">
        <f t="shared" si="24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2"/>
        <v>0</v>
      </c>
      <c r="P2595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0"/>
        <v>42089.84520833334</v>
      </c>
      <c r="T2595" s="9">
        <f t="shared" si="24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2"/>
        <v>1.25E-3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0"/>
        <v>41828.967916666668</v>
      </c>
      <c r="T2596" s="9">
        <f t="shared" si="24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2"/>
        <v>12.166666666666668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0"/>
        <v>42760.244212962964</v>
      </c>
      <c r="T2597" s="9">
        <f t="shared" si="24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2"/>
        <v>23.588571428571427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0"/>
        <v>41828.664456018516</v>
      </c>
      <c r="T2598" s="9">
        <f t="shared" si="24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2"/>
        <v>5.6666666666666661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0"/>
        <v>42510.341631944444</v>
      </c>
      <c r="T2599" s="9">
        <f t="shared" si="24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2"/>
        <v>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0"/>
        <v>42240.840289351851</v>
      </c>
      <c r="T2600" s="9">
        <f t="shared" si="24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2"/>
        <v>0.99546510341776351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0"/>
        <v>41809.754016203704</v>
      </c>
      <c r="T2601" s="9">
        <f t="shared" si="24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2"/>
        <v>6.9320000000000004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0"/>
        <v>42394.900462962964</v>
      </c>
      <c r="T2602" s="9">
        <f t="shared" si="24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2"/>
        <v>661.4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0"/>
        <v>41150.902187499996</v>
      </c>
      <c r="T2603" s="9">
        <f t="shared" si="24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2"/>
        <v>326.0916666666667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0"/>
        <v>41915.747314814813</v>
      </c>
      <c r="T2604" s="9">
        <f t="shared" si="24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2"/>
        <v>101.48571428571429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0"/>
        <v>41617.912662037037</v>
      </c>
      <c r="T2605" s="9">
        <f t="shared" si="24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2"/>
        <v>104.21799999999999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0"/>
        <v>40998.051192129627</v>
      </c>
      <c r="T2606" s="9">
        <f t="shared" si="24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2"/>
        <v>107.42157000000002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0"/>
        <v>42508.541550925926</v>
      </c>
      <c r="T2607" s="9">
        <f t="shared" si="24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2"/>
        <v>110.05454545454545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0"/>
        <v>41726.712754629632</v>
      </c>
      <c r="T2608" s="9">
        <f t="shared" si="24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2"/>
        <v>407.7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ref="S2609:S2672" si="246">(((J2609/60)/60)/24)+DATE(1970,1,1)</f>
        <v>42184.874675925923</v>
      </c>
      <c r="T2609" s="9">
        <f t="shared" ref="T2609:T2672" si="247"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2"/>
        <v>223.92500000000001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42767.801712962959</v>
      </c>
      <c r="T2610" s="9">
        <f t="shared" si="24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2"/>
        <v>303.80111428571428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41075.237858796296</v>
      </c>
      <c r="T2611" s="9">
        <f t="shared" si="24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2"/>
        <v>141.3251043268175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42564.881076388891</v>
      </c>
      <c r="T2612" s="9">
        <f t="shared" si="24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2"/>
        <v>2790.6363636363635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42704.335810185185</v>
      </c>
      <c r="T2613" s="9">
        <f t="shared" si="24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2"/>
        <v>171.76130000000001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41982.143171296295</v>
      </c>
      <c r="T2614" s="9">
        <f t="shared" si="24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2"/>
        <v>101.01333333333334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41143.81821759259</v>
      </c>
      <c r="T2615" s="9">
        <f t="shared" si="24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2"/>
        <v>102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41730.708472222221</v>
      </c>
      <c r="T2616" s="9">
        <f t="shared" si="24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2"/>
        <v>169.76511744127936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42453.49726851852</v>
      </c>
      <c r="T2617" s="9">
        <f t="shared" si="24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2"/>
        <v>114.53400000000001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42211.99454861111</v>
      </c>
      <c r="T2618" s="9">
        <f t="shared" si="24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2"/>
        <v>877.6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41902.874432870369</v>
      </c>
      <c r="T2619" s="9">
        <f t="shared" si="24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2"/>
        <v>105.38666666666667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42279.792372685188</v>
      </c>
      <c r="T2620" s="9">
        <f t="shared" si="24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2"/>
        <v>188.39999999999998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42273.884305555555</v>
      </c>
      <c r="T2621" s="9">
        <f t="shared" si="24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2"/>
        <v>143.65230769230772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42251.16715277778</v>
      </c>
      <c r="T2622" s="9">
        <f t="shared" si="24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2"/>
        <v>145.88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42115.74754629629</v>
      </c>
      <c r="T2623" s="9">
        <f t="shared" si="24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2"/>
        <v>131.184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42689.74324074074</v>
      </c>
      <c r="T2624" s="9">
        <f t="shared" si="24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2"/>
        <v>113.99999999999999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42692.256550925929</v>
      </c>
      <c r="T2625" s="9">
        <f t="shared" si="24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8">E2626/D2626*100</f>
        <v>1379.4206249999997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41144.42155092593</v>
      </c>
      <c r="T2626" s="9">
        <f t="shared" si="24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8"/>
        <v>956</v>
      </c>
      <c r="P2627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8"/>
        <v>112.00000000000001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8"/>
        <v>646.66666666666663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8"/>
        <v>110.36948748510132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8"/>
        <v>127.74000000000001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8"/>
        <v>157.9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8"/>
        <v>114.66525000000001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8"/>
        <v>137.00934579439252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6"/>
        <v>42494.061793981484</v>
      </c>
      <c r="T2634" s="9">
        <f t="shared" si="24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8"/>
        <v>354.62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6"/>
        <v>41667.823287037041</v>
      </c>
      <c r="T2635" s="9">
        <f t="shared" si="24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8"/>
        <v>106.02150537634409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6"/>
        <v>42612.656493055561</v>
      </c>
      <c r="T2636" s="9">
        <f t="shared" si="24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8"/>
        <v>100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6"/>
        <v>42037.950937500005</v>
      </c>
      <c r="T2637" s="9">
        <f t="shared" si="24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8"/>
        <v>187.3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6"/>
        <v>42636.614745370374</v>
      </c>
      <c r="T2638" s="9">
        <f t="shared" si="24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8"/>
        <v>166.2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6"/>
        <v>42639.549479166672</v>
      </c>
      <c r="T2639" s="9">
        <f t="shared" si="24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8"/>
        <v>101.72910662824208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6"/>
        <v>41989.913136574076</v>
      </c>
      <c r="T2640" s="9">
        <f t="shared" si="24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8"/>
        <v>164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6"/>
        <v>42024.86513888889</v>
      </c>
      <c r="T2641" s="9">
        <f t="shared" si="24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8"/>
        <v>105.66666666666666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6"/>
        <v>42103.160578703704</v>
      </c>
      <c r="T2642" s="9">
        <f t="shared" si="24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8"/>
        <v>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6"/>
        <v>41880.827118055553</v>
      </c>
      <c r="T2643" s="9">
        <f t="shared" si="24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8"/>
        <v>0</v>
      </c>
      <c r="P2644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6"/>
        <v>42536.246620370366</v>
      </c>
      <c r="T2644" s="9">
        <f t="shared" si="24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8"/>
        <v>33.559730999999999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6"/>
        <v>42689.582349537035</v>
      </c>
      <c r="T2645" s="9">
        <f t="shared" si="24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8"/>
        <v>2.0529999999999999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6"/>
        <v>42774.792071759264</v>
      </c>
      <c r="T2646" s="9">
        <f t="shared" si="24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8"/>
        <v>10.5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6"/>
        <v>41921.842627314814</v>
      </c>
      <c r="T2647" s="9">
        <f t="shared" si="24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8"/>
        <v>8.4172840000000004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6"/>
        <v>42226.313298611116</v>
      </c>
      <c r="T2648" s="9">
        <f t="shared" si="24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8"/>
        <v>1.44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6"/>
        <v>42200.261793981481</v>
      </c>
      <c r="T2649" s="9">
        <f t="shared" si="24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8"/>
        <v>0.88333333333333341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6"/>
        <v>42408.714814814812</v>
      </c>
      <c r="T2650" s="9">
        <f t="shared" si="24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8"/>
        <v>9.920000000000001E-2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6"/>
        <v>42341.99700231482</v>
      </c>
      <c r="T2651" s="9">
        <f t="shared" si="24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8"/>
        <v>0.59666666666666668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6"/>
        <v>42695.624340277776</v>
      </c>
      <c r="T2652" s="9">
        <f t="shared" si="24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8"/>
        <v>1.8689285714285715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6"/>
        <v>42327.805659722217</v>
      </c>
      <c r="T2653" s="9">
        <f t="shared" si="24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8"/>
        <v>0.88500000000000001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6"/>
        <v>41953.158854166672</v>
      </c>
      <c r="T2654" s="9">
        <f t="shared" si="24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8"/>
        <v>11.52156862745098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6"/>
        <v>41771.651932870373</v>
      </c>
      <c r="T2655" s="9">
        <f t="shared" si="24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8"/>
        <v>5.1000000000000004E-2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6"/>
        <v>42055.600995370376</v>
      </c>
      <c r="T2656" s="9">
        <f t="shared" si="24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8"/>
        <v>21.033333333333335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6"/>
        <v>42381.866284722222</v>
      </c>
      <c r="T2657" s="9">
        <f t="shared" si="24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8"/>
        <v>11.436666666666667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6"/>
        <v>42767.688518518517</v>
      </c>
      <c r="T2658" s="9">
        <f t="shared" si="24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8"/>
        <v>18.737933333333334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6"/>
        <v>42551.928854166668</v>
      </c>
      <c r="T2659" s="9">
        <f t="shared" si="24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8"/>
        <v>9.285714285714286E-2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6"/>
        <v>42551.884189814817</v>
      </c>
      <c r="T2660" s="9">
        <f t="shared" si="24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8"/>
        <v>2.7204081632653061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6"/>
        <v>42082.069560185191</v>
      </c>
      <c r="T2661" s="9">
        <f t="shared" si="24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8"/>
        <v>9.5000000000000001E-2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6"/>
        <v>42272.713171296295</v>
      </c>
      <c r="T2662" s="9">
        <f t="shared" si="24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8"/>
        <v>102.89999999999999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6"/>
        <v>41542.958449074074</v>
      </c>
      <c r="T2663" s="9">
        <f t="shared" si="24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8"/>
        <v>106.80000000000001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6"/>
        <v>42207.746678240743</v>
      </c>
      <c r="T2664" s="9">
        <f t="shared" si="24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8"/>
        <v>104.59625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6"/>
        <v>42222.622766203705</v>
      </c>
      <c r="T2665" s="9">
        <f t="shared" si="24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8"/>
        <v>103.42857142857143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6"/>
        <v>42313.02542824074</v>
      </c>
      <c r="T2666" s="9">
        <f t="shared" si="24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8"/>
        <v>123.14285714285715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6"/>
        <v>42083.895532407405</v>
      </c>
      <c r="T2667" s="9">
        <f t="shared" si="24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8"/>
        <v>159.29509999999999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6"/>
        <v>42235.764340277776</v>
      </c>
      <c r="T2668" s="9">
        <f t="shared" si="24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8"/>
        <v>110.66666666666667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6"/>
        <v>42380.926111111112</v>
      </c>
      <c r="T2669" s="9">
        <f t="shared" si="24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8"/>
        <v>170.70000000000002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6"/>
        <v>42275.588715277772</v>
      </c>
      <c r="T2670" s="9">
        <f t="shared" si="24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8"/>
        <v>125.125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6"/>
        <v>42319.035833333335</v>
      </c>
      <c r="T2671" s="9">
        <f t="shared" si="24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8"/>
        <v>6.4158609339642041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6"/>
        <v>41821.020601851851</v>
      </c>
      <c r="T2672" s="9">
        <f t="shared" si="24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8"/>
        <v>11.343999999999999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ref="S2673:S2736" si="252">(((J2673/60)/60)/24)+DATE(1970,1,1)</f>
        <v>41962.749027777783</v>
      </c>
      <c r="T2673" s="9">
        <f t="shared" ref="T2673:T2736" si="253"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8"/>
        <v>33.19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42344.884143518517</v>
      </c>
      <c r="T2674" s="9">
        <f t="shared" si="25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8"/>
        <v>27.58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41912.541655092595</v>
      </c>
      <c r="T2675" s="9">
        <f t="shared" si="25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8"/>
        <v>62.839999999999996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42529.632754629631</v>
      </c>
      <c r="T2676" s="9">
        <f t="shared" si="25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8"/>
        <v>7.5880000000000001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41923.857511574075</v>
      </c>
      <c r="T2677" s="9">
        <f t="shared" si="25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8"/>
        <v>50.38095238095238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42482.624699074076</v>
      </c>
      <c r="T2678" s="9">
        <f t="shared" si="25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8"/>
        <v>17.512820512820511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41793.029432870368</v>
      </c>
      <c r="T2679" s="9">
        <f t="shared" si="25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8"/>
        <v>1.375E-2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42241.798206018517</v>
      </c>
      <c r="T2680" s="9">
        <f t="shared" si="25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8"/>
        <v>0.33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42033.001087962963</v>
      </c>
      <c r="T2681" s="9">
        <f t="shared" si="25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8"/>
        <v>0.86250000000000004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42436.211701388893</v>
      </c>
      <c r="T2682" s="9">
        <f t="shared" si="25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8"/>
        <v>0.6875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41805.895254629628</v>
      </c>
      <c r="T2683" s="9">
        <f t="shared" si="25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8"/>
        <v>28.299999999999997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41932.871990740743</v>
      </c>
      <c r="T2684" s="9">
        <f t="shared" si="25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8"/>
        <v>0.24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42034.75509259259</v>
      </c>
      <c r="T2685" s="9">
        <f t="shared" si="25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8"/>
        <v>1.1428571428571428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41820.914641203701</v>
      </c>
      <c r="T2686" s="9">
        <f t="shared" si="25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8"/>
        <v>0.02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42061.69594907407</v>
      </c>
      <c r="T2687" s="9">
        <f t="shared" si="25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8"/>
        <v>0</v>
      </c>
      <c r="P2688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41892.974803240737</v>
      </c>
      <c r="T2688" s="9">
        <f t="shared" si="25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8"/>
        <v>0</v>
      </c>
      <c r="P2689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42154.64025462963</v>
      </c>
      <c r="T2689" s="9">
        <f t="shared" si="25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4">E2690/D2690*100</f>
        <v>0.14799999999999999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42028.118865740747</v>
      </c>
      <c r="T2690" s="9">
        <f t="shared" si="25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4"/>
        <v>2.8571428571428571E-3</v>
      </c>
      <c r="P2691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4"/>
        <v>10.7325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4"/>
        <v>5.3846153846153842E-2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4"/>
        <v>0.7142857142857143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4"/>
        <v>0.8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4"/>
        <v>3.3333333333333335E-3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4"/>
        <v>0.47333333333333333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4"/>
        <v>5.65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2"/>
        <v>41964.844444444447</v>
      </c>
      <c r="T2698" s="9">
        <f t="shared" si="25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4"/>
        <v>26.35217391304348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2"/>
        <v>42187.940081018518</v>
      </c>
      <c r="T2699" s="9">
        <f t="shared" si="25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4"/>
        <v>0.325125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2"/>
        <v>41787.898240740738</v>
      </c>
      <c r="T2700" s="9">
        <f t="shared" si="25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4"/>
        <v>0</v>
      </c>
      <c r="P2701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2"/>
        <v>41829.896562499998</v>
      </c>
      <c r="T2701" s="9">
        <f t="shared" si="25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4"/>
        <v>0.7000700070007001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2"/>
        <v>41870.87467592593</v>
      </c>
      <c r="T2702" s="9">
        <f t="shared" si="25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4"/>
        <v>46.176470588235297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2"/>
        <v>42801.774699074071</v>
      </c>
      <c r="T2703" s="9">
        <f t="shared" si="25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4"/>
        <v>34.410000000000004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2"/>
        <v>42800.801817129628</v>
      </c>
      <c r="T2704" s="9">
        <f t="shared" si="25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4"/>
        <v>103.75000000000001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2"/>
        <v>42756.690162037034</v>
      </c>
      <c r="T2705" s="9">
        <f t="shared" si="25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4"/>
        <v>6.0263157894736841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2"/>
        <v>42787.862430555557</v>
      </c>
      <c r="T2706" s="9">
        <f t="shared" si="25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4"/>
        <v>10.539393939393939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2"/>
        <v>42773.916180555556</v>
      </c>
      <c r="T2707" s="9">
        <f t="shared" si="25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4"/>
        <v>112.29714285714284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2"/>
        <v>41899.294942129629</v>
      </c>
      <c r="T2708" s="9">
        <f t="shared" si="25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4"/>
        <v>350.84462500000001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2"/>
        <v>41391.782905092594</v>
      </c>
      <c r="T2709" s="9">
        <f t="shared" si="25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4"/>
        <v>233.21535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2"/>
        <v>42512.698217592595</v>
      </c>
      <c r="T2710" s="9">
        <f t="shared" si="25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4"/>
        <v>101.60599999999999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2"/>
        <v>42612.149780092594</v>
      </c>
      <c r="T2711" s="9">
        <f t="shared" si="25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4"/>
        <v>153.90035000000003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2"/>
        <v>41828.229490740741</v>
      </c>
      <c r="T2712" s="9">
        <f t="shared" si="25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4"/>
        <v>100.7161125319693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2"/>
        <v>41780.745254629634</v>
      </c>
      <c r="T2713" s="9">
        <f t="shared" si="25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4"/>
        <v>131.38181818181818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2"/>
        <v>41432.062037037038</v>
      </c>
      <c r="T2714" s="9">
        <f t="shared" si="25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4"/>
        <v>102.24133333333334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2"/>
        <v>42322.653749999998</v>
      </c>
      <c r="T2715" s="9">
        <f t="shared" si="25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4"/>
        <v>116.35599999999999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2"/>
        <v>42629.655046296291</v>
      </c>
      <c r="T2716" s="9">
        <f t="shared" si="25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4"/>
        <v>264.62241666666665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2"/>
        <v>42387.398472222223</v>
      </c>
      <c r="T2717" s="9">
        <f t="shared" si="25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4"/>
        <v>119.98010000000001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2"/>
        <v>42255.333252314813</v>
      </c>
      <c r="T2718" s="9">
        <f t="shared" si="25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4"/>
        <v>120.10400000000001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2"/>
        <v>41934.914918981485</v>
      </c>
      <c r="T2719" s="9">
        <f t="shared" si="25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4"/>
        <v>103.58333333333334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2"/>
        <v>42465.596585648149</v>
      </c>
      <c r="T2720" s="9">
        <f t="shared" si="25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4"/>
        <v>108.83333333333334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2"/>
        <v>42418.031180555554</v>
      </c>
      <c r="T2721" s="9">
        <f t="shared" si="25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4"/>
        <v>118.12400000000001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2"/>
        <v>42655.465891203698</v>
      </c>
      <c r="T2722" s="9">
        <f t="shared" si="25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4"/>
        <v>1462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2"/>
        <v>41493.543958333335</v>
      </c>
      <c r="T2723" s="9">
        <f t="shared" si="25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4"/>
        <v>252.54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2"/>
        <v>42704.857094907406</v>
      </c>
      <c r="T2724" s="9">
        <f t="shared" si="25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4"/>
        <v>140.05000000000001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2"/>
        <v>41944.83898148148</v>
      </c>
      <c r="T2725" s="9">
        <f t="shared" si="25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4"/>
        <v>296.87520259319291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2"/>
        <v>42199.32707175926</v>
      </c>
      <c r="T2726" s="9">
        <f t="shared" si="25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4"/>
        <v>144.54249999999999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2"/>
        <v>42745.744618055556</v>
      </c>
      <c r="T2727" s="9">
        <f t="shared" si="25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4"/>
        <v>105.745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2"/>
        <v>42452.579988425925</v>
      </c>
      <c r="T2728" s="9">
        <f t="shared" si="25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4"/>
        <v>493.21000000000004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2"/>
        <v>42198.676655092597</v>
      </c>
      <c r="T2729" s="9">
        <f t="shared" si="25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4"/>
        <v>201.82666666666668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2"/>
        <v>42333.59993055556</v>
      </c>
      <c r="T2730" s="9">
        <f t="shared" si="25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4"/>
        <v>104.44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2"/>
        <v>42095.240706018521</v>
      </c>
      <c r="T2731" s="9">
        <f t="shared" si="25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4"/>
        <v>170.29262962962963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2"/>
        <v>41351.541377314818</v>
      </c>
      <c r="T2732" s="9">
        <f t="shared" si="25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4"/>
        <v>104.30333333333333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2"/>
        <v>41872.525717592594</v>
      </c>
      <c r="T2733" s="9">
        <f t="shared" si="25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4"/>
        <v>118.25000000000001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2"/>
        <v>41389.808194444442</v>
      </c>
      <c r="T2734" s="9">
        <f t="shared" si="25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4"/>
        <v>107.538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2"/>
        <v>42044.272847222222</v>
      </c>
      <c r="T2735" s="9">
        <f t="shared" si="25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4"/>
        <v>2260300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2"/>
        <v>42626.668888888889</v>
      </c>
      <c r="T2736" s="9">
        <f t="shared" si="25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4"/>
        <v>978.13466666666682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ref="S2737:S2800" si="258">(((J2737/60)/60)/24)+DATE(1970,1,1)</f>
        <v>41316.120949074073</v>
      </c>
      <c r="T2737" s="9">
        <f t="shared" ref="T2737:T2800" si="259"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4"/>
        <v>122.9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41722.666354166664</v>
      </c>
      <c r="T2738" s="9">
        <f t="shared" si="25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4"/>
        <v>246.0608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41611.917673611111</v>
      </c>
      <c r="T2739" s="9">
        <f t="shared" si="25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4"/>
        <v>147.94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42620.143564814818</v>
      </c>
      <c r="T2740" s="9">
        <f t="shared" si="25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4"/>
        <v>384.09090909090907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41719.887928240743</v>
      </c>
      <c r="T2741" s="9">
        <f t="shared" si="25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4"/>
        <v>103.33333333333334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42045.031851851847</v>
      </c>
      <c r="T2742" s="9">
        <f t="shared" si="25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4"/>
        <v>0.43750000000000006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41911.657430555555</v>
      </c>
      <c r="T2743" s="9">
        <f t="shared" si="25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4"/>
        <v>29.24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41030.719756944447</v>
      </c>
      <c r="T2744" s="9">
        <f t="shared" si="25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4"/>
        <v>0</v>
      </c>
      <c r="P2745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42632.328784722224</v>
      </c>
      <c r="T2745" s="9">
        <f t="shared" si="25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4"/>
        <v>5.21875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40938.062476851854</v>
      </c>
      <c r="T2746" s="9">
        <f t="shared" si="25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4"/>
        <v>21.887499999999999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41044.988055555557</v>
      </c>
      <c r="T2747" s="9">
        <f t="shared" si="25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4"/>
        <v>26.700000000000003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41850.781377314815</v>
      </c>
      <c r="T2748" s="9">
        <f t="shared" si="25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4"/>
        <v>28.000000000000004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41044.64811342593</v>
      </c>
      <c r="T2749" s="9">
        <f t="shared" si="25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4"/>
        <v>1.06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42585.7106712963</v>
      </c>
      <c r="T2750" s="9">
        <f t="shared" si="25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4"/>
        <v>1.0999999999999999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42068.799039351856</v>
      </c>
      <c r="T2751" s="9">
        <f t="shared" si="25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4"/>
        <v>0</v>
      </c>
      <c r="P275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41078.899826388886</v>
      </c>
      <c r="T2752" s="9">
        <f t="shared" si="25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4"/>
        <v>0</v>
      </c>
      <c r="P2753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41747.887060185189</v>
      </c>
      <c r="T2753" s="9">
        <f t="shared" si="25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60">E2754/D2754*100</f>
        <v>11.458333333333332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40855.765092592592</v>
      </c>
      <c r="T2754" s="9">
        <f t="shared" si="25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60"/>
        <v>19</v>
      </c>
      <c r="P2755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0"/>
        <v>0</v>
      </c>
      <c r="P2756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0"/>
        <v>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0"/>
        <v>10.48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0"/>
        <v>0.66666666666666674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0"/>
        <v>11.700000000000001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0"/>
        <v>10.5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0"/>
        <v>0</v>
      </c>
      <c r="P276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58"/>
        <v>41415.461319444446</v>
      </c>
      <c r="T2762" s="9">
        <f t="shared" si="25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0"/>
        <v>0.72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8"/>
        <v>41247.063576388886</v>
      </c>
      <c r="T2763" s="9">
        <f t="shared" si="25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0"/>
        <v>0.76923076923076927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8"/>
        <v>40927.036979166667</v>
      </c>
      <c r="T2764" s="9">
        <f t="shared" si="25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0"/>
        <v>0.22842639593908631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8"/>
        <v>41373.579675925925</v>
      </c>
      <c r="T2765" s="9">
        <f t="shared" si="25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0"/>
        <v>1.125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8"/>
        <v>41030.292025462964</v>
      </c>
      <c r="T2766" s="9">
        <f t="shared" si="25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0"/>
        <v>0</v>
      </c>
      <c r="P2767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58"/>
        <v>41194.579027777778</v>
      </c>
      <c r="T2767" s="9">
        <f t="shared" si="25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0"/>
        <v>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8"/>
        <v>40736.668032407404</v>
      </c>
      <c r="T2768" s="9">
        <f t="shared" si="25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0"/>
        <v>0.85000000000000009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8"/>
        <v>42172.958912037036</v>
      </c>
      <c r="T2769" s="9">
        <f t="shared" si="25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0"/>
        <v>14.314285714285715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8"/>
        <v>40967.614849537036</v>
      </c>
      <c r="T2770" s="9">
        <f t="shared" si="25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0"/>
        <v>0.25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8"/>
        <v>41745.826273148145</v>
      </c>
      <c r="T2771" s="9">
        <f t="shared" si="25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0"/>
        <v>10.411249999999999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8"/>
        <v>41686.705208333333</v>
      </c>
      <c r="T2772" s="9">
        <f t="shared" si="25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0"/>
        <v>0</v>
      </c>
      <c r="P2773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58"/>
        <v>41257.531712962962</v>
      </c>
      <c r="T2773" s="9">
        <f t="shared" si="25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0"/>
        <v>0</v>
      </c>
      <c r="P2774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58"/>
        <v>41537.869143518517</v>
      </c>
      <c r="T2774" s="9">
        <f t="shared" si="25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0"/>
        <v>0.18867924528301888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8"/>
        <v>42474.86482638889</v>
      </c>
      <c r="T2775" s="9">
        <f t="shared" si="25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0"/>
        <v>14.249999999999998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8"/>
        <v>41311.126481481479</v>
      </c>
      <c r="T2776" s="9">
        <f t="shared" si="25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0"/>
        <v>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8"/>
        <v>40863.013356481482</v>
      </c>
      <c r="T2777" s="9">
        <f t="shared" si="25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0"/>
        <v>7.8809523809523814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8"/>
        <v>42136.297175925924</v>
      </c>
      <c r="T2778" s="9">
        <f t="shared" si="25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0"/>
        <v>0.33333333333333337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8"/>
        <v>42172.669027777782</v>
      </c>
      <c r="T2779" s="9">
        <f t="shared" si="25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0"/>
        <v>25.545454545454543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8"/>
        <v>41846.978078703702</v>
      </c>
      <c r="T2780" s="9">
        <f t="shared" si="25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0"/>
        <v>2.12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8"/>
        <v>42300.585891203707</v>
      </c>
      <c r="T2781" s="9">
        <f t="shared" si="25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0"/>
        <v>0</v>
      </c>
      <c r="P278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58"/>
        <v>42774.447777777779</v>
      </c>
      <c r="T2782" s="9">
        <f t="shared" si="25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0"/>
        <v>105.28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58"/>
        <v>42018.94159722222</v>
      </c>
      <c r="T2783" s="9">
        <f t="shared" si="25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0"/>
        <v>120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8"/>
        <v>42026.924976851849</v>
      </c>
      <c r="T2784" s="9">
        <f t="shared" si="25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0"/>
        <v>114.5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8"/>
        <v>42103.535254629634</v>
      </c>
      <c r="T2785" s="9">
        <f t="shared" si="25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0"/>
        <v>119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8"/>
        <v>41920.787534722222</v>
      </c>
      <c r="T2786" s="9">
        <f t="shared" si="25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0"/>
        <v>104.67999999999999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8"/>
        <v>42558.189432870371</v>
      </c>
      <c r="T2787" s="9">
        <f t="shared" si="25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0"/>
        <v>117.83999999999999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8"/>
        <v>41815.569212962961</v>
      </c>
      <c r="T2788" s="9">
        <f t="shared" si="25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0"/>
        <v>119.7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58"/>
        <v>41808.198518518519</v>
      </c>
      <c r="T2789" s="9">
        <f t="shared" si="25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0"/>
        <v>102.49999999999999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58"/>
        <v>42550.701886574068</v>
      </c>
      <c r="T2790" s="9">
        <f t="shared" si="25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0"/>
        <v>101.16666666666667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8"/>
        <v>42056.013124999998</v>
      </c>
      <c r="T2791" s="9">
        <f t="shared" si="25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0"/>
        <v>105.33333333333333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8"/>
        <v>42016.938692129625</v>
      </c>
      <c r="T2792" s="9">
        <f t="shared" si="25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0"/>
        <v>102.49999999999999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8"/>
        <v>42591.899988425925</v>
      </c>
      <c r="T2793" s="9">
        <f t="shared" si="25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0"/>
        <v>107.60000000000001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8"/>
        <v>42183.231006944443</v>
      </c>
      <c r="T2794" s="9">
        <f t="shared" si="25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0"/>
        <v>110.5675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8"/>
        <v>42176.419039351851</v>
      </c>
      <c r="T2795" s="9">
        <f t="shared" si="25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0"/>
        <v>150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58"/>
        <v>42416.691655092596</v>
      </c>
      <c r="T2796" s="9">
        <f t="shared" si="25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0"/>
        <v>104.28571428571429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58"/>
        <v>41780.525937500002</v>
      </c>
      <c r="T2797" s="9">
        <f t="shared" si="25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0"/>
        <v>115.5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58"/>
        <v>41795.528101851851</v>
      </c>
      <c r="T2798" s="9">
        <f t="shared" si="25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0"/>
        <v>102.64512500000001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8"/>
        <v>41798.94027777778</v>
      </c>
      <c r="T2799" s="9">
        <f t="shared" si="25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0"/>
        <v>101.4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8"/>
        <v>42201.675011574072</v>
      </c>
      <c r="T2800" s="9">
        <f t="shared" si="25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0"/>
        <v>116.6348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ref="S2801:S2864" si="264">(((J2801/60)/60)/24)+DATE(1970,1,1)</f>
        <v>42507.264699074076</v>
      </c>
      <c r="T2801" s="9">
        <f t="shared" ref="T2801:T2864" si="265"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0"/>
        <v>133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41948.552847222221</v>
      </c>
      <c r="T2802" s="9">
        <f t="shared" si="26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0"/>
        <v>133.20000000000002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64"/>
        <v>41900.243159722224</v>
      </c>
      <c r="T2803" s="9">
        <f t="shared" si="26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0"/>
        <v>101.83333333333333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42192.64707175926</v>
      </c>
      <c r="T2804" s="9">
        <f t="shared" si="26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0"/>
        <v>127.95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64"/>
        <v>42158.065694444449</v>
      </c>
      <c r="T2805" s="9">
        <f t="shared" si="26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0"/>
        <v>114.99999999999999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41881.453587962962</v>
      </c>
      <c r="T2806" s="9">
        <f t="shared" si="26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0"/>
        <v>110.00000000000001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42213.505474537036</v>
      </c>
      <c r="T2807" s="9">
        <f t="shared" si="26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0"/>
        <v>112.1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64"/>
        <v>42185.267245370371</v>
      </c>
      <c r="T2808" s="9">
        <f t="shared" si="26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0"/>
        <v>126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42154.873124999998</v>
      </c>
      <c r="T2809" s="9">
        <f t="shared" si="26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0"/>
        <v>100.24444444444444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42208.84646990741</v>
      </c>
      <c r="T2810" s="9">
        <f t="shared" si="26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0"/>
        <v>102.4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42451.496817129635</v>
      </c>
      <c r="T2811" s="9">
        <f t="shared" si="26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0"/>
        <v>108.2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64"/>
        <v>41759.13962962963</v>
      </c>
      <c r="T2812" s="9">
        <f t="shared" si="26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0"/>
        <v>100.27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42028.496562500004</v>
      </c>
      <c r="T2813" s="9">
        <f t="shared" si="26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0"/>
        <v>113.3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42054.74418981481</v>
      </c>
      <c r="T2814" s="9">
        <f t="shared" si="26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0"/>
        <v>127.57571428571428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42693.742604166662</v>
      </c>
      <c r="T2815" s="9">
        <f t="shared" si="26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0"/>
        <v>107.73333333333332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42103.399479166663</v>
      </c>
      <c r="T2816" s="9">
        <f t="shared" si="26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0"/>
        <v>242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42559.776724537034</v>
      </c>
      <c r="T2817" s="9">
        <f t="shared" si="26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6">E2818/D2818*100</f>
        <v>141.56666666666666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42188.467499999999</v>
      </c>
      <c r="T2818" s="9">
        <f t="shared" si="26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6"/>
        <v>130</v>
      </c>
      <c r="P2819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6"/>
        <v>106.03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6"/>
        <v>104.80000000000001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6"/>
        <v>136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6"/>
        <v>100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6"/>
        <v>100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6"/>
        <v>124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6"/>
        <v>116.92307692307693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4"/>
        <v>42136.270787037036</v>
      </c>
      <c r="T2826" s="9">
        <f t="shared" si="265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6"/>
        <v>103.33333333333334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4"/>
        <v>42312.792662037042</v>
      </c>
      <c r="T2827" s="9">
        <f t="shared" si="265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6"/>
        <v>107.74999999999999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4"/>
        <v>42171.034861111111</v>
      </c>
      <c r="T2828" s="9">
        <f t="shared" si="265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6"/>
        <v>120.24999999999999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4"/>
        <v>42494.683634259258</v>
      </c>
      <c r="T2829" s="9">
        <f t="shared" si="265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6"/>
        <v>100.37894736842105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4"/>
        <v>42254.264687499999</v>
      </c>
      <c r="T2830" s="9">
        <f t="shared" si="265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6"/>
        <v>106.52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4"/>
        <v>42495.434236111112</v>
      </c>
      <c r="T2831" s="9">
        <f t="shared" si="265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6"/>
        <v>100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4"/>
        <v>41758.839675925927</v>
      </c>
      <c r="T2832" s="9">
        <f t="shared" si="265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6"/>
        <v>110.66666666666667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4"/>
        <v>42171.824884259258</v>
      </c>
      <c r="T2833" s="9">
        <f t="shared" si="265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6"/>
        <v>114.71959999999999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4"/>
        <v>41938.709421296298</v>
      </c>
      <c r="T2834" s="9">
        <f t="shared" si="265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6"/>
        <v>108.25925925925925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4"/>
        <v>42268.127696759257</v>
      </c>
      <c r="T2835" s="9">
        <f t="shared" si="265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6"/>
        <v>170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4"/>
        <v>42019.959837962961</v>
      </c>
      <c r="T2836" s="9">
        <f t="shared" si="265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6"/>
        <v>187.09899999999999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4"/>
        <v>42313.703900462962</v>
      </c>
      <c r="T2837" s="9">
        <f t="shared" si="265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6"/>
        <v>107.77777777777777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4"/>
        <v>42746.261782407411</v>
      </c>
      <c r="T2838" s="9">
        <f t="shared" si="265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6"/>
        <v>100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4"/>
        <v>42307.908379629633</v>
      </c>
      <c r="T2839" s="9">
        <f t="shared" si="265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6"/>
        <v>120.24999999999999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4"/>
        <v>41842.607592592591</v>
      </c>
      <c r="T2840" s="9">
        <f t="shared" si="265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6"/>
        <v>111.42857142857143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4"/>
        <v>41853.240208333329</v>
      </c>
      <c r="T2841" s="9">
        <f t="shared" si="265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6"/>
        <v>104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4"/>
        <v>42060.035636574074</v>
      </c>
      <c r="T2842" s="9">
        <f t="shared" si="265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6"/>
        <v>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64"/>
        <v>42291.739548611105</v>
      </c>
      <c r="T2843" s="9">
        <f t="shared" si="265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6"/>
        <v>0</v>
      </c>
      <c r="P2844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4"/>
        <v>41784.952488425923</v>
      </c>
      <c r="T2844" s="9">
        <f t="shared" si="265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6"/>
        <v>0</v>
      </c>
      <c r="P2845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4"/>
        <v>42492.737847222219</v>
      </c>
      <c r="T2845" s="9">
        <f t="shared" si="265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6"/>
        <v>5.4545454545454541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64"/>
        <v>42709.546064814815</v>
      </c>
      <c r="T2846" s="9">
        <f t="shared" si="265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6"/>
        <v>31.546666666666667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4"/>
        <v>42103.016585648147</v>
      </c>
      <c r="T2847" s="9">
        <f t="shared" si="265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6"/>
        <v>0</v>
      </c>
      <c r="P2848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4"/>
        <v>42108.692060185189</v>
      </c>
      <c r="T2848" s="9">
        <f t="shared" si="265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6"/>
        <v>0</v>
      </c>
      <c r="P2849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4"/>
        <v>42453.806307870371</v>
      </c>
      <c r="T2849" s="9">
        <f t="shared" si="265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6"/>
        <v>0.2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4"/>
        <v>42123.648831018523</v>
      </c>
      <c r="T2850" s="9">
        <f t="shared" si="265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6"/>
        <v>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64"/>
        <v>42453.428240740745</v>
      </c>
      <c r="T2851" s="9">
        <f t="shared" si="26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6"/>
        <v>3.8875000000000002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4"/>
        <v>41858.007071759261</v>
      </c>
      <c r="T2852" s="9">
        <f t="shared" si="265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6"/>
        <v>0</v>
      </c>
      <c r="P2853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4"/>
        <v>42390.002650462964</v>
      </c>
      <c r="T2853" s="9">
        <f t="shared" si="26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6"/>
        <v>1.9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4"/>
        <v>41781.045173611114</v>
      </c>
      <c r="T2854" s="9">
        <f t="shared" si="265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6"/>
        <v>0</v>
      </c>
      <c r="P2855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4"/>
        <v>41836.190937499996</v>
      </c>
      <c r="T2855" s="9">
        <f t="shared" si="265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6"/>
        <v>41.699999999999996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4"/>
        <v>42111.71665509259</v>
      </c>
      <c r="T2856" s="9">
        <f t="shared" si="26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6"/>
        <v>50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64"/>
        <v>42370.007766203707</v>
      </c>
      <c r="T2857" s="9">
        <f t="shared" si="26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6"/>
        <v>4.8666666666666663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4"/>
        <v>42165.037581018521</v>
      </c>
      <c r="T2858" s="9">
        <f t="shared" si="265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6"/>
        <v>19.736842105263158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64"/>
        <v>42726.920081018514</v>
      </c>
      <c r="T2859" s="9">
        <f t="shared" si="265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6"/>
        <v>0</v>
      </c>
      <c r="P286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4"/>
        <v>41954.545081018514</v>
      </c>
      <c r="T2860" s="9">
        <f t="shared" si="265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6"/>
        <v>1.7500000000000002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64"/>
        <v>42233.362314814818</v>
      </c>
      <c r="T2861" s="9">
        <f t="shared" si="26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6"/>
        <v>6.65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4"/>
        <v>42480.800648148142</v>
      </c>
      <c r="T2862" s="9">
        <f t="shared" si="265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6"/>
        <v>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4"/>
        <v>42257.590833333335</v>
      </c>
      <c r="T2863" s="9">
        <f t="shared" si="26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6"/>
        <v>0.43307086614173229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4"/>
        <v>41784.789687500001</v>
      </c>
      <c r="T2864" s="9">
        <f t="shared" si="26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6"/>
        <v>0.04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ref="S2865:S2928" si="270">(((J2865/60)/60)/24)+DATE(1970,1,1)</f>
        <v>41831.675034722226</v>
      </c>
      <c r="T2865" s="9">
        <f t="shared" ref="T2865:T2928" si="271"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6"/>
        <v>1.6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42172.613506944443</v>
      </c>
      <c r="T2866" s="9">
        <f t="shared" si="27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6"/>
        <v>0</v>
      </c>
      <c r="P2867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9">
        <f t="shared" si="270"/>
        <v>41950.114108796297</v>
      </c>
      <c r="T2867" s="9">
        <f t="shared" si="27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6"/>
        <v>0.89999999999999991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42627.955104166671</v>
      </c>
      <c r="T2868" s="9">
        <f t="shared" si="271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6"/>
        <v>20.16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70"/>
        <v>42531.195277777777</v>
      </c>
      <c r="T2869" s="9">
        <f t="shared" si="271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6"/>
        <v>42.011733333333332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42618.827013888891</v>
      </c>
      <c r="T2870" s="9">
        <f t="shared" si="271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6"/>
        <v>0.88500000000000001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42540.593530092592</v>
      </c>
      <c r="T2871" s="9">
        <f t="shared" si="271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6"/>
        <v>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70"/>
        <v>41746.189409722225</v>
      </c>
      <c r="T2872" s="9">
        <f t="shared" si="27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6"/>
        <v>4.67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41974.738576388889</v>
      </c>
      <c r="T2873" s="9">
        <f t="shared" si="271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6"/>
        <v>0</v>
      </c>
      <c r="P2874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9">
        <f t="shared" si="270"/>
        <v>42115.11618055556</v>
      </c>
      <c r="T2874" s="9">
        <f t="shared" si="271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6"/>
        <v>38.119999999999997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42002.817488425921</v>
      </c>
      <c r="T2875" s="9">
        <f t="shared" si="27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6"/>
        <v>5.42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42722.84474537037</v>
      </c>
      <c r="T2876" s="9">
        <f t="shared" si="27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6"/>
        <v>3.4999999999999996E-2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70"/>
        <v>42465.128391203703</v>
      </c>
      <c r="T2877" s="9">
        <f t="shared" si="27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6"/>
        <v>0</v>
      </c>
      <c r="P2878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42171.743969907402</v>
      </c>
      <c r="T2878" s="9">
        <f t="shared" si="27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6"/>
        <v>10.833333333333334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42672.955138888887</v>
      </c>
      <c r="T2879" s="9">
        <f t="shared" si="27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6"/>
        <v>2.1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42128.615682870368</v>
      </c>
      <c r="T2880" s="9">
        <f t="shared" si="27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6"/>
        <v>0.2589285714285714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42359.725243055553</v>
      </c>
      <c r="T2881" s="9">
        <f t="shared" si="27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2">E2882/D2882*100</f>
        <v>23.333333333333332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42192.905694444446</v>
      </c>
      <c r="T2882" s="9">
        <f t="shared" si="27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2"/>
        <v>0</v>
      </c>
      <c r="P2883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2"/>
        <v>33.6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2"/>
        <v>19.079999999999998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2"/>
        <v>0.41111111111111115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2"/>
        <v>32.5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2"/>
        <v>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2"/>
        <v>0.16666666666666669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2"/>
        <v>0</v>
      </c>
      <c r="P289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0"/>
        <v>41922.535185185188</v>
      </c>
      <c r="T2890" s="9">
        <f t="shared" si="27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2"/>
        <v>38.066666666666663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0"/>
        <v>41850.863252314812</v>
      </c>
      <c r="T2891" s="9">
        <f t="shared" si="27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2"/>
        <v>1.05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0"/>
        <v>41831.742962962962</v>
      </c>
      <c r="T2892" s="9">
        <f t="shared" si="27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2"/>
        <v>2.73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0"/>
        <v>42415.883425925931</v>
      </c>
      <c r="T2893" s="9">
        <f t="shared" si="27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2"/>
        <v>9.0909090909090917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0"/>
        <v>41869.714166666665</v>
      </c>
      <c r="T2894" s="9">
        <f t="shared" si="27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2"/>
        <v>0.5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0"/>
        <v>41953.773090277777</v>
      </c>
      <c r="T2895" s="9">
        <f t="shared" si="27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2"/>
        <v>0</v>
      </c>
      <c r="P2896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0"/>
        <v>42037.986284722225</v>
      </c>
      <c r="T2896" s="9">
        <f t="shared" si="27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2"/>
        <v>4.5999999999999996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0"/>
        <v>41811.555462962962</v>
      </c>
      <c r="T2897" s="9">
        <f t="shared" si="27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2"/>
        <v>20.833333333333336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0"/>
        <v>42701.908807870372</v>
      </c>
      <c r="T2898" s="9">
        <f t="shared" si="27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2"/>
        <v>4.583333333333333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0"/>
        <v>42258.646504629629</v>
      </c>
      <c r="T2899" s="9">
        <f t="shared" si="27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2"/>
        <v>4.2133333333333338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0"/>
        <v>42278.664965277778</v>
      </c>
      <c r="T2900" s="9">
        <f t="shared" si="27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2"/>
        <v>0</v>
      </c>
      <c r="P2901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0"/>
        <v>42515.078217592592</v>
      </c>
      <c r="T2901" s="9">
        <f t="shared" si="27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2"/>
        <v>61.909090909090914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0"/>
        <v>41830.234166666669</v>
      </c>
      <c r="T2902" s="9">
        <f t="shared" si="27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2"/>
        <v>0.8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0"/>
        <v>41982.904386574075</v>
      </c>
      <c r="T2903" s="9">
        <f t="shared" si="27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2"/>
        <v>1.6666666666666666E-2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0"/>
        <v>42210.439768518518</v>
      </c>
      <c r="T2904" s="9">
        <f t="shared" si="27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2"/>
        <v>0.77999999999999992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0"/>
        <v>42196.166874999995</v>
      </c>
      <c r="T2905" s="9">
        <f t="shared" si="27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2"/>
        <v>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0"/>
        <v>41940.967951388891</v>
      </c>
      <c r="T2906" s="9">
        <f t="shared" si="27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2"/>
        <v>17.771428571428572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0"/>
        <v>42606.056863425925</v>
      </c>
      <c r="T2907" s="9">
        <f t="shared" si="27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2"/>
        <v>9.4166666666666661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0"/>
        <v>42199.648912037039</v>
      </c>
      <c r="T2908" s="9">
        <f t="shared" si="27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2"/>
        <v>0.08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0"/>
        <v>42444.877743055549</v>
      </c>
      <c r="T2909" s="9">
        <f t="shared" si="27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2"/>
        <v>2.75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0"/>
        <v>42499.731701388882</v>
      </c>
      <c r="T2910" s="9">
        <f t="shared" si="27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2"/>
        <v>1.1111111111111112E-2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0"/>
        <v>41929.266215277778</v>
      </c>
      <c r="T2911" s="9">
        <f t="shared" si="27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2"/>
        <v>3.3333333333333335E-3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0"/>
        <v>42107.841284722221</v>
      </c>
      <c r="T2912" s="9">
        <f t="shared" si="27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2"/>
        <v>36.5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0"/>
        <v>42142.768819444449</v>
      </c>
      <c r="T2913" s="9">
        <f t="shared" si="27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2"/>
        <v>14.058171745152354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0"/>
        <v>42354.131643518514</v>
      </c>
      <c r="T2914" s="9">
        <f t="shared" si="27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2"/>
        <v>0.02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0"/>
        <v>41828.922905092593</v>
      </c>
      <c r="T2915" s="9">
        <f t="shared" si="27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2"/>
        <v>4.0000000000000001E-3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0"/>
        <v>42017.907337962963</v>
      </c>
      <c r="T2916" s="9">
        <f t="shared" si="27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2"/>
        <v>61.1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0"/>
        <v>42415.398032407407</v>
      </c>
      <c r="T2917" s="9">
        <f t="shared" si="27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2"/>
        <v>7.8378378378378386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0"/>
        <v>41755.476724537039</v>
      </c>
      <c r="T2918" s="9">
        <f t="shared" si="27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2"/>
        <v>21.85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0"/>
        <v>42245.234340277777</v>
      </c>
      <c r="T2919" s="9">
        <f t="shared" si="27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2"/>
        <v>27.24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0"/>
        <v>42278.629710648151</v>
      </c>
      <c r="T2920" s="9">
        <f t="shared" si="27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2"/>
        <v>8.5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0"/>
        <v>41826.61954861111</v>
      </c>
      <c r="T2921" s="9">
        <f t="shared" si="27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2"/>
        <v>26.840000000000003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0"/>
        <v>42058.792476851857</v>
      </c>
      <c r="T2922" s="9">
        <f t="shared" si="27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2"/>
        <v>129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0"/>
        <v>41877.886620370373</v>
      </c>
      <c r="T2923" s="9">
        <f t="shared" si="27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2"/>
        <v>100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0"/>
        <v>42097.874155092592</v>
      </c>
      <c r="T2924" s="9">
        <f t="shared" si="27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2"/>
        <v>100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0"/>
        <v>42013.15253472222</v>
      </c>
      <c r="T2925" s="9">
        <f t="shared" si="27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2"/>
        <v>103.2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0"/>
        <v>42103.556828703702</v>
      </c>
      <c r="T2926" s="9">
        <f t="shared" si="27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2"/>
        <v>102.44597777777777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0"/>
        <v>41863.584120370368</v>
      </c>
      <c r="T2927" s="9">
        <f t="shared" si="27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2"/>
        <v>125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0"/>
        <v>42044.765960648147</v>
      </c>
      <c r="T2928" s="9">
        <f t="shared" si="27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2"/>
        <v>130.83333333333334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ref="S2929:S2992" si="276">(((J2929/60)/60)/24)+DATE(1970,1,1)</f>
        <v>41806.669317129628</v>
      </c>
      <c r="T2929" s="9">
        <f t="shared" ref="T2929:T2992" si="277"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2"/>
        <v>100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42403.998217592598</v>
      </c>
      <c r="T2930" s="9">
        <f t="shared" si="27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2"/>
        <v>102.06937499999999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41754.564328703702</v>
      </c>
      <c r="T2931" s="9">
        <f t="shared" si="27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2"/>
        <v>100.92000000000002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42101.584074074075</v>
      </c>
      <c r="T2932" s="9">
        <f t="shared" si="27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2"/>
        <v>106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41872.291238425925</v>
      </c>
      <c r="T2933" s="9">
        <f t="shared" si="27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2"/>
        <v>105.0967741935484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42025.164780092593</v>
      </c>
      <c r="T2934" s="9">
        <f t="shared" si="27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2"/>
        <v>102.76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42495.956631944442</v>
      </c>
      <c r="T2935" s="9">
        <f t="shared" si="27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2"/>
        <v>108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41775.636157407411</v>
      </c>
      <c r="T2936" s="9">
        <f t="shared" si="27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2"/>
        <v>100.88571428571429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42553.583425925928</v>
      </c>
      <c r="T2937" s="9">
        <f t="shared" si="27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2"/>
        <v>128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41912.650729166664</v>
      </c>
      <c r="T2938" s="9">
        <f t="shared" si="27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2"/>
        <v>133.33333333333331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41803.457326388889</v>
      </c>
      <c r="T2939" s="9">
        <f t="shared" si="27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2"/>
        <v>101.375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42004.703865740739</v>
      </c>
      <c r="T2940" s="9">
        <f t="shared" si="27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2"/>
        <v>102.875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41845.809166666666</v>
      </c>
      <c r="T2941" s="9">
        <f t="shared" si="27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2"/>
        <v>107.24000000000001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41982.773356481484</v>
      </c>
      <c r="T2942" s="9">
        <f t="shared" si="27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2"/>
        <v>4.0000000000000001E-3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42034.960127314815</v>
      </c>
      <c r="T2943" s="9">
        <f t="shared" si="27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2"/>
        <v>20.424999999999997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42334.803923611107</v>
      </c>
      <c r="T2944" s="9">
        <f t="shared" si="27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2"/>
        <v>0</v>
      </c>
      <c r="P2945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6"/>
        <v>42077.129398148143</v>
      </c>
      <c r="T2945" s="9">
        <f t="shared" si="27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8">E2946/D2946*100</f>
        <v>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42132.9143287037</v>
      </c>
      <c r="T2946" s="9">
        <f t="shared" si="27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8"/>
        <v>0</v>
      </c>
      <c r="P2947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8"/>
        <v>0.1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8"/>
        <v>4.2880000000000003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8"/>
        <v>4.8000000000000004E-3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8"/>
        <v>2.5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8"/>
        <v>0</v>
      </c>
      <c r="P295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8"/>
        <v>2.1919999999999997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8"/>
        <v>8.0250000000000004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6"/>
        <v>42628.690266203703</v>
      </c>
      <c r="T2954" s="9">
        <f t="shared" si="27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8"/>
        <v>0.15125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6"/>
        <v>42255.791909722218</v>
      </c>
      <c r="T2955" s="9">
        <f t="shared" si="27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8"/>
        <v>0</v>
      </c>
      <c r="P2956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6"/>
        <v>42790.583368055552</v>
      </c>
      <c r="T2956" s="9">
        <f t="shared" si="27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8"/>
        <v>59.583333333333336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76"/>
        <v>42141.741307870368</v>
      </c>
      <c r="T2957" s="9">
        <f t="shared" si="27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8"/>
        <v>16.734177215189874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6"/>
        <v>42464.958912037036</v>
      </c>
      <c r="T2958" s="9">
        <f t="shared" si="27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8"/>
        <v>1.8666666666666669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6"/>
        <v>42031.011249999996</v>
      </c>
      <c r="T2959" s="9">
        <f t="shared" si="27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8"/>
        <v>0</v>
      </c>
      <c r="P296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6"/>
        <v>42438.779131944444</v>
      </c>
      <c r="T2960" s="9">
        <f t="shared" si="27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8"/>
        <v>0</v>
      </c>
      <c r="P2961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6"/>
        <v>42498.008391203708</v>
      </c>
      <c r="T2961" s="9">
        <f t="shared" si="27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8"/>
        <v>0</v>
      </c>
      <c r="P296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6"/>
        <v>41863.757210648146</v>
      </c>
      <c r="T2962" s="9">
        <f t="shared" si="27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8"/>
        <v>109.62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76"/>
        <v>42061.212488425925</v>
      </c>
      <c r="T2963" s="9">
        <f t="shared" si="27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8"/>
        <v>121.8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76"/>
        <v>42036.24428240741</v>
      </c>
      <c r="T2964" s="9">
        <f t="shared" si="27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8"/>
        <v>106.85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6"/>
        <v>42157.470185185186</v>
      </c>
      <c r="T2965" s="9">
        <f t="shared" si="27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8"/>
        <v>100.71379999999999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6"/>
        <v>41827.909942129627</v>
      </c>
      <c r="T2966" s="9">
        <f t="shared" si="27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8"/>
        <v>109.00000000000001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6"/>
        <v>42162.729548611111</v>
      </c>
      <c r="T2967" s="9">
        <f t="shared" si="27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8"/>
        <v>113.63000000000001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6"/>
        <v>42233.738564814819</v>
      </c>
      <c r="T2968" s="9">
        <f t="shared" si="27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8"/>
        <v>113.92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6"/>
        <v>42042.197824074072</v>
      </c>
      <c r="T2969" s="9">
        <f t="shared" si="27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8"/>
        <v>106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6"/>
        <v>42585.523842592593</v>
      </c>
      <c r="T2970" s="9">
        <f t="shared" si="27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8"/>
        <v>162.5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6"/>
        <v>42097.786493055552</v>
      </c>
      <c r="T2971" s="9">
        <f t="shared" si="27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8"/>
        <v>106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6"/>
        <v>41808.669571759259</v>
      </c>
      <c r="T2972" s="9">
        <f t="shared" si="27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8"/>
        <v>100.15624999999999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6"/>
        <v>41852.658310185187</v>
      </c>
      <c r="T2973" s="9">
        <f t="shared" si="27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8"/>
        <v>105.35000000000001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6"/>
        <v>42694.110185185185</v>
      </c>
      <c r="T2974" s="9">
        <f t="shared" si="27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8"/>
        <v>174.8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6"/>
        <v>42341.818379629629</v>
      </c>
      <c r="T2975" s="9">
        <f t="shared" si="27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8"/>
        <v>102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6"/>
        <v>41880.061006944445</v>
      </c>
      <c r="T2976" s="9">
        <f t="shared" si="27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8"/>
        <v>100.125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6"/>
        <v>41941.683865740742</v>
      </c>
      <c r="T2977" s="9">
        <f t="shared" si="27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8"/>
        <v>171.42857142857142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6"/>
        <v>42425.730671296296</v>
      </c>
      <c r="T2978" s="9">
        <f t="shared" si="27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8"/>
        <v>113.56666666666666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6"/>
        <v>42026.88118055556</v>
      </c>
      <c r="T2979" s="9">
        <f t="shared" si="27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8"/>
        <v>129.46666666666667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6"/>
        <v>41922.640590277777</v>
      </c>
      <c r="T2980" s="9">
        <f t="shared" si="27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8"/>
        <v>101.4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6"/>
        <v>41993.824340277773</v>
      </c>
      <c r="T2981" s="9">
        <f t="shared" si="27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8"/>
        <v>109.16666666666666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6"/>
        <v>42219.915856481486</v>
      </c>
      <c r="T2982" s="9">
        <f t="shared" si="27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8"/>
        <v>128.92500000000001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6"/>
        <v>42225.559675925921</v>
      </c>
      <c r="T2983" s="9">
        <f t="shared" si="27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8"/>
        <v>102.06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6"/>
        <v>42381.686840277776</v>
      </c>
      <c r="T2984" s="9">
        <f t="shared" si="27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8"/>
        <v>146.53957758620692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6"/>
        <v>41894.632361111115</v>
      </c>
      <c r="T2985" s="9">
        <f t="shared" si="27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8"/>
        <v>100.352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6"/>
        <v>42576.278715277775</v>
      </c>
      <c r="T2986" s="9">
        <f t="shared" si="27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8"/>
        <v>121.64999999999999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6"/>
        <v>42654.973703703698</v>
      </c>
      <c r="T2987" s="9">
        <f t="shared" si="27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8"/>
        <v>105.5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6"/>
        <v>42431.500069444446</v>
      </c>
      <c r="T2988" s="9">
        <f t="shared" si="27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8"/>
        <v>110.4008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6"/>
        <v>42627.307303240741</v>
      </c>
      <c r="T2989" s="9">
        <f t="shared" si="27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8"/>
        <v>100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6"/>
        <v>42511.362048611118</v>
      </c>
      <c r="T2990" s="9">
        <f t="shared" si="27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8"/>
        <v>176.535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6"/>
        <v>42337.02039351852</v>
      </c>
      <c r="T2991" s="9">
        <f t="shared" si="27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8"/>
        <v>100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6"/>
        <v>42341.57430555555</v>
      </c>
      <c r="T2992" s="9">
        <f t="shared" si="27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8"/>
        <v>103.29411764705883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ref="S2993:S3056" si="282">(((J2993/60)/60)/24)+DATE(1970,1,1)</f>
        <v>42740.837152777778</v>
      </c>
      <c r="T2993" s="9">
        <f t="shared" ref="T2993:T3056" si="283"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8"/>
        <v>104.5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42622.767476851848</v>
      </c>
      <c r="T2994" s="9">
        <f t="shared" si="28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8"/>
        <v>100.29999999999998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42390.838738425926</v>
      </c>
      <c r="T2995" s="9">
        <f t="shared" si="28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8"/>
        <v>457.74666666666673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41885.478842592594</v>
      </c>
      <c r="T2996" s="9">
        <f t="shared" si="28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8"/>
        <v>104.96000000000001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42724.665173611109</v>
      </c>
      <c r="T2997" s="9">
        <f t="shared" si="28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8"/>
        <v>171.94285714285715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42090.912500000006</v>
      </c>
      <c r="T2998" s="9">
        <f t="shared" si="28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8"/>
        <v>103.73000000000002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42775.733715277776</v>
      </c>
      <c r="T2999" s="9">
        <f t="shared" si="28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8"/>
        <v>103.029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82"/>
        <v>41778.193622685183</v>
      </c>
      <c r="T3000" s="9">
        <f t="shared" si="28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8"/>
        <v>118.88888888888889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42780.740277777775</v>
      </c>
      <c r="T3001" s="9">
        <f t="shared" si="28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8"/>
        <v>100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42752.827199074076</v>
      </c>
      <c r="T3002" s="9">
        <f t="shared" si="28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8"/>
        <v>318.69988910451895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42534.895625000005</v>
      </c>
      <c r="T3003" s="9">
        <f t="shared" si="28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8"/>
        <v>108.50614285714286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41239.83625</v>
      </c>
      <c r="T3004" s="9">
        <f t="shared" si="28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8"/>
        <v>101.16666666666667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42398.849259259259</v>
      </c>
      <c r="T3005" s="9">
        <f t="shared" si="28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8"/>
        <v>112.815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41928.881064814814</v>
      </c>
      <c r="T3006" s="9">
        <f t="shared" si="28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8"/>
        <v>120.49622641509434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41888.674826388888</v>
      </c>
      <c r="T3007" s="9">
        <f t="shared" si="28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8"/>
        <v>107.74999999999999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41957.756840277783</v>
      </c>
      <c r="T3008" s="9">
        <f t="shared" si="28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8"/>
        <v>180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82"/>
        <v>42098.216238425928</v>
      </c>
      <c r="T3009" s="9">
        <f t="shared" si="28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4">E3010/D3010*100</f>
        <v>101.16666666666667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si="282"/>
        <v>42360.212025462963</v>
      </c>
      <c r="T3010" s="9">
        <f t="shared" si="28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4"/>
        <v>119.756</v>
      </c>
      <c r="P3011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4"/>
        <v>158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4"/>
        <v>123.66666666666666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4"/>
        <v>117.12499999999999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4"/>
        <v>156.96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4"/>
        <v>113.104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4"/>
        <v>103.17647058823529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4"/>
        <v>102.61176470588236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2"/>
        <v>41778.548055555555</v>
      </c>
      <c r="T3018" s="9">
        <f t="shared" si="28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4"/>
        <v>105.84090909090908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2"/>
        <v>41841.850034722222</v>
      </c>
      <c r="T3019" s="9">
        <f t="shared" si="28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4"/>
        <v>100.71428571428571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2"/>
        <v>42163.29833333334</v>
      </c>
      <c r="T3020" s="9">
        <f t="shared" si="28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4"/>
        <v>121.23333333333332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2"/>
        <v>41758.833564814813</v>
      </c>
      <c r="T3021" s="9">
        <f t="shared" si="28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4"/>
        <v>100.57142857142858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2"/>
        <v>42170.846446759257</v>
      </c>
      <c r="T3022" s="9">
        <f t="shared" si="28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4"/>
        <v>116.02222222222223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2"/>
        <v>42660.618854166663</v>
      </c>
      <c r="T3023" s="9">
        <f t="shared" si="28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4"/>
        <v>100.88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2"/>
        <v>42564.95380787037</v>
      </c>
      <c r="T3024" s="9">
        <f t="shared" si="28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4"/>
        <v>103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2"/>
        <v>42121.675763888896</v>
      </c>
      <c r="T3025" s="9">
        <f t="shared" si="28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4"/>
        <v>246.42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2"/>
        <v>41158.993923611109</v>
      </c>
      <c r="T3026" s="9">
        <f t="shared" si="28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4"/>
        <v>302.2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2"/>
        <v>41761.509409722225</v>
      </c>
      <c r="T3027" s="9">
        <f t="shared" si="28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4"/>
        <v>143.33333333333334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2"/>
        <v>42783.459398148145</v>
      </c>
      <c r="T3028" s="9">
        <f t="shared" si="28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4"/>
        <v>131.44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2"/>
        <v>42053.704293981486</v>
      </c>
      <c r="T3029" s="9">
        <f t="shared" si="28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4"/>
        <v>168.01999999999998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2"/>
        <v>42567.264178240745</v>
      </c>
      <c r="T3030" s="9">
        <f t="shared" si="28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4"/>
        <v>109.67666666666666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2"/>
        <v>41932.708877314813</v>
      </c>
      <c r="T3031" s="9">
        <f t="shared" si="28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4"/>
        <v>106.6857142857143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2"/>
        <v>42233.747349537036</v>
      </c>
      <c r="T3032" s="9">
        <f t="shared" si="28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4"/>
        <v>100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2"/>
        <v>42597.882488425923</v>
      </c>
      <c r="T3033" s="9">
        <f t="shared" si="28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4"/>
        <v>127.2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2"/>
        <v>42228.044664351852</v>
      </c>
      <c r="T3034" s="9">
        <f t="shared" si="28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4"/>
        <v>146.53333333333333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2"/>
        <v>42570.110243055555</v>
      </c>
      <c r="T3035" s="9">
        <f t="shared" si="28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4"/>
        <v>112.53599999999999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2"/>
        <v>42644.535358796296</v>
      </c>
      <c r="T3036" s="9">
        <f t="shared" si="28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4"/>
        <v>108.78684000000001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2"/>
        <v>41368.560289351852</v>
      </c>
      <c r="T3037" s="9">
        <f t="shared" si="28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4"/>
        <v>126.732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2"/>
        <v>41466.785231481481</v>
      </c>
      <c r="T3038" s="9">
        <f t="shared" si="28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4"/>
        <v>213.20000000000002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2"/>
        <v>40378.893206018518</v>
      </c>
      <c r="T3039" s="9">
        <f t="shared" si="28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4"/>
        <v>100.49999999999999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2"/>
        <v>42373.252280092594</v>
      </c>
      <c r="T3040" s="9">
        <f t="shared" si="28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4"/>
        <v>108.71389999999998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2"/>
        <v>41610.794421296298</v>
      </c>
      <c r="T3041" s="9">
        <f t="shared" si="28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4"/>
        <v>107.5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2"/>
        <v>42177.791909722218</v>
      </c>
      <c r="T3042" s="9">
        <f t="shared" si="28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4"/>
        <v>110.48192771084338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2"/>
        <v>42359.868611111116</v>
      </c>
      <c r="T3043" s="9">
        <f t="shared" si="28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4"/>
        <v>128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2"/>
        <v>42253.688043981485</v>
      </c>
      <c r="T3044" s="9">
        <f t="shared" si="28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4"/>
        <v>110.00666666666667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2"/>
        <v>42083.070590277777</v>
      </c>
      <c r="T3045" s="9">
        <f t="shared" si="28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4"/>
        <v>109.34166666666667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2"/>
        <v>42387.7268287037</v>
      </c>
      <c r="T3046" s="9">
        <f t="shared" si="28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4"/>
        <v>132.70650000000001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2"/>
        <v>41843.155729166669</v>
      </c>
      <c r="T3047" s="9">
        <f t="shared" si="28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4"/>
        <v>190.84810126582278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2"/>
        <v>41862.803078703706</v>
      </c>
      <c r="T3048" s="9">
        <f t="shared" si="28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4"/>
        <v>149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2"/>
        <v>42443.989050925928</v>
      </c>
      <c r="T3049" s="9">
        <f t="shared" si="28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4"/>
        <v>166.4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2"/>
        <v>41975.901180555549</v>
      </c>
      <c r="T3050" s="9">
        <f t="shared" si="28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4"/>
        <v>106.66666666666667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2"/>
        <v>42139.014525462961</v>
      </c>
      <c r="T3051" s="9">
        <f t="shared" si="28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4"/>
        <v>106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2"/>
        <v>42465.16851851852</v>
      </c>
      <c r="T3052" s="9">
        <f t="shared" si="28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4"/>
        <v>23.62857142857143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2"/>
        <v>42744.416030092587</v>
      </c>
      <c r="T3053" s="9">
        <f t="shared" si="28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4"/>
        <v>0.15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2"/>
        <v>42122.670069444444</v>
      </c>
      <c r="T3054" s="9">
        <f t="shared" si="28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4"/>
        <v>0.4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2"/>
        <v>41862.761724537035</v>
      </c>
      <c r="T3055" s="9">
        <f t="shared" si="28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4"/>
        <v>0</v>
      </c>
      <c r="P3056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2"/>
        <v>42027.832800925928</v>
      </c>
      <c r="T3056" s="9">
        <f t="shared" si="28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4"/>
        <v>5.0000000000000001E-3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ref="S3057:S3120" si="288">(((J3057/60)/60)/24)+DATE(1970,1,1)</f>
        <v>41953.95821759259</v>
      </c>
      <c r="T3057" s="9">
        <f t="shared" ref="T3057:T3120" si="289"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4"/>
        <v>0</v>
      </c>
      <c r="P3058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41851.636388888888</v>
      </c>
      <c r="T3058" s="9">
        <f t="shared" si="2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4"/>
        <v>0</v>
      </c>
      <c r="P3059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42433.650590277779</v>
      </c>
      <c r="T3059" s="9">
        <f t="shared" si="2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4"/>
        <v>1.6666666666666666E-2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42460.374305555553</v>
      </c>
      <c r="T3060" s="9">
        <f t="shared" si="2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4"/>
        <v>3.0066666666666664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41829.935717592591</v>
      </c>
      <c r="T3061" s="9">
        <f t="shared" si="2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4"/>
        <v>0.15227272727272728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8"/>
        <v>42245.274699074071</v>
      </c>
      <c r="T3062" s="9">
        <f t="shared" si="28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4"/>
        <v>0</v>
      </c>
      <c r="P3063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41834.784120370372</v>
      </c>
      <c r="T3063" s="9">
        <f t="shared" si="2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4"/>
        <v>66.84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42248.535787037035</v>
      </c>
      <c r="T3064" s="9">
        <f t="shared" si="2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4"/>
        <v>19.566666666666666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42630.922893518517</v>
      </c>
      <c r="T3065" s="9">
        <f t="shared" si="2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4"/>
        <v>11.294666666666666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8"/>
        <v>42299.130162037036</v>
      </c>
      <c r="T3066" s="9">
        <f t="shared" si="2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4"/>
        <v>0.04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8"/>
        <v>41825.055231481485</v>
      </c>
      <c r="T3067" s="9">
        <f t="shared" si="2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4"/>
        <v>11.985714285714286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8"/>
        <v>42531.228437500002</v>
      </c>
      <c r="T3068" s="9">
        <f t="shared" si="2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4"/>
        <v>2.5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42226.938414351855</v>
      </c>
      <c r="T3069" s="9">
        <f t="shared" si="2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4"/>
        <v>6.9999999999999993E-2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42263.691574074073</v>
      </c>
      <c r="T3070" s="9">
        <f t="shared" si="2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4"/>
        <v>14.099999999999998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41957.833726851852</v>
      </c>
      <c r="T3071" s="9">
        <f t="shared" si="2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4"/>
        <v>3.34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42690.733437499999</v>
      </c>
      <c r="T3072" s="9">
        <f t="shared" si="2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4"/>
        <v>59.774999999999999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42097.732418981483</v>
      </c>
      <c r="T3073" s="9">
        <f t="shared" si="2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90">E3074/D3074*100</f>
        <v>1.6666666666666666E-2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42658.690532407403</v>
      </c>
      <c r="T3074" s="9">
        <f t="shared" si="28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90"/>
        <v>2.3035714285714284E-2</v>
      </c>
      <c r="P3075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0"/>
        <v>8.8000000000000009E-2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0"/>
        <v>8.64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0"/>
        <v>15.06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0"/>
        <v>0.47727272727272729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0"/>
        <v>0.11833333333333333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0"/>
        <v>0.8417399858735245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0"/>
        <v>1.8799999999999997E-2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8"/>
        <v>41940.028287037036</v>
      </c>
      <c r="T3082" s="9">
        <f t="shared" si="28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0"/>
        <v>0.21029999999999999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88"/>
        <v>42237.181608796294</v>
      </c>
      <c r="T3083" s="9">
        <f t="shared" si="28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0"/>
        <v>0</v>
      </c>
      <c r="P3084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88"/>
        <v>42293.922986111109</v>
      </c>
      <c r="T3084" s="9">
        <f t="shared" si="289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0"/>
        <v>0.27999999999999997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8"/>
        <v>41853.563402777778</v>
      </c>
      <c r="T3085" s="9">
        <f t="shared" si="289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0"/>
        <v>11.57920670115792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8"/>
        <v>42100.723738425921</v>
      </c>
      <c r="T3086" s="9">
        <f t="shared" si="289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0"/>
        <v>2.44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8"/>
        <v>42246.883784722217</v>
      </c>
      <c r="T3087" s="9">
        <f t="shared" si="289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0"/>
        <v>0.25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8"/>
        <v>42173.67082175926</v>
      </c>
      <c r="T3088" s="9">
        <f t="shared" si="289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0"/>
        <v>0.625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88"/>
        <v>42665.150347222225</v>
      </c>
      <c r="T3089" s="9">
        <f t="shared" si="289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0"/>
        <v>0.19384615384615383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88"/>
        <v>41981.57230324074</v>
      </c>
      <c r="T3090" s="9">
        <f t="shared" si="289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0"/>
        <v>23.416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8"/>
        <v>42528.542627314819</v>
      </c>
      <c r="T3091" s="9">
        <f t="shared" si="289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0"/>
        <v>5.0808888888888886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8"/>
        <v>42065.818807870368</v>
      </c>
      <c r="T3092" s="9">
        <f t="shared" si="289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0"/>
        <v>15.920000000000002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8"/>
        <v>42566.948414351849</v>
      </c>
      <c r="T3093" s="9">
        <f t="shared" si="289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0"/>
        <v>1.1831900000000002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8"/>
        <v>42255.619351851856</v>
      </c>
      <c r="T3094" s="9">
        <f t="shared" si="289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0"/>
        <v>22.75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8"/>
        <v>41760.909039351849</v>
      </c>
      <c r="T3095" s="9">
        <f t="shared" si="289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0"/>
        <v>2.5000000000000001E-2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88"/>
        <v>42207.795787037037</v>
      </c>
      <c r="T3096" s="9">
        <f t="shared" si="289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0"/>
        <v>0.33512064343163539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88"/>
        <v>42523.025231481486</v>
      </c>
      <c r="T3097" s="9">
        <f t="shared" si="289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0"/>
        <v>3.9750000000000001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8"/>
        <v>42114.825532407413</v>
      </c>
      <c r="T3098" s="9">
        <f t="shared" si="289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0"/>
        <v>17.150000000000002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8"/>
        <v>42629.503483796296</v>
      </c>
      <c r="T3099" s="9">
        <f t="shared" si="289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0"/>
        <v>3.6080041046690612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8"/>
        <v>42359.792233796295</v>
      </c>
      <c r="T3100" s="9">
        <f t="shared" si="289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0"/>
        <v>13.900000000000002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88"/>
        <v>42382.189710648148</v>
      </c>
      <c r="T3101" s="9">
        <f t="shared" si="289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0"/>
        <v>15.225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8"/>
        <v>41902.622395833336</v>
      </c>
      <c r="T3102" s="9">
        <f t="shared" si="289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0"/>
        <v>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88"/>
        <v>42171.383530092593</v>
      </c>
      <c r="T3103" s="9">
        <f t="shared" si="289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0"/>
        <v>39.112499999999997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8"/>
        <v>42555.340486111112</v>
      </c>
      <c r="T3104" s="9">
        <f t="shared" si="28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0"/>
        <v>0.26829268292682928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88"/>
        <v>42107.156319444446</v>
      </c>
      <c r="T3105" s="9">
        <f t="shared" si="28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0"/>
        <v>29.625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88"/>
        <v>42006.908692129626</v>
      </c>
      <c r="T3106" s="9">
        <f t="shared" si="28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0"/>
        <v>42.360992301112063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8"/>
        <v>41876.718935185185</v>
      </c>
      <c r="T3107" s="9">
        <f t="shared" si="28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0"/>
        <v>4.1000000000000005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88"/>
        <v>42241.429120370376</v>
      </c>
      <c r="T3108" s="9">
        <f t="shared" si="28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0"/>
        <v>19.762499999999999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8"/>
        <v>42128.814247685179</v>
      </c>
      <c r="T3109" s="9">
        <f t="shared" si="28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0"/>
        <v>5.1999999999999998E-2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88"/>
        <v>42062.680486111116</v>
      </c>
      <c r="T3110" s="9">
        <f t="shared" si="28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0"/>
        <v>25.030188679245285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8"/>
        <v>41844.125115740739</v>
      </c>
      <c r="T3111" s="9">
        <f t="shared" si="28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0"/>
        <v>0.04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88"/>
        <v>42745.031469907408</v>
      </c>
      <c r="T3112" s="9">
        <f t="shared" si="28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0"/>
        <v>26.640000000000004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8"/>
        <v>41885.595138888886</v>
      </c>
      <c r="T3113" s="9">
        <f t="shared" si="28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0"/>
        <v>4.7363636363636363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8"/>
        <v>42615.121921296297</v>
      </c>
      <c r="T3114" s="9">
        <f t="shared" si="28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0"/>
        <v>4.2435339894712749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8"/>
        <v>42081.731273148151</v>
      </c>
      <c r="T3115" s="9">
        <f t="shared" si="28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0"/>
        <v>0</v>
      </c>
      <c r="P3116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88"/>
        <v>41843.632523148146</v>
      </c>
      <c r="T3116" s="9">
        <f t="shared" si="28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0"/>
        <v>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88"/>
        <v>42496.447071759263</v>
      </c>
      <c r="T3117" s="9">
        <f t="shared" si="28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0"/>
        <v>57.333333333333336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88"/>
        <v>42081.515335648146</v>
      </c>
      <c r="T3118" s="9">
        <f t="shared" si="28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0"/>
        <v>0.1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88"/>
        <v>42509.374537037031</v>
      </c>
      <c r="T3119" s="9">
        <f t="shared" si="28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0"/>
        <v>0.31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88"/>
        <v>42534.649571759262</v>
      </c>
      <c r="T3120" s="9">
        <f t="shared" si="28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0"/>
        <v>0.05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ref="S3121:S3184" si="294">(((J3121/60)/60)/24)+DATE(1970,1,1)</f>
        <v>42060.04550925926</v>
      </c>
      <c r="T3121" s="9">
        <f t="shared" ref="T3121:T3184" si="295"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0"/>
        <v>9.8461538461538465E-3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42435.942083333335</v>
      </c>
      <c r="T3122" s="9">
        <f t="shared" si="2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0"/>
        <v>0.66666666666666674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41848.679803240739</v>
      </c>
      <c r="T3123" s="9">
        <f t="shared" si="2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0"/>
        <v>58.291457286432156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42678.932083333333</v>
      </c>
      <c r="T3124" s="9">
        <f t="shared" si="2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0"/>
        <v>68.153599999999997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42530.993032407408</v>
      </c>
      <c r="T3125" s="9">
        <f t="shared" si="2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0"/>
        <v>3.2499999999999999E-3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41977.780104166668</v>
      </c>
      <c r="T3126" s="9">
        <f t="shared" si="2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0"/>
        <v>0</v>
      </c>
      <c r="P3127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94"/>
        <v>42346.20685185185</v>
      </c>
      <c r="T3127" s="9">
        <f t="shared" si="2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0"/>
        <v>4.16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94"/>
        <v>42427.01807870371</v>
      </c>
      <c r="T3128" s="9">
        <f t="shared" si="2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0"/>
        <v>0</v>
      </c>
      <c r="P3129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42034.856817129628</v>
      </c>
      <c r="T3129" s="9">
        <f t="shared" si="2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0"/>
        <v>108.60666666666667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42780.825706018513</v>
      </c>
      <c r="T3130" s="9">
        <f t="shared" si="2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0"/>
        <v>0.8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42803.842812499999</v>
      </c>
      <c r="T3131" s="9">
        <f t="shared" si="2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0"/>
        <v>3.75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42808.640231481477</v>
      </c>
      <c r="T3132" s="9">
        <f t="shared" si="2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0"/>
        <v>15.731707317073171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42803.579224537039</v>
      </c>
      <c r="T3133" s="9">
        <f t="shared" si="2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0"/>
        <v>3.3333333333333333E-2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42786.350231481483</v>
      </c>
      <c r="T3134" s="9">
        <f t="shared" si="2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0"/>
        <v>108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42788.565208333333</v>
      </c>
      <c r="T3135" s="9">
        <f t="shared" si="2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0"/>
        <v>22.5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42800.720127314817</v>
      </c>
      <c r="T3136" s="9">
        <f t="shared" si="2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0"/>
        <v>20.849420849420849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94"/>
        <v>42807.151863425926</v>
      </c>
      <c r="T3137" s="9">
        <f t="shared" si="2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6">E3138/D3138*100</f>
        <v>127.8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42789.462430555555</v>
      </c>
      <c r="T3138" s="9">
        <f t="shared" si="2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6"/>
        <v>3.3333333333333335</v>
      </c>
      <c r="P3139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9">
        <f t="shared" si="294"/>
        <v>42807.885057870371</v>
      </c>
      <c r="T3139" s="9">
        <f t="shared" si="2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6"/>
        <v>0</v>
      </c>
      <c r="P314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6"/>
        <v>5.4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6"/>
        <v>0.96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6"/>
        <v>51.6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6"/>
        <v>1.6363636363636365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6"/>
        <v>0</v>
      </c>
      <c r="P3145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6"/>
        <v>75.400000000000006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4"/>
        <v>42796.538275462968</v>
      </c>
      <c r="T3146" s="9">
        <f t="shared" si="29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6"/>
        <v>0</v>
      </c>
      <c r="P3147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4"/>
        <v>42762.040902777779</v>
      </c>
      <c r="T3147" s="9">
        <f t="shared" si="29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6"/>
        <v>10.5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294"/>
        <v>42796.682476851856</v>
      </c>
      <c r="T3148" s="9">
        <f t="shared" si="29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6"/>
        <v>117.52499999999999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4"/>
        <v>41909.969386574077</v>
      </c>
      <c r="T3149" s="9">
        <f t="shared" si="29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6"/>
        <v>131.16666666666669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4"/>
        <v>41891.665324074071</v>
      </c>
      <c r="T3150" s="9">
        <f t="shared" si="29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6"/>
        <v>104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294"/>
        <v>41226.017361111109</v>
      </c>
      <c r="T3151" s="9">
        <f t="shared" si="29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6"/>
        <v>101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4"/>
        <v>40478.263923611114</v>
      </c>
      <c r="T3152" s="9">
        <f t="shared" si="29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6"/>
        <v>100.4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4"/>
        <v>41862.83997685185</v>
      </c>
      <c r="T3153" s="9">
        <f t="shared" si="29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6"/>
        <v>105.95454545454545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4"/>
        <v>41550.867673611108</v>
      </c>
      <c r="T3154" s="9">
        <f t="shared" si="29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6"/>
        <v>335.58333333333337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4"/>
        <v>40633.154363425929</v>
      </c>
      <c r="T3155" s="9">
        <f t="shared" si="29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6"/>
        <v>112.92857142857142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4"/>
        <v>40970.875671296293</v>
      </c>
      <c r="T3156" s="9">
        <f t="shared" si="29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6"/>
        <v>188.50460000000001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4"/>
        <v>41233.499131944445</v>
      </c>
      <c r="T3157" s="9">
        <f t="shared" si="29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6"/>
        <v>101.81818181818181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4"/>
        <v>41026.953055555554</v>
      </c>
      <c r="T3158" s="9">
        <f t="shared" si="29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6"/>
        <v>101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4"/>
        <v>41829.788252314815</v>
      </c>
      <c r="T3159" s="9">
        <f t="shared" si="29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6"/>
        <v>113.99999999999999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4"/>
        <v>41447.839722222219</v>
      </c>
      <c r="T3160" s="9">
        <f t="shared" si="29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6"/>
        <v>133.48133333333334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4"/>
        <v>40884.066678240742</v>
      </c>
      <c r="T3161" s="9">
        <f t="shared" si="29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6"/>
        <v>101.53333333333335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4"/>
        <v>41841.26489583333</v>
      </c>
      <c r="T3162" s="9">
        <f t="shared" si="29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6"/>
        <v>105.1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4"/>
        <v>41897.536134259259</v>
      </c>
      <c r="T3163" s="9">
        <f t="shared" si="29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6"/>
        <v>127.15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4"/>
        <v>41799.685902777775</v>
      </c>
      <c r="T3164" s="9">
        <f t="shared" si="29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6"/>
        <v>111.15384615384616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4"/>
        <v>41775.753761574073</v>
      </c>
      <c r="T3165" s="9">
        <f t="shared" si="29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6"/>
        <v>106.76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4"/>
        <v>41766.80572916667</v>
      </c>
      <c r="T3166" s="9">
        <f t="shared" si="29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6"/>
        <v>162.66666666666666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4"/>
        <v>40644.159259259257</v>
      </c>
      <c r="T3167" s="9">
        <f t="shared" si="29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6"/>
        <v>160.22808571428573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4"/>
        <v>41940.69158564815</v>
      </c>
      <c r="T3168" s="9">
        <f t="shared" si="29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6"/>
        <v>116.16666666666666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4"/>
        <v>41839.175706018519</v>
      </c>
      <c r="T3169" s="9">
        <f t="shared" si="29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6"/>
        <v>124.2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4"/>
        <v>41772.105937500004</v>
      </c>
      <c r="T3170" s="9">
        <f t="shared" si="29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6"/>
        <v>103.01249999999999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294"/>
        <v>41591.737974537034</v>
      </c>
      <c r="T3171" s="9">
        <f t="shared" si="29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6"/>
        <v>112.25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4"/>
        <v>41789.080370370371</v>
      </c>
      <c r="T3172" s="9">
        <f t="shared" si="29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6"/>
        <v>108.8142857142857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4"/>
        <v>42466.608310185184</v>
      </c>
      <c r="T3173" s="9">
        <f t="shared" si="29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6"/>
        <v>114.99999999999999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4"/>
        <v>40923.729953703703</v>
      </c>
      <c r="T3174" s="9">
        <f t="shared" si="29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6"/>
        <v>103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4"/>
        <v>41878.878379629627</v>
      </c>
      <c r="T3175" s="9">
        <f t="shared" si="29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6"/>
        <v>101.13333333333334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4"/>
        <v>41862.864675925928</v>
      </c>
      <c r="T3176" s="9">
        <f t="shared" si="29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6"/>
        <v>109.55999999999999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294"/>
        <v>40531.886886574073</v>
      </c>
      <c r="T3177" s="9">
        <f t="shared" si="29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6"/>
        <v>114.8421052631579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4"/>
        <v>41477.930914351848</v>
      </c>
      <c r="T3178" s="9">
        <f t="shared" si="29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6"/>
        <v>117.39999999999999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4"/>
        <v>41781.666770833333</v>
      </c>
      <c r="T3179" s="9">
        <f t="shared" si="29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6"/>
        <v>171.73333333333335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4"/>
        <v>41806.605034722219</v>
      </c>
      <c r="T3180" s="9">
        <f t="shared" si="29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6"/>
        <v>114.16238095238094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4"/>
        <v>41375.702210648145</v>
      </c>
      <c r="T3181" s="9">
        <f t="shared" si="29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6"/>
        <v>119.75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4"/>
        <v>41780.412604166668</v>
      </c>
      <c r="T3182" s="9">
        <f t="shared" si="29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6"/>
        <v>109.00000000000001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4"/>
        <v>41779.310034722221</v>
      </c>
      <c r="T3183" s="9">
        <f t="shared" si="29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6"/>
        <v>100.88571428571429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4"/>
        <v>40883.949317129627</v>
      </c>
      <c r="T3184" s="9">
        <f t="shared" si="29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6"/>
        <v>109.00000000000001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ref="S3185:S3248" si="300">(((J3185/60)/60)/24)+DATE(1970,1,1)</f>
        <v>41491.79478009259</v>
      </c>
      <c r="T3185" s="9">
        <f t="shared" ref="T3185:T3248" si="301"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6"/>
        <v>107.20930232558139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41791.993414351848</v>
      </c>
      <c r="T3186" s="9">
        <f t="shared" si="3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6"/>
        <v>100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41829.977326388893</v>
      </c>
      <c r="T3187" s="9">
        <f t="shared" si="3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6"/>
        <v>102.18750000000001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41868.924050925925</v>
      </c>
      <c r="T3188" s="9">
        <f t="shared" si="3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6"/>
        <v>116.29333333333334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41835.666354166664</v>
      </c>
      <c r="T3189" s="9">
        <f t="shared" si="3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6"/>
        <v>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42144.415532407409</v>
      </c>
      <c r="T3190" s="9">
        <f t="shared" si="3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6"/>
        <v>12.327272727272726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42118.346435185187</v>
      </c>
      <c r="T3191" s="9">
        <f t="shared" si="3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6"/>
        <v>0</v>
      </c>
      <c r="P319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42683.151331018518</v>
      </c>
      <c r="T3192" s="9">
        <f t="shared" si="3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6"/>
        <v>4.0266666666666664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42538.755428240736</v>
      </c>
      <c r="T3193" s="9">
        <f t="shared" si="3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6"/>
        <v>1.02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42018.94049768518</v>
      </c>
      <c r="T3194" s="9">
        <f t="shared" si="3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6"/>
        <v>11.74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42010.968240740738</v>
      </c>
      <c r="T3195" s="9">
        <f t="shared" si="3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6"/>
        <v>0</v>
      </c>
      <c r="P3196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42182.062476851846</v>
      </c>
      <c r="T3196" s="9">
        <f t="shared" si="3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6"/>
        <v>59.142857142857139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42017.594236111108</v>
      </c>
      <c r="T3197" s="9">
        <f t="shared" si="3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6"/>
        <v>0.06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42157.598090277781</v>
      </c>
      <c r="T3198" s="9">
        <f t="shared" si="3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6"/>
        <v>11.450000000000001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42009.493263888886</v>
      </c>
      <c r="T3199" s="9">
        <f t="shared" si="3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6"/>
        <v>0.36666666666666664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42013.424502314811</v>
      </c>
      <c r="T3200" s="9">
        <f t="shared" si="3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6"/>
        <v>52.16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41858.761782407404</v>
      </c>
      <c r="T3201" s="9">
        <f t="shared" si="3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2">E3202/D3202*100</f>
        <v>2E-3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42460.320613425924</v>
      </c>
      <c r="T3202" s="9">
        <f t="shared" si="3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2"/>
        <v>1.25</v>
      </c>
      <c r="P3203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2"/>
        <v>54.52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2"/>
        <v>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2"/>
        <v>0</v>
      </c>
      <c r="P3206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2"/>
        <v>3.4125000000000001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2"/>
        <v>0</v>
      </c>
      <c r="P3208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2"/>
        <v>46.36363636363636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2"/>
        <v>103.49999999999999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0"/>
        <v>41827.605057870373</v>
      </c>
      <c r="T3210" s="9">
        <f t="shared" si="3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2"/>
        <v>119.32315789473684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0"/>
        <v>41778.637245370373</v>
      </c>
      <c r="T3211" s="9">
        <f t="shared" si="3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2"/>
        <v>125.76666666666667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0"/>
        <v>41013.936562499999</v>
      </c>
      <c r="T3212" s="9">
        <f t="shared" si="3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2"/>
        <v>119.74347826086958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0"/>
        <v>41834.586574074077</v>
      </c>
      <c r="T3213" s="9">
        <f t="shared" si="3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2"/>
        <v>126.25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0"/>
        <v>41829.795729166668</v>
      </c>
      <c r="T3214" s="9">
        <f t="shared" si="3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2"/>
        <v>100.11666666666667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0"/>
        <v>42171.763414351852</v>
      </c>
      <c r="T3215" s="9">
        <f t="shared" si="3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2"/>
        <v>102.13333333333334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0"/>
        <v>42337.792511574073</v>
      </c>
      <c r="T3216" s="9">
        <f t="shared" si="3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2"/>
        <v>100.35142857142858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0"/>
        <v>42219.665173611109</v>
      </c>
      <c r="T3217" s="9">
        <f t="shared" si="3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2"/>
        <v>100.05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0"/>
        <v>42165.462627314817</v>
      </c>
      <c r="T3218" s="9">
        <f t="shared" si="3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2"/>
        <v>116.02222222222223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0"/>
        <v>42648.546111111107</v>
      </c>
      <c r="T3219" s="9">
        <f t="shared" si="3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2"/>
        <v>102.1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0"/>
        <v>41971.002152777779</v>
      </c>
      <c r="T3220" s="9">
        <f t="shared" si="3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2"/>
        <v>100.11000000000001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0"/>
        <v>42050.983182870375</v>
      </c>
      <c r="T3221" s="9">
        <f t="shared" si="3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2"/>
        <v>100.84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0"/>
        <v>42772.833379629628</v>
      </c>
      <c r="T3222" s="9">
        <f t="shared" si="3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2"/>
        <v>103.42499999999998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0"/>
        <v>42155.696793981479</v>
      </c>
      <c r="T3223" s="9">
        <f t="shared" si="3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2"/>
        <v>124.8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0"/>
        <v>42270.582141203704</v>
      </c>
      <c r="T3224" s="9">
        <f t="shared" si="3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2"/>
        <v>109.51612903225806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0"/>
        <v>42206.835370370376</v>
      </c>
      <c r="T3225" s="9">
        <f t="shared" si="3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2"/>
        <v>102.03333333333333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0"/>
        <v>42697.850844907407</v>
      </c>
      <c r="T3226" s="9">
        <f t="shared" si="3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2"/>
        <v>102.35000000000001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0"/>
        <v>42503.559467592597</v>
      </c>
      <c r="T3227" s="9">
        <f t="shared" si="3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2"/>
        <v>104.16666666666667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0"/>
        <v>42277.583472222221</v>
      </c>
      <c r="T3228" s="9">
        <f t="shared" si="3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2"/>
        <v>125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0"/>
        <v>42722.882361111115</v>
      </c>
      <c r="T3229" s="9">
        <f t="shared" si="3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2"/>
        <v>102.34285714285714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0"/>
        <v>42323.70930555556</v>
      </c>
      <c r="T3230" s="9">
        <f t="shared" si="3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2"/>
        <v>107.86500000000001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0"/>
        <v>41933.291643518518</v>
      </c>
      <c r="T3231" s="9">
        <f t="shared" si="3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2"/>
        <v>109.88461538461539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0"/>
        <v>41898.168125000004</v>
      </c>
      <c r="T3232" s="9">
        <f t="shared" si="3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2"/>
        <v>161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0"/>
        <v>42446.943831018521</v>
      </c>
      <c r="T3233" s="9">
        <f t="shared" si="3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2"/>
        <v>131.20000000000002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0"/>
        <v>42463.81385416667</v>
      </c>
      <c r="T3234" s="9">
        <f t="shared" si="3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2"/>
        <v>118.8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0"/>
        <v>42766.805034722223</v>
      </c>
      <c r="T3235" s="9">
        <f t="shared" si="3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2"/>
        <v>100.39275000000001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0"/>
        <v>42734.789444444439</v>
      </c>
      <c r="T3236" s="9">
        <f t="shared" si="3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2"/>
        <v>103.20666666666666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0"/>
        <v>42522.347812499997</v>
      </c>
      <c r="T3237" s="9">
        <f t="shared" si="3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2"/>
        <v>100.6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0"/>
        <v>42702.917048611111</v>
      </c>
      <c r="T3238" s="9">
        <f t="shared" si="3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2"/>
        <v>100.78754285714287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0"/>
        <v>42252.474351851852</v>
      </c>
      <c r="T3239" s="9">
        <f t="shared" si="3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2"/>
        <v>112.32142857142857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0"/>
        <v>42156.510393518518</v>
      </c>
      <c r="T3240" s="9">
        <f t="shared" si="3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2"/>
        <v>105.91914022517912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0"/>
        <v>42278.089039351849</v>
      </c>
      <c r="T3241" s="9">
        <f t="shared" si="3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2"/>
        <v>100.56666666666668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0"/>
        <v>42754.693842592591</v>
      </c>
      <c r="T3242" s="9">
        <f t="shared" si="3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2"/>
        <v>115.30588235294117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0"/>
        <v>41893.324884259258</v>
      </c>
      <c r="T3243" s="9">
        <f t="shared" si="3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2"/>
        <v>127.30419999999999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0"/>
        <v>41871.755694444444</v>
      </c>
      <c r="T3244" s="9">
        <f t="shared" si="3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2"/>
        <v>102.83750000000001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0"/>
        <v>42262.096782407403</v>
      </c>
      <c r="T3245" s="9">
        <f t="shared" si="3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2"/>
        <v>102.9375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0"/>
        <v>42675.694236111114</v>
      </c>
      <c r="T3246" s="9">
        <f t="shared" si="3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2"/>
        <v>104.3047619047619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0"/>
        <v>42135.60020833333</v>
      </c>
      <c r="T3247" s="9">
        <f t="shared" si="3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2"/>
        <v>111.22000000000001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0"/>
        <v>42230.472222222219</v>
      </c>
      <c r="T3248" s="9">
        <f t="shared" si="3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2"/>
        <v>105.86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ref="S3249:S3312" si="306">(((J3249/60)/60)/24)+DATE(1970,1,1)</f>
        <v>42167.434166666666</v>
      </c>
      <c r="T3249" s="9">
        <f t="shared" ref="T3249:T3312" si="307"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2"/>
        <v>100.79166666666666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42068.888391203705</v>
      </c>
      <c r="T3250" s="9">
        <f t="shared" si="3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2"/>
        <v>104.92727272727274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42145.746689814812</v>
      </c>
      <c r="T3251" s="9">
        <f t="shared" si="3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2"/>
        <v>101.55199999999999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41918.742175925923</v>
      </c>
      <c r="T3252" s="9">
        <f t="shared" si="3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2"/>
        <v>110.73333333333333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42146.731087962966</v>
      </c>
      <c r="T3253" s="9">
        <f t="shared" si="3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2"/>
        <v>127.82222222222221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42590.472685185188</v>
      </c>
      <c r="T3254" s="9">
        <f t="shared" si="3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2"/>
        <v>101.82500000000002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42602.576712962968</v>
      </c>
      <c r="T3255" s="9">
        <f t="shared" si="3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2"/>
        <v>101.25769230769231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6"/>
        <v>42059.085752314815</v>
      </c>
      <c r="T3256" s="9">
        <f t="shared" si="3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2"/>
        <v>175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41889.768229166664</v>
      </c>
      <c r="T3257" s="9">
        <f t="shared" si="3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2"/>
        <v>128.06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42144.573807870373</v>
      </c>
      <c r="T3258" s="9">
        <f t="shared" si="3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2"/>
        <v>106.29949999999999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42758.559629629628</v>
      </c>
      <c r="T3259" s="9">
        <f t="shared" si="3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2"/>
        <v>105.21428571428571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41982.887280092589</v>
      </c>
      <c r="T3260" s="9">
        <f t="shared" si="3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2"/>
        <v>106.16782608695652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42614.760937500003</v>
      </c>
      <c r="T3261" s="9">
        <f t="shared" si="3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2"/>
        <v>109.24000000000001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42303.672662037032</v>
      </c>
      <c r="T3262" s="9">
        <f t="shared" si="3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2"/>
        <v>100.45454545454547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42171.725416666668</v>
      </c>
      <c r="T3263" s="9">
        <f t="shared" si="3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2"/>
        <v>103.04098360655738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41964.315532407403</v>
      </c>
      <c r="T3264" s="9">
        <f t="shared" si="3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2"/>
        <v>112.1664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42284.516064814816</v>
      </c>
      <c r="T3265" s="9">
        <f t="shared" si="3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8">E3266/D3266*100</f>
        <v>103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42016.800208333334</v>
      </c>
      <c r="T3266" s="9">
        <f t="shared" si="3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8"/>
        <v>164</v>
      </c>
      <c r="P3267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8"/>
        <v>131.28333333333333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8"/>
        <v>102.1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8"/>
        <v>128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8"/>
        <v>101.49999999999999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8"/>
        <v>101.66666666666666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8"/>
        <v>130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8"/>
        <v>154.43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6"/>
        <v>42284.500104166669</v>
      </c>
      <c r="T3274" s="9">
        <f t="shared" si="3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8"/>
        <v>107.4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6"/>
        <v>42611.801412037035</v>
      </c>
      <c r="T3275" s="9">
        <f t="shared" si="3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8"/>
        <v>101.32258064516128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6"/>
        <v>42400.704537037032</v>
      </c>
      <c r="T3276" s="9">
        <f t="shared" si="3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8"/>
        <v>100.27777777777777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6"/>
        <v>42017.88045138889</v>
      </c>
      <c r="T3277" s="9">
        <f t="shared" si="3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8"/>
        <v>116.84444444444443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06"/>
        <v>42426.949988425928</v>
      </c>
      <c r="T3278" s="9">
        <f t="shared" si="3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8"/>
        <v>108.60000000000001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06"/>
        <v>41931.682939814818</v>
      </c>
      <c r="T3279" s="9">
        <f t="shared" si="3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8"/>
        <v>103.4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6"/>
        <v>42124.848414351851</v>
      </c>
      <c r="T3280" s="9">
        <f t="shared" si="3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8"/>
        <v>114.27586206896552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6"/>
        <v>42431.102534722217</v>
      </c>
      <c r="T3281" s="9">
        <f t="shared" si="3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8"/>
        <v>103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6"/>
        <v>42121.756921296299</v>
      </c>
      <c r="T3282" s="9">
        <f t="shared" si="3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8"/>
        <v>121.6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6"/>
        <v>42219.019733796296</v>
      </c>
      <c r="T3283" s="9">
        <f t="shared" si="3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8"/>
        <v>102.6467741935484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6"/>
        <v>42445.19430555556</v>
      </c>
      <c r="T3284" s="9">
        <f t="shared" si="3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8"/>
        <v>104.75000000000001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6"/>
        <v>42379.74418981481</v>
      </c>
      <c r="T3285" s="9">
        <f t="shared" si="3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8"/>
        <v>101.6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06"/>
        <v>42380.884872685187</v>
      </c>
      <c r="T3286" s="9">
        <f t="shared" si="3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8"/>
        <v>112.10242048409683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6"/>
        <v>42762.942430555559</v>
      </c>
      <c r="T3287" s="9">
        <f t="shared" si="3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8"/>
        <v>101.76666666666667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6"/>
        <v>42567.840069444443</v>
      </c>
      <c r="T3288" s="9">
        <f t="shared" si="3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8"/>
        <v>100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6"/>
        <v>42311.750324074077</v>
      </c>
      <c r="T3289" s="9">
        <f t="shared" si="3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8"/>
        <v>100.26489999999998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6"/>
        <v>42505.774479166663</v>
      </c>
      <c r="T3290" s="9">
        <f t="shared" si="3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8"/>
        <v>133.04200000000003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6"/>
        <v>42758.368078703701</v>
      </c>
      <c r="T3291" s="9">
        <f t="shared" si="3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8"/>
        <v>121.2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6"/>
        <v>42775.51494212963</v>
      </c>
      <c r="T3292" s="9">
        <f t="shared" si="3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8"/>
        <v>113.99999999999999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6"/>
        <v>42232.702546296292</v>
      </c>
      <c r="T3293" s="9">
        <f t="shared" si="3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8"/>
        <v>286.13861386138615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6"/>
        <v>42282.770231481481</v>
      </c>
      <c r="T3294" s="9">
        <f t="shared" si="3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8"/>
        <v>170.44444444444446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6"/>
        <v>42768.425370370373</v>
      </c>
      <c r="T3295" s="9">
        <f t="shared" si="3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8"/>
        <v>118.33333333333333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6"/>
        <v>42141.541134259256</v>
      </c>
      <c r="T3296" s="9">
        <f t="shared" si="3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8"/>
        <v>102.85857142857142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6"/>
        <v>42609.442465277782</v>
      </c>
      <c r="T3297" s="9">
        <f t="shared" si="3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8"/>
        <v>144.06666666666666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6"/>
        <v>42309.756620370375</v>
      </c>
      <c r="T3298" s="9">
        <f t="shared" si="3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8"/>
        <v>100.07272727272726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6"/>
        <v>42193.771481481483</v>
      </c>
      <c r="T3299" s="9">
        <f t="shared" si="3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8"/>
        <v>101.73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6"/>
        <v>42239.957962962959</v>
      </c>
      <c r="T3300" s="9">
        <f t="shared" si="3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8"/>
        <v>116.19999999999999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6"/>
        <v>42261.917395833334</v>
      </c>
      <c r="T3301" s="9">
        <f t="shared" si="3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8"/>
        <v>136.16666666666666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6"/>
        <v>42102.743773148148</v>
      </c>
      <c r="T3302" s="9">
        <f t="shared" si="3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8"/>
        <v>133.46666666666667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06"/>
        <v>42538.73583333334</v>
      </c>
      <c r="T3303" s="9">
        <f t="shared" si="3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8"/>
        <v>103.39285714285715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06"/>
        <v>42681.35157407407</v>
      </c>
      <c r="T3304" s="9">
        <f t="shared" si="3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8"/>
        <v>115.88888888888889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06"/>
        <v>42056.65143518518</v>
      </c>
      <c r="T3305" s="9">
        <f t="shared" si="3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8"/>
        <v>104.51666666666665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6"/>
        <v>42696.624444444446</v>
      </c>
      <c r="T3306" s="9">
        <f t="shared" si="3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8"/>
        <v>102.02500000000001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06"/>
        <v>42186.855879629627</v>
      </c>
      <c r="T3307" s="9">
        <f t="shared" si="3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8"/>
        <v>175.33333333333334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6"/>
        <v>42493.219236111108</v>
      </c>
      <c r="T3308" s="9">
        <f t="shared" si="3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8"/>
        <v>106.67999999999999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6"/>
        <v>42475.057164351849</v>
      </c>
      <c r="T3309" s="9">
        <f t="shared" si="3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8"/>
        <v>122.28571428571429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6"/>
        <v>42452.876909722225</v>
      </c>
      <c r="T3310" s="9">
        <f t="shared" si="3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8"/>
        <v>159.42857142857144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06"/>
        <v>42628.650208333333</v>
      </c>
      <c r="T3311" s="9">
        <f t="shared" si="3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8"/>
        <v>100.07692307692308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6"/>
        <v>42253.928530092591</v>
      </c>
      <c r="T3312" s="9">
        <f t="shared" si="3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8"/>
        <v>109.84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ref="S3313:S3376" si="312">(((J3313/60)/60)/24)+DATE(1970,1,1)</f>
        <v>42264.29178240741</v>
      </c>
      <c r="T3313" s="9">
        <f t="shared" ref="T3313:T3376" si="313"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8"/>
        <v>100.03999999999999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42664.809560185182</v>
      </c>
      <c r="T3314" s="9">
        <f t="shared" si="31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8"/>
        <v>116.05000000000001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12"/>
        <v>42382.244409722218</v>
      </c>
      <c r="T3315" s="9">
        <f t="shared" si="31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8"/>
        <v>210.75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12"/>
        <v>42105.267488425925</v>
      </c>
      <c r="T3316" s="9">
        <f t="shared" si="31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8"/>
        <v>110.00000000000001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42466.303715277783</v>
      </c>
      <c r="T3317" s="9">
        <f t="shared" si="31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8"/>
        <v>100.08673425918037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41826.871238425927</v>
      </c>
      <c r="T3318" s="9">
        <f t="shared" si="31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8"/>
        <v>106.19047619047619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12"/>
        <v>42499.039629629624</v>
      </c>
      <c r="T3319" s="9">
        <f t="shared" si="31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8"/>
        <v>125.6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42431.302002314813</v>
      </c>
      <c r="T3320" s="9">
        <f t="shared" si="31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8"/>
        <v>108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41990.585486111115</v>
      </c>
      <c r="T3321" s="9">
        <f t="shared" si="31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8"/>
        <v>101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12"/>
        <v>42513.045798611114</v>
      </c>
      <c r="T3322" s="9">
        <f t="shared" si="31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8"/>
        <v>107.4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12"/>
        <v>41914.100289351853</v>
      </c>
      <c r="T3323" s="9">
        <f t="shared" si="31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8"/>
        <v>101.51515151515152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12"/>
        <v>42521.010370370372</v>
      </c>
      <c r="T3324" s="9">
        <f t="shared" si="31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8"/>
        <v>125.89999999999999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42608.36583333333</v>
      </c>
      <c r="T3325" s="9">
        <f t="shared" si="31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8"/>
        <v>101.66666666666666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42512.58321759259</v>
      </c>
      <c r="T3326" s="9">
        <f t="shared" si="31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8"/>
        <v>112.5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42064.785613425927</v>
      </c>
      <c r="T3327" s="9">
        <f t="shared" si="31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8"/>
        <v>101.375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42041.714178240742</v>
      </c>
      <c r="T3328" s="9">
        <f t="shared" si="31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8"/>
        <v>101.25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42468.374606481477</v>
      </c>
      <c r="T3329" s="9">
        <f t="shared" si="31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4">E3330/D3330*100</f>
        <v>146.38888888888889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41822.57503472222</v>
      </c>
      <c r="T3330" s="9">
        <f t="shared" si="31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4"/>
        <v>116.8</v>
      </c>
      <c r="P3331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4"/>
        <v>106.26666666666667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4"/>
        <v>104.52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4"/>
        <v>100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4"/>
        <v>104.57142857142858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4"/>
        <v>138.62051149573753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4"/>
        <v>100.32000000000001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4"/>
        <v>100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2"/>
        <v>42437.398680555561</v>
      </c>
      <c r="T3338" s="9">
        <f t="shared" si="3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4"/>
        <v>110.2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2"/>
        <v>41901.282025462962</v>
      </c>
      <c r="T3339" s="9">
        <f t="shared" si="3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4"/>
        <v>102.18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2"/>
        <v>42769.574999999997</v>
      </c>
      <c r="T3340" s="9">
        <f t="shared" si="313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4"/>
        <v>104.35000000000001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2"/>
        <v>42549.665717592594</v>
      </c>
      <c r="T3341" s="9">
        <f t="shared" si="3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4"/>
        <v>138.16666666666666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2"/>
        <v>42685.974004629628</v>
      </c>
      <c r="T3342" s="9">
        <f t="shared" si="313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4"/>
        <v>100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2"/>
        <v>42510.798854166671</v>
      </c>
      <c r="T3343" s="9">
        <f t="shared" si="313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4"/>
        <v>101.66666666666666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2"/>
        <v>42062.296412037031</v>
      </c>
      <c r="T3344" s="9">
        <f t="shared" si="313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4"/>
        <v>171.42857142857142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2"/>
        <v>42452.916481481487</v>
      </c>
      <c r="T3345" s="9">
        <f t="shared" si="313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4"/>
        <v>101.44444444444444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2"/>
        <v>41851.200150462959</v>
      </c>
      <c r="T3346" s="9">
        <f t="shared" si="313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4"/>
        <v>130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2"/>
        <v>42053.106111111112</v>
      </c>
      <c r="T3347" s="9">
        <f t="shared" si="313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4"/>
        <v>110.00000000000001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2"/>
        <v>42054.024421296301</v>
      </c>
      <c r="T3348" s="9">
        <f t="shared" si="313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4"/>
        <v>119.44999999999999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2"/>
        <v>42484.551550925928</v>
      </c>
      <c r="T3349" s="9">
        <f t="shared" si="3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4"/>
        <v>100.2909090909091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2"/>
        <v>42466.558796296296</v>
      </c>
      <c r="T3350" s="9">
        <f t="shared" si="3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4"/>
        <v>153.4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2"/>
        <v>42513.110787037032</v>
      </c>
      <c r="T3351" s="9">
        <f t="shared" si="313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4"/>
        <v>104.42857142857143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2"/>
        <v>42302.701516203699</v>
      </c>
      <c r="T3352" s="9">
        <f t="shared" si="313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4"/>
        <v>101.1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2"/>
        <v>41806.395428240743</v>
      </c>
      <c r="T3353" s="9">
        <f t="shared" si="313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4"/>
        <v>107.52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2"/>
        <v>42495.992800925931</v>
      </c>
      <c r="T3354" s="9">
        <f t="shared" si="313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4"/>
        <v>315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2"/>
        <v>42479.432291666672</v>
      </c>
      <c r="T3355" s="9">
        <f t="shared" si="313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4"/>
        <v>101.93333333333334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2"/>
        <v>42270.7269212963</v>
      </c>
      <c r="T3356" s="9">
        <f t="shared" si="3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4"/>
        <v>126.28571428571429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2"/>
        <v>42489.619525462964</v>
      </c>
      <c r="T3357" s="9">
        <f t="shared" si="313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4"/>
        <v>101.4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2"/>
        <v>42536.815648148149</v>
      </c>
      <c r="T3358" s="9">
        <f t="shared" si="313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4"/>
        <v>101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2"/>
        <v>41822.417939814812</v>
      </c>
      <c r="T3359" s="9">
        <f t="shared" si="313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4"/>
        <v>102.99000000000001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2"/>
        <v>41932.311099537037</v>
      </c>
      <c r="T3360" s="9">
        <f t="shared" si="313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4"/>
        <v>106.25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2"/>
        <v>42746.057106481487</v>
      </c>
      <c r="T3361" s="9">
        <f t="shared" si="3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4"/>
        <v>101.37777777777779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2"/>
        <v>42697.082673611112</v>
      </c>
      <c r="T3362" s="9">
        <f t="shared" si="313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4"/>
        <v>113.46000000000001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2"/>
        <v>41866.025347222225</v>
      </c>
      <c r="T3363" s="9">
        <f t="shared" si="31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4"/>
        <v>218.00000000000003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2"/>
        <v>42056.091631944444</v>
      </c>
      <c r="T3364" s="9">
        <f t="shared" si="31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4"/>
        <v>101.41935483870968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2"/>
        <v>41851.771354166667</v>
      </c>
      <c r="T3365" s="9">
        <f t="shared" si="31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4"/>
        <v>105.93333333333332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2"/>
        <v>42422.977418981478</v>
      </c>
      <c r="T3366" s="9">
        <f t="shared" si="31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4"/>
        <v>104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2"/>
        <v>42321.101759259262</v>
      </c>
      <c r="T3367" s="9">
        <f t="shared" si="31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4"/>
        <v>221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2"/>
        <v>42107.067557870367</v>
      </c>
      <c r="T3368" s="9">
        <f t="shared" si="31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4"/>
        <v>118.66666666666667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2"/>
        <v>42192.933958333335</v>
      </c>
      <c r="T3369" s="9">
        <f t="shared" si="3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4"/>
        <v>104.60000000000001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2"/>
        <v>41969.199756944443</v>
      </c>
      <c r="T3370" s="9">
        <f t="shared" si="31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4"/>
        <v>103.89999999999999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2"/>
        <v>42690.041435185187</v>
      </c>
      <c r="T3371" s="9">
        <f t="shared" si="3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4"/>
        <v>117.73333333333333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2"/>
        <v>42690.334317129629</v>
      </c>
      <c r="T3372" s="9">
        <f t="shared" si="31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4"/>
        <v>138.5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2"/>
        <v>42312.874594907407</v>
      </c>
      <c r="T3373" s="9">
        <f t="shared" si="3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4"/>
        <v>103.49999999999999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2"/>
        <v>41855.548101851848</v>
      </c>
      <c r="T3374" s="9">
        <f t="shared" si="3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4"/>
        <v>100.25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2"/>
        <v>42179.854629629626</v>
      </c>
      <c r="T3375" s="9">
        <f t="shared" si="3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4"/>
        <v>106.57142857142856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2"/>
        <v>42275.731666666667</v>
      </c>
      <c r="T3376" s="9">
        <f t="shared" si="3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4"/>
        <v>100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ref="S3377:S3440" si="318">(((J3377/60)/60)/24)+DATE(1970,1,1)</f>
        <v>41765.610798611109</v>
      </c>
      <c r="T3377" s="9">
        <f t="shared" ref="T3377:T3440" si="319"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4"/>
        <v>100.01249999999999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42059.701319444444</v>
      </c>
      <c r="T3378" s="9">
        <f t="shared" si="31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4"/>
        <v>101.05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42053.732627314821</v>
      </c>
      <c r="T3379" s="9">
        <f t="shared" si="31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4"/>
        <v>107.63636363636364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41858.355393518519</v>
      </c>
      <c r="T3380" s="9">
        <f t="shared" si="31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4"/>
        <v>103.64999999999999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42225.513888888891</v>
      </c>
      <c r="T3381" s="9">
        <f t="shared" si="31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4"/>
        <v>104.43333333333334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41937.95344907407</v>
      </c>
      <c r="T3382" s="9">
        <f t="shared" si="31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4"/>
        <v>102.25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8"/>
        <v>42044.184988425928</v>
      </c>
      <c r="T3383" s="9">
        <f t="shared" si="31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4"/>
        <v>100.74285714285713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42559.431203703702</v>
      </c>
      <c r="T3384" s="9">
        <f t="shared" si="31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4"/>
        <v>111.71428571428572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42524.782638888893</v>
      </c>
      <c r="T3385" s="9">
        <f t="shared" si="31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4"/>
        <v>100.01100000000001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8"/>
        <v>42292.087592592594</v>
      </c>
      <c r="T3386" s="9">
        <f t="shared" si="31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4"/>
        <v>100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41953.8675</v>
      </c>
      <c r="T3387" s="9">
        <f t="shared" si="31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4"/>
        <v>105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41946.644745370373</v>
      </c>
      <c r="T3388" s="9">
        <f t="shared" si="31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4"/>
        <v>116.86666666666667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41947.762592592589</v>
      </c>
      <c r="T3389" s="9">
        <f t="shared" si="31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4"/>
        <v>103.8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42143.461122685185</v>
      </c>
      <c r="T3390" s="9">
        <f t="shared" si="31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4"/>
        <v>114.5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42494.563449074078</v>
      </c>
      <c r="T3391" s="9">
        <f t="shared" si="31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4"/>
        <v>102.4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41815.774826388886</v>
      </c>
      <c r="T3392" s="9">
        <f t="shared" si="31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4"/>
        <v>223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41830.545694444445</v>
      </c>
      <c r="T3393" s="9">
        <f t="shared" si="31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20">E3394/D3394*100</f>
        <v>100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42446.845543981486</v>
      </c>
      <c r="T3394" s="9">
        <f t="shared" si="31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20"/>
        <v>105.80000000000001</v>
      </c>
      <c r="P3395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0"/>
        <v>142.36363636363635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0"/>
        <v>184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0"/>
        <v>104.33333333333333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0"/>
        <v>112.00000000000001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0"/>
        <v>111.07499999999999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0"/>
        <v>103.75000000000001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0"/>
        <v>100.41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8"/>
        <v>41834.953865740739</v>
      </c>
      <c r="T3402" s="9">
        <f t="shared" si="3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0"/>
        <v>101.86206896551724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8"/>
        <v>42193.723912037036</v>
      </c>
      <c r="T3403" s="9">
        <f t="shared" si="3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0"/>
        <v>109.76666666666665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8"/>
        <v>42290.61855324074</v>
      </c>
      <c r="T3404" s="9">
        <f t="shared" si="31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0"/>
        <v>100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8"/>
        <v>42150.462083333332</v>
      </c>
      <c r="T3405" s="9">
        <f t="shared" si="31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0"/>
        <v>122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8"/>
        <v>42152.503495370373</v>
      </c>
      <c r="T3406" s="9">
        <f t="shared" si="31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0"/>
        <v>137.57142857142856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8"/>
        <v>42410.017199074078</v>
      </c>
      <c r="T3407" s="9">
        <f t="shared" si="31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0"/>
        <v>100.31000000000002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8"/>
        <v>41791.492777777778</v>
      </c>
      <c r="T3408" s="9">
        <f t="shared" si="31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0"/>
        <v>107.1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8"/>
        <v>41796.422326388885</v>
      </c>
      <c r="T3409" s="9">
        <f t="shared" si="31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0"/>
        <v>211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8"/>
        <v>41808.991944444446</v>
      </c>
      <c r="T3410" s="9">
        <f t="shared" si="31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0"/>
        <v>123.6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8"/>
        <v>42544.814328703709</v>
      </c>
      <c r="T3411" s="9">
        <f t="shared" si="31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0"/>
        <v>108.5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18"/>
        <v>42500.041550925926</v>
      </c>
      <c r="T3412" s="9">
        <f t="shared" si="31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0"/>
        <v>103.56666666666668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8"/>
        <v>42265.022824074069</v>
      </c>
      <c r="T3413" s="9">
        <f t="shared" si="31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0"/>
        <v>100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8"/>
        <v>41879.959050925929</v>
      </c>
      <c r="T3414" s="9">
        <f t="shared" si="31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0"/>
        <v>130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8"/>
        <v>42053.733078703706</v>
      </c>
      <c r="T3415" s="9">
        <f t="shared" si="31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0"/>
        <v>103.49999999999999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8"/>
        <v>42675.832465277781</v>
      </c>
      <c r="T3416" s="9">
        <f t="shared" si="31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0"/>
        <v>100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8"/>
        <v>42467.144166666665</v>
      </c>
      <c r="T3417" s="9">
        <f t="shared" si="31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0"/>
        <v>119.6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8"/>
        <v>42089.412557870368</v>
      </c>
      <c r="T3418" s="9">
        <f t="shared" si="31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0"/>
        <v>100.00058823529412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8"/>
        <v>41894.91375</v>
      </c>
      <c r="T3419" s="9">
        <f t="shared" si="31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0"/>
        <v>100.875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8"/>
        <v>41752.83457175926</v>
      </c>
      <c r="T3420" s="9">
        <f t="shared" si="31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0"/>
        <v>106.54545454545455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8"/>
        <v>42448.821585648147</v>
      </c>
      <c r="T3421" s="9">
        <f t="shared" si="31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0"/>
        <v>138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8"/>
        <v>42405.090300925927</v>
      </c>
      <c r="T3422" s="9">
        <f t="shared" si="31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0"/>
        <v>101.15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8"/>
        <v>42037.791238425925</v>
      </c>
      <c r="T3423" s="9">
        <f t="shared" si="31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0"/>
        <v>109.1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8"/>
        <v>42323.562222222223</v>
      </c>
      <c r="T3424" s="9">
        <f t="shared" si="31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0"/>
        <v>140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18"/>
        <v>42088.911354166667</v>
      </c>
      <c r="T3425" s="9">
        <f t="shared" si="31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0"/>
        <v>103.58333333333334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8"/>
        <v>42018.676898148144</v>
      </c>
      <c r="T3426" s="9">
        <f t="shared" si="31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0"/>
        <v>102.97033333333331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8"/>
        <v>41884.617314814815</v>
      </c>
      <c r="T3427" s="9">
        <f t="shared" si="3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0"/>
        <v>108.13333333333333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8"/>
        <v>41884.056747685187</v>
      </c>
      <c r="T3428" s="9">
        <f t="shared" si="3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0"/>
        <v>100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8"/>
        <v>41792.645277777774</v>
      </c>
      <c r="T3429" s="9">
        <f t="shared" si="3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0"/>
        <v>102.75000000000001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8"/>
        <v>42038.720451388886</v>
      </c>
      <c r="T3430" s="9">
        <f t="shared" si="3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0"/>
        <v>130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18"/>
        <v>42662.021539351852</v>
      </c>
      <c r="T3431" s="9">
        <f t="shared" si="3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0"/>
        <v>108.54949999999999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8"/>
        <v>41820.945613425924</v>
      </c>
      <c r="T3432" s="9">
        <f t="shared" si="3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0"/>
        <v>100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8"/>
        <v>41839.730937500004</v>
      </c>
      <c r="T3433" s="9">
        <f t="shared" si="3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0"/>
        <v>109.65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8"/>
        <v>42380.581180555557</v>
      </c>
      <c r="T3434" s="9">
        <f t="shared" si="3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0"/>
        <v>100.26315789473684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8"/>
        <v>41776.063136574077</v>
      </c>
      <c r="T3435" s="9">
        <f t="shared" si="3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0"/>
        <v>105.55000000000001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8"/>
        <v>41800.380428240744</v>
      </c>
      <c r="T3436" s="9">
        <f t="shared" si="3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0"/>
        <v>112.00000000000001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8"/>
        <v>42572.61681712963</v>
      </c>
      <c r="T3437" s="9">
        <f t="shared" si="3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0"/>
        <v>105.89999999999999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8"/>
        <v>41851.541585648149</v>
      </c>
      <c r="T3438" s="9">
        <f t="shared" si="3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0"/>
        <v>101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8"/>
        <v>42205.710879629631</v>
      </c>
      <c r="T3439" s="9">
        <f t="shared" si="3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0"/>
        <v>104.2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8"/>
        <v>42100.927858796291</v>
      </c>
      <c r="T3440" s="9">
        <f t="shared" si="3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0"/>
        <v>134.67833333333334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ref="S3441:S3504" si="324">(((J3441/60)/60)/24)+DATE(1970,1,1)</f>
        <v>42374.911226851851</v>
      </c>
      <c r="T3441" s="9">
        <f t="shared" ref="T3441:T3504" si="325"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0"/>
        <v>105.2184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24"/>
        <v>41809.12300925926</v>
      </c>
      <c r="T3442" s="9">
        <f t="shared" si="32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0"/>
        <v>102.60000000000001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42294.429641203707</v>
      </c>
      <c r="T3443" s="9">
        <f t="shared" si="32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0"/>
        <v>100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42124.841111111105</v>
      </c>
      <c r="T3444" s="9">
        <f t="shared" si="32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0"/>
        <v>185.5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41861.524837962963</v>
      </c>
      <c r="T3445" s="9">
        <f t="shared" si="32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0"/>
        <v>289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24"/>
        <v>42521.291504629626</v>
      </c>
      <c r="T3446" s="9">
        <f t="shared" si="32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0"/>
        <v>100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42272.530509259261</v>
      </c>
      <c r="T3447" s="9">
        <f t="shared" si="32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0"/>
        <v>108.2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42016.832465277781</v>
      </c>
      <c r="T3448" s="9">
        <f t="shared" si="32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0"/>
        <v>107.80000000000001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42402.889027777783</v>
      </c>
      <c r="T3449" s="9">
        <f t="shared" si="32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0"/>
        <v>109.76190476190477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24"/>
        <v>41960.119085648148</v>
      </c>
      <c r="T3450" s="9">
        <f t="shared" si="32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0"/>
        <v>170.625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24"/>
        <v>42532.052523148144</v>
      </c>
      <c r="T3451" s="9">
        <f t="shared" si="32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0"/>
        <v>152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42036.704525462963</v>
      </c>
      <c r="T3452" s="9">
        <f t="shared" si="32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0"/>
        <v>101.23076923076924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42088.723692129628</v>
      </c>
      <c r="T3453" s="9">
        <f t="shared" si="32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0"/>
        <v>153.19999999999999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41820.639189814814</v>
      </c>
      <c r="T3454" s="9">
        <f t="shared" si="32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0"/>
        <v>128.33333333333334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42535.97865740741</v>
      </c>
      <c r="T3455" s="9">
        <f t="shared" si="32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0"/>
        <v>100.71428571428571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41821.698599537034</v>
      </c>
      <c r="T3456" s="9">
        <f t="shared" si="32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0"/>
        <v>100.64999999999999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42626.7503125</v>
      </c>
      <c r="T3457" s="9">
        <f t="shared" si="32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6">E3458/D3458*100</f>
        <v>191.3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si="324"/>
        <v>41821.205636574072</v>
      </c>
      <c r="T3458" s="9">
        <f t="shared" si="32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6"/>
        <v>140.19999999999999</v>
      </c>
      <c r="P3459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6"/>
        <v>124.33537832310839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6"/>
        <v>126.2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6"/>
        <v>190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6"/>
        <v>139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6"/>
        <v>202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6"/>
        <v>103.38000000000001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6"/>
        <v>102.3236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4"/>
        <v>42575.130057870367</v>
      </c>
      <c r="T3466" s="9">
        <f t="shared" si="32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6"/>
        <v>103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4"/>
        <v>42200.625833333332</v>
      </c>
      <c r="T3467" s="9">
        <f t="shared" si="32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6"/>
        <v>127.14285714285714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4"/>
        <v>42420.019097222219</v>
      </c>
      <c r="T3468" s="9">
        <f t="shared" si="32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6"/>
        <v>101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4"/>
        <v>42053.671666666662</v>
      </c>
      <c r="T3469" s="9">
        <f t="shared" si="32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6"/>
        <v>121.78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4"/>
        <v>42605.765381944439</v>
      </c>
      <c r="T3470" s="9">
        <f t="shared" si="32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6"/>
        <v>113.39285714285714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4"/>
        <v>42458.641724537039</v>
      </c>
      <c r="T3471" s="9">
        <f t="shared" si="32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6"/>
        <v>150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4"/>
        <v>42529.022013888884</v>
      </c>
      <c r="T3472" s="9">
        <f t="shared" si="32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6"/>
        <v>214.6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4"/>
        <v>41841.820486111108</v>
      </c>
      <c r="T3473" s="9">
        <f t="shared" si="32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6"/>
        <v>102.05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4"/>
        <v>41928.170497685183</v>
      </c>
      <c r="T3474" s="9">
        <f t="shared" si="32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6"/>
        <v>100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4"/>
        <v>42062.834444444445</v>
      </c>
      <c r="T3475" s="9">
        <f t="shared" si="32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6"/>
        <v>101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4"/>
        <v>42541.501516203702</v>
      </c>
      <c r="T3476" s="9">
        <f t="shared" si="32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6"/>
        <v>113.33333333333333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24"/>
        <v>41918.880833333329</v>
      </c>
      <c r="T3477" s="9">
        <f t="shared" si="32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6"/>
        <v>104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24"/>
        <v>41921.279976851853</v>
      </c>
      <c r="T3478" s="9">
        <f t="shared" si="32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6"/>
        <v>115.33333333333333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4"/>
        <v>42128.736608796295</v>
      </c>
      <c r="T3479" s="9">
        <f t="shared" si="32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6"/>
        <v>112.85000000000001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4"/>
        <v>42053.916921296302</v>
      </c>
      <c r="T3480" s="9">
        <f t="shared" si="32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6"/>
        <v>127.86666666666666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24"/>
        <v>41781.855092592588</v>
      </c>
      <c r="T3481" s="9">
        <f t="shared" si="32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6"/>
        <v>142.66666666666669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4"/>
        <v>42171.317442129628</v>
      </c>
      <c r="T3482" s="9">
        <f t="shared" si="32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6"/>
        <v>118.8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4"/>
        <v>41989.24754629629</v>
      </c>
      <c r="T3483" s="9">
        <f t="shared" si="32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6"/>
        <v>138.33333333333334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24"/>
        <v>41796.771597222221</v>
      </c>
      <c r="T3484" s="9">
        <f t="shared" si="32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6"/>
        <v>159.9402985074627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4"/>
        <v>41793.668761574074</v>
      </c>
      <c r="T3485" s="9">
        <f t="shared" si="32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6"/>
        <v>114.24000000000001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4"/>
        <v>42506.760405092587</v>
      </c>
      <c r="T3486" s="9">
        <f t="shared" si="32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6"/>
        <v>100.60606060606061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4"/>
        <v>42372.693055555559</v>
      </c>
      <c r="T3487" s="9">
        <f t="shared" si="32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6"/>
        <v>155.20000000000002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4"/>
        <v>42126.87501157407</v>
      </c>
      <c r="T3488" s="9">
        <f t="shared" si="3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6"/>
        <v>127.75000000000001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4"/>
        <v>42149.940416666665</v>
      </c>
      <c r="T3489" s="9">
        <f t="shared" si="3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6"/>
        <v>121.2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4"/>
        <v>42087.768055555556</v>
      </c>
      <c r="T3490" s="9">
        <f t="shared" si="3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6"/>
        <v>112.7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4"/>
        <v>41753.635775462964</v>
      </c>
      <c r="T3491" s="9">
        <f t="shared" si="3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6"/>
        <v>127.49999999999999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4"/>
        <v>42443.802361111113</v>
      </c>
      <c r="T3492" s="9">
        <f t="shared" si="32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6"/>
        <v>158.20000000000002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4"/>
        <v>42121.249814814815</v>
      </c>
      <c r="T3493" s="9">
        <f t="shared" si="32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6"/>
        <v>105.26894736842105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4"/>
        <v>42268.009224537032</v>
      </c>
      <c r="T3494" s="9">
        <f t="shared" si="3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6"/>
        <v>100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4"/>
        <v>41848.866157407407</v>
      </c>
      <c r="T3495" s="9">
        <f t="shared" si="32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6"/>
        <v>100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4"/>
        <v>42689.214988425927</v>
      </c>
      <c r="T3496" s="9">
        <f t="shared" si="32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6"/>
        <v>106.86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4"/>
        <v>41915.762835648151</v>
      </c>
      <c r="T3497" s="9">
        <f t="shared" si="3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6"/>
        <v>124.4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4"/>
        <v>42584.846828703703</v>
      </c>
      <c r="T3498" s="9">
        <f t="shared" si="3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6"/>
        <v>108.70406189555126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4"/>
        <v>42511.741944444439</v>
      </c>
      <c r="T3499" s="9">
        <f t="shared" si="3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6"/>
        <v>102.42424242424242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4"/>
        <v>42459.15861111111</v>
      </c>
      <c r="T3500" s="9">
        <f t="shared" si="3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6"/>
        <v>105.5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4"/>
        <v>42132.036168981482</v>
      </c>
      <c r="T3501" s="9">
        <f t="shared" si="3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6"/>
        <v>106.3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4"/>
        <v>42419.91942129629</v>
      </c>
      <c r="T3502" s="9">
        <f t="shared" si="3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6"/>
        <v>100.66666666666666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4"/>
        <v>42233.763831018514</v>
      </c>
      <c r="T3503" s="9">
        <f t="shared" si="3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6"/>
        <v>105.4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24"/>
        <v>42430.839398148149</v>
      </c>
      <c r="T3504" s="9">
        <f t="shared" si="3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6"/>
        <v>107.55999999999999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ref="S3505:S3568" si="330">(((J3505/60)/60)/24)+DATE(1970,1,1)</f>
        <v>42545.478333333333</v>
      </c>
      <c r="T3505" s="9">
        <f t="shared" ref="T3505:T3568" si="331"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6"/>
        <v>100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42297.748738425929</v>
      </c>
      <c r="T3506" s="9">
        <f t="shared" si="33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6"/>
        <v>103.76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41760.935706018521</v>
      </c>
      <c r="T3507" s="9">
        <f t="shared" si="33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6"/>
        <v>101.49999999999999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41829.734259259261</v>
      </c>
      <c r="T3508" s="9">
        <f t="shared" si="33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6"/>
        <v>104.4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42491.92288194444</v>
      </c>
      <c r="T3509" s="9">
        <f t="shared" si="33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6"/>
        <v>180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42477.729780092588</v>
      </c>
      <c r="T3510" s="9">
        <f t="shared" si="33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6"/>
        <v>106.33333333333333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41950.859560185185</v>
      </c>
      <c r="T3511" s="9">
        <f t="shared" si="33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6"/>
        <v>100.55555555555556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41802.62090277778</v>
      </c>
      <c r="T3512" s="9">
        <f t="shared" si="33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6"/>
        <v>101.2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41927.873784722222</v>
      </c>
      <c r="T3513" s="9">
        <f t="shared" si="33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6"/>
        <v>100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42057.536944444444</v>
      </c>
      <c r="T3514" s="9">
        <f t="shared" si="33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6"/>
        <v>118.39285714285714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30"/>
        <v>41781.096203703702</v>
      </c>
      <c r="T3515" s="9">
        <f t="shared" si="33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6"/>
        <v>110.00000000000001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42020.846666666665</v>
      </c>
      <c r="T3516" s="9">
        <f t="shared" si="33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6"/>
        <v>102.66666666666666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42125.772812499999</v>
      </c>
      <c r="T3517" s="9">
        <f t="shared" si="33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6"/>
        <v>100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30"/>
        <v>41856.010069444441</v>
      </c>
      <c r="T3518" s="9">
        <f t="shared" si="33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6"/>
        <v>100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41794.817523148151</v>
      </c>
      <c r="T3519" s="9">
        <f t="shared" si="33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6"/>
        <v>110.04599999999999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41893.783553240741</v>
      </c>
      <c r="T3520" s="9">
        <f t="shared" si="33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6"/>
        <v>101.35000000000001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42037.598958333328</v>
      </c>
      <c r="T3521" s="9">
        <f t="shared" si="33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2">E3522/D3522*100</f>
        <v>100.75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42227.824212962965</v>
      </c>
      <c r="T3522" s="9">
        <f t="shared" si="33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2"/>
        <v>169.42857142857144</v>
      </c>
      <c r="P3523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2"/>
        <v>100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2"/>
        <v>113.65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2"/>
        <v>101.56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2"/>
        <v>106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2"/>
        <v>102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2"/>
        <v>116.91666666666667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2"/>
        <v>101.15151515151514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0"/>
        <v>42733.50136574074</v>
      </c>
      <c r="T3530" s="9">
        <f t="shared" si="33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2"/>
        <v>132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0"/>
        <v>42177.761782407411</v>
      </c>
      <c r="T3531" s="9">
        <f t="shared" si="33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2"/>
        <v>100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0"/>
        <v>42442.623344907406</v>
      </c>
      <c r="T3532" s="9">
        <f t="shared" si="33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2"/>
        <v>128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0"/>
        <v>42521.654328703706</v>
      </c>
      <c r="T3533" s="9">
        <f t="shared" si="33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2"/>
        <v>118.95833333333334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0"/>
        <v>41884.599849537037</v>
      </c>
      <c r="T3534" s="9">
        <f t="shared" si="33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2"/>
        <v>126.2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0"/>
        <v>42289.761192129634</v>
      </c>
      <c r="T3535" s="9">
        <f t="shared" si="33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2"/>
        <v>156.20000000000002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0"/>
        <v>42243.6252662037</v>
      </c>
      <c r="T3536" s="9">
        <f t="shared" si="33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2"/>
        <v>103.15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0"/>
        <v>42248.640162037031</v>
      </c>
      <c r="T3537" s="9">
        <f t="shared" si="33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2"/>
        <v>153.33333333333334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0"/>
        <v>42328.727141203708</v>
      </c>
      <c r="T3538" s="9">
        <f t="shared" si="33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2"/>
        <v>180.44444444444446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0"/>
        <v>41923.354351851849</v>
      </c>
      <c r="T3539" s="9">
        <f t="shared" si="33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2"/>
        <v>128.44999999999999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0"/>
        <v>42571.420601851853</v>
      </c>
      <c r="T3540" s="9">
        <f t="shared" si="33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2"/>
        <v>119.66666666666667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0"/>
        <v>42600.756041666667</v>
      </c>
      <c r="T3541" s="9">
        <f t="shared" si="33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2"/>
        <v>123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0"/>
        <v>42517.003368055557</v>
      </c>
      <c r="T3542" s="9">
        <f t="shared" si="33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2"/>
        <v>105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0"/>
        <v>42222.730034722219</v>
      </c>
      <c r="T3543" s="9">
        <f t="shared" si="33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2"/>
        <v>102.23636363636363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0"/>
        <v>41829.599791666667</v>
      </c>
      <c r="T3544" s="9">
        <f t="shared" si="33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2"/>
        <v>104.66666666666666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0"/>
        <v>42150.755312499998</v>
      </c>
      <c r="T3545" s="9">
        <f t="shared" si="33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2"/>
        <v>100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0"/>
        <v>42040.831678240742</v>
      </c>
      <c r="T3546" s="9">
        <f t="shared" si="33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2"/>
        <v>100.4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0"/>
        <v>42075.807395833333</v>
      </c>
      <c r="T3547" s="9">
        <f t="shared" si="33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2"/>
        <v>102.27272727272727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0"/>
        <v>42073.660694444443</v>
      </c>
      <c r="T3548" s="9">
        <f t="shared" si="33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2"/>
        <v>114.40928571428573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0"/>
        <v>42480.078715277778</v>
      </c>
      <c r="T3549" s="9">
        <f t="shared" si="33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2"/>
        <v>101.9047619047619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0"/>
        <v>42411.942291666666</v>
      </c>
      <c r="T3550" s="9">
        <f t="shared" si="33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2"/>
        <v>102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0"/>
        <v>42223.394363425927</v>
      </c>
      <c r="T3551" s="9">
        <f t="shared" si="33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2"/>
        <v>104.80000000000001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0"/>
        <v>42462.893495370372</v>
      </c>
      <c r="T3552" s="9">
        <f t="shared" si="33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2"/>
        <v>101.83333333333333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0"/>
        <v>41753.515856481477</v>
      </c>
      <c r="T3553" s="9">
        <f t="shared" si="33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2"/>
        <v>100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0"/>
        <v>41788.587083333332</v>
      </c>
      <c r="T3554" s="9">
        <f t="shared" si="33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2"/>
        <v>106.27272727272728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0"/>
        <v>42196.028703703705</v>
      </c>
      <c r="T3555" s="9">
        <f t="shared" si="33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2"/>
        <v>113.42219999999999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0"/>
        <v>42016.050451388888</v>
      </c>
      <c r="T3556" s="9">
        <f t="shared" si="33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2"/>
        <v>100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0"/>
        <v>42661.442060185189</v>
      </c>
      <c r="T3557" s="9">
        <f t="shared" si="33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2"/>
        <v>100.45454545454547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0"/>
        <v>41808.649583333332</v>
      </c>
      <c r="T3558" s="9">
        <f t="shared" si="33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2"/>
        <v>100.03599999999999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0"/>
        <v>41730.276747685188</v>
      </c>
      <c r="T3559" s="9">
        <f t="shared" si="33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2"/>
        <v>144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0"/>
        <v>42139.816840277781</v>
      </c>
      <c r="T3560" s="9">
        <f t="shared" si="33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2"/>
        <v>103.49999999999999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0"/>
        <v>42194.096157407403</v>
      </c>
      <c r="T3561" s="9">
        <f t="shared" si="33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2"/>
        <v>108.43750000000001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0"/>
        <v>42115.889652777783</v>
      </c>
      <c r="T3562" s="9">
        <f t="shared" si="33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2"/>
        <v>102.4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0"/>
        <v>42203.680300925931</v>
      </c>
      <c r="T3563" s="9">
        <f t="shared" si="33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2"/>
        <v>148.88888888888889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0"/>
        <v>42433.761886574073</v>
      </c>
      <c r="T3564" s="9">
        <f t="shared" si="33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2"/>
        <v>105.49000000000002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0"/>
        <v>42555.671944444446</v>
      </c>
      <c r="T3565" s="9">
        <f t="shared" si="33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2"/>
        <v>100.49999999999999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0"/>
        <v>42236.623252314821</v>
      </c>
      <c r="T3566" s="9">
        <f t="shared" si="33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2"/>
        <v>130.55555555555557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0"/>
        <v>41974.743148148147</v>
      </c>
      <c r="T3567" s="9">
        <f t="shared" si="33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2"/>
        <v>104.75000000000001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0"/>
        <v>41997.507905092592</v>
      </c>
      <c r="T3568" s="9">
        <f t="shared" si="33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2"/>
        <v>108.80000000000001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ref="S3569:S3632" si="336">(((J3569/60)/60)/24)+DATE(1970,1,1)</f>
        <v>42135.810694444444</v>
      </c>
      <c r="T3569" s="9">
        <f t="shared" ref="T3569:T3632" si="337"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2"/>
        <v>111.00000000000001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41869.740671296298</v>
      </c>
      <c r="T3570" s="9">
        <f t="shared" si="33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2"/>
        <v>100.47999999999999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41982.688611111109</v>
      </c>
      <c r="T3571" s="9">
        <f t="shared" si="33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2"/>
        <v>114.35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41976.331979166673</v>
      </c>
      <c r="T3572" s="9">
        <f t="shared" si="33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2"/>
        <v>122.06666666666666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41912.858946759261</v>
      </c>
      <c r="T3573" s="9">
        <f t="shared" si="33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2"/>
        <v>100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42146.570393518516</v>
      </c>
      <c r="T3574" s="9">
        <f t="shared" si="33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2"/>
        <v>102.8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41921.375532407408</v>
      </c>
      <c r="T3575" s="9">
        <f t="shared" si="33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2"/>
        <v>106.12068965517241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41926.942685185182</v>
      </c>
      <c r="T3576" s="9">
        <f t="shared" si="33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2"/>
        <v>101.33000000000001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42561.783877314811</v>
      </c>
      <c r="T3577" s="9">
        <f t="shared" si="33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2"/>
        <v>100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42649.54923611111</v>
      </c>
      <c r="T3578" s="9">
        <f t="shared" si="33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2"/>
        <v>130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42093.786840277782</v>
      </c>
      <c r="T3579" s="9">
        <f t="shared" si="33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2"/>
        <v>100.01333333333334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42460.733530092592</v>
      </c>
      <c r="T3580" s="9">
        <f t="shared" si="33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2"/>
        <v>100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42430.762222222227</v>
      </c>
      <c r="T3581" s="9">
        <f t="shared" si="33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2"/>
        <v>113.88888888888889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6"/>
        <v>42026.176180555558</v>
      </c>
      <c r="T3582" s="9">
        <f t="shared" si="33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2"/>
        <v>100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41836.471180555556</v>
      </c>
      <c r="T3583" s="9">
        <f t="shared" si="33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2"/>
        <v>287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6"/>
        <v>42451.095856481479</v>
      </c>
      <c r="T3584" s="9">
        <f t="shared" si="33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2"/>
        <v>108.5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42418.425983796296</v>
      </c>
      <c r="T3585" s="9">
        <f t="shared" si="33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8">E3586/D3586*100</f>
        <v>115.5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42168.316481481481</v>
      </c>
      <c r="T3586" s="9">
        <f t="shared" si="33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8"/>
        <v>119.11764705882352</v>
      </c>
      <c r="P3587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8"/>
        <v>109.42666666666668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8"/>
        <v>126.6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8"/>
        <v>100.49999999999999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8"/>
        <v>127.49999999999999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8"/>
        <v>100.05999999999999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8"/>
        <v>175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8"/>
        <v>127.25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6"/>
        <v>41988.829942129625</v>
      </c>
      <c r="T3594" s="9">
        <f t="shared" si="33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8"/>
        <v>110.63333333333334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6"/>
        <v>41974.898599537039</v>
      </c>
      <c r="T3595" s="9">
        <f t="shared" si="33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8"/>
        <v>125.93749999999999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6"/>
        <v>42592.066921296297</v>
      </c>
      <c r="T3596" s="9">
        <f t="shared" si="33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8"/>
        <v>118.5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6"/>
        <v>42050.008368055554</v>
      </c>
      <c r="T3597" s="9">
        <f t="shared" si="33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8"/>
        <v>107.72727272727273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36"/>
        <v>41856.715069444443</v>
      </c>
      <c r="T3598" s="9">
        <f t="shared" si="33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8"/>
        <v>102.60000000000001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6"/>
        <v>42417.585532407407</v>
      </c>
      <c r="T3599" s="9">
        <f t="shared" si="33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8"/>
        <v>110.1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6"/>
        <v>41866.79886574074</v>
      </c>
      <c r="T3600" s="9">
        <f t="shared" si="33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8"/>
        <v>202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6"/>
        <v>42220.79487268519</v>
      </c>
      <c r="T3601" s="9">
        <f t="shared" si="33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8"/>
        <v>130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36"/>
        <v>42628.849120370374</v>
      </c>
      <c r="T3602" s="9">
        <f t="shared" si="33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8"/>
        <v>104.35000000000001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6"/>
        <v>41990.99863425926</v>
      </c>
      <c r="T3603" s="9">
        <f t="shared" si="33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8"/>
        <v>100.05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6"/>
        <v>42447.894432870366</v>
      </c>
      <c r="T3604" s="9">
        <f t="shared" si="33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8"/>
        <v>170.66666666666669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6"/>
        <v>42283.864351851851</v>
      </c>
      <c r="T3605" s="9">
        <f t="shared" si="33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8"/>
        <v>112.83333333333334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6"/>
        <v>42483.015694444446</v>
      </c>
      <c r="T3606" s="9">
        <f t="shared" si="33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8"/>
        <v>184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6"/>
        <v>42383.793124999997</v>
      </c>
      <c r="T3607" s="9">
        <f t="shared" si="33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8"/>
        <v>130.26666666666665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6"/>
        <v>42566.604826388888</v>
      </c>
      <c r="T3608" s="9">
        <f t="shared" si="33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8"/>
        <v>105.45454545454544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36"/>
        <v>42338.963912037041</v>
      </c>
      <c r="T3609" s="9">
        <f t="shared" si="33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8"/>
        <v>100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6"/>
        <v>42506.709375000006</v>
      </c>
      <c r="T3610" s="9">
        <f t="shared" si="33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8"/>
        <v>153.31632653061226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6"/>
        <v>42429.991724537031</v>
      </c>
      <c r="T3611" s="9">
        <f t="shared" si="33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8"/>
        <v>162.30000000000001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6"/>
        <v>42203.432129629626</v>
      </c>
      <c r="T3612" s="9">
        <f t="shared" si="33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8"/>
        <v>136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6"/>
        <v>42072.370381944449</v>
      </c>
      <c r="T3613" s="9">
        <f t="shared" si="33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8"/>
        <v>144.4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6"/>
        <v>41789.726979166669</v>
      </c>
      <c r="T3614" s="9">
        <f t="shared" si="33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8"/>
        <v>100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36"/>
        <v>41788.58997685185</v>
      </c>
      <c r="T3615" s="9">
        <f t="shared" si="33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8"/>
        <v>100.8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6"/>
        <v>42144.041851851856</v>
      </c>
      <c r="T3616" s="9">
        <f t="shared" si="33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8"/>
        <v>106.80000000000001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6"/>
        <v>42318.593703703707</v>
      </c>
      <c r="T3617" s="9">
        <f t="shared" si="33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8"/>
        <v>124.8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6"/>
        <v>42052.949814814812</v>
      </c>
      <c r="T3618" s="9">
        <f t="shared" si="33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8"/>
        <v>118.91891891891892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6"/>
        <v>42779.610289351855</v>
      </c>
      <c r="T3619" s="9">
        <f t="shared" si="33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8"/>
        <v>101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6"/>
        <v>42128.627893518518</v>
      </c>
      <c r="T3620" s="9">
        <f t="shared" si="33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8"/>
        <v>112.99999999999999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6"/>
        <v>42661.132245370376</v>
      </c>
      <c r="T3621" s="9">
        <f t="shared" si="33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8"/>
        <v>105.19047619047619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6"/>
        <v>42037.938206018516</v>
      </c>
      <c r="T3622" s="9">
        <f t="shared" si="33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8"/>
        <v>109.73333333333332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6"/>
        <v>42619.935694444444</v>
      </c>
      <c r="T3623" s="9">
        <f t="shared" si="33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8"/>
        <v>100.099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6"/>
        <v>41877.221886574072</v>
      </c>
      <c r="T3624" s="9">
        <f t="shared" si="33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8"/>
        <v>120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6"/>
        <v>41828.736921296295</v>
      </c>
      <c r="T3625" s="9">
        <f t="shared" si="33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8"/>
        <v>104.93333333333332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6"/>
        <v>42545.774189814809</v>
      </c>
      <c r="T3626" s="9">
        <f t="shared" si="33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8"/>
        <v>102.66666666666666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6"/>
        <v>42157.652511574073</v>
      </c>
      <c r="T3627" s="9">
        <f t="shared" si="33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8"/>
        <v>101.82500000000002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6"/>
        <v>41846.667326388888</v>
      </c>
      <c r="T3628" s="9">
        <f t="shared" si="33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8"/>
        <v>100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6"/>
        <v>42460.741747685184</v>
      </c>
      <c r="T3629" s="9">
        <f t="shared" si="33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8"/>
        <v>0</v>
      </c>
      <c r="P363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6"/>
        <v>42291.833287037036</v>
      </c>
      <c r="T3630" s="9">
        <f t="shared" si="33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8"/>
        <v>1.9999999999999998E-4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36"/>
        <v>42437.094490740739</v>
      </c>
      <c r="T3631" s="9">
        <f t="shared" si="33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8"/>
        <v>3.3333333333333333E-2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36"/>
        <v>41942.84710648148</v>
      </c>
      <c r="T3632" s="9">
        <f t="shared" si="33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8"/>
        <v>51.023391812865491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ref="S3633:S3696" si="342">(((J3633/60)/60)/24)+DATE(1970,1,1)</f>
        <v>41880.753437499996</v>
      </c>
      <c r="T3633" s="9">
        <f t="shared" ref="T3633:T3696" si="343"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8"/>
        <v>20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41946.936909722222</v>
      </c>
      <c r="T3634" s="9">
        <f t="shared" si="34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8"/>
        <v>35.24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42649.623460648145</v>
      </c>
      <c r="T3635" s="9">
        <f t="shared" si="34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8"/>
        <v>4.246666666666667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42701.166365740741</v>
      </c>
      <c r="T3636" s="9">
        <f t="shared" si="34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8"/>
        <v>36.457142857142856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42450.88282407407</v>
      </c>
      <c r="T3637" s="9">
        <f t="shared" si="34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8"/>
        <v>0</v>
      </c>
      <c r="P3638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42226.694780092599</v>
      </c>
      <c r="T3638" s="9">
        <f t="shared" si="34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8"/>
        <v>30.866666666666664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41975.700636574074</v>
      </c>
      <c r="T3639" s="9">
        <f t="shared" si="34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8"/>
        <v>6.5454545454545459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42053.672824074078</v>
      </c>
      <c r="T3640" s="9">
        <f t="shared" si="34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8"/>
        <v>4.0000000000000001E-3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42590.677152777775</v>
      </c>
      <c r="T3641" s="9">
        <f t="shared" si="34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8"/>
        <v>5.5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42104.781597222223</v>
      </c>
      <c r="T3642" s="9">
        <f t="shared" si="34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8"/>
        <v>0</v>
      </c>
      <c r="P3643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41899.627071759263</v>
      </c>
      <c r="T3643" s="9">
        <f t="shared" si="34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8"/>
        <v>2.1428571428571428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42297.816284722227</v>
      </c>
      <c r="T3644" s="9">
        <f t="shared" si="34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8"/>
        <v>0</v>
      </c>
      <c r="P3645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42285.143969907411</v>
      </c>
      <c r="T3645" s="9">
        <f t="shared" si="34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8"/>
        <v>16.420000000000002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42409.241747685184</v>
      </c>
      <c r="T3646" s="9">
        <f t="shared" si="34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8"/>
        <v>0.1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42665.970347222217</v>
      </c>
      <c r="T3647" s="9">
        <f t="shared" si="34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8"/>
        <v>4.8099999999999996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42140.421319444446</v>
      </c>
      <c r="T3648" s="9">
        <f t="shared" si="34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8"/>
        <v>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42598.749155092592</v>
      </c>
      <c r="T3649" s="9">
        <f t="shared" si="34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4">E3650/D3650*100</f>
        <v>100.38249999999999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41887.292187500003</v>
      </c>
      <c r="T3650" s="9">
        <f t="shared" si="34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4"/>
        <v>104</v>
      </c>
      <c r="P3651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4"/>
        <v>100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4"/>
        <v>104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4"/>
        <v>250.66666666666669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4"/>
        <v>100.49999999999999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4"/>
        <v>174.4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4"/>
        <v>116.26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4"/>
        <v>105.82000000000001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2"/>
        <v>42737.910138888896</v>
      </c>
      <c r="T3658" s="9">
        <f t="shared" si="3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4"/>
        <v>110.75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2"/>
        <v>42499.629849537043</v>
      </c>
      <c r="T3659" s="9">
        <f t="shared" si="3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4"/>
        <v>100.66666666666666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2"/>
        <v>41775.858564814815</v>
      </c>
      <c r="T3660" s="9">
        <f t="shared" si="34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4"/>
        <v>102.03333333333333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2"/>
        <v>42055.277199074073</v>
      </c>
      <c r="T3661" s="9">
        <f t="shared" si="34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4"/>
        <v>100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2"/>
        <v>41971.881076388891</v>
      </c>
      <c r="T3662" s="9">
        <f t="shared" si="34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4"/>
        <v>111.00000000000001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2"/>
        <v>42447.896666666667</v>
      </c>
      <c r="T3663" s="9">
        <f t="shared" si="34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4"/>
        <v>101.42500000000001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2"/>
        <v>42064.220069444447</v>
      </c>
      <c r="T3664" s="9">
        <f t="shared" si="34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4"/>
        <v>104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2"/>
        <v>42665.451736111107</v>
      </c>
      <c r="T3665" s="9">
        <f t="shared" si="34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4"/>
        <v>109.375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2"/>
        <v>42523.248715277776</v>
      </c>
      <c r="T3666" s="9">
        <f t="shared" si="34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4"/>
        <v>115.16129032258064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2"/>
        <v>42294.808124999996</v>
      </c>
      <c r="T3667" s="9">
        <f t="shared" si="34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4"/>
        <v>100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2"/>
        <v>41822.90488425926</v>
      </c>
      <c r="T3668" s="9">
        <f t="shared" si="34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4"/>
        <v>103.17033333333335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2"/>
        <v>42173.970127314817</v>
      </c>
      <c r="T3669" s="9">
        <f t="shared" si="34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4"/>
        <v>103.49999999999999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2"/>
        <v>42185.556157407409</v>
      </c>
      <c r="T3670" s="9">
        <f t="shared" si="34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4"/>
        <v>138.19999999999999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2"/>
        <v>42136.675196759257</v>
      </c>
      <c r="T3671" s="9">
        <f t="shared" si="34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4"/>
        <v>109.54545454545455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2"/>
        <v>42142.514016203699</v>
      </c>
      <c r="T3672" s="9">
        <f t="shared" si="34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4"/>
        <v>100.85714285714286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2"/>
        <v>41820.62809027778</v>
      </c>
      <c r="T3673" s="9">
        <f t="shared" si="34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4"/>
        <v>101.53333333333335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2"/>
        <v>41878.946574074071</v>
      </c>
      <c r="T3674" s="9">
        <f t="shared" si="34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4"/>
        <v>113.625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2"/>
        <v>41914.295104166667</v>
      </c>
      <c r="T3675" s="9">
        <f t="shared" si="34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4"/>
        <v>100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2"/>
        <v>42556.873020833329</v>
      </c>
      <c r="T3676" s="9">
        <f t="shared" si="34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4"/>
        <v>140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2"/>
        <v>42493.597013888888</v>
      </c>
      <c r="T3677" s="9">
        <f t="shared" si="34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4"/>
        <v>128.75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2"/>
        <v>41876.815787037034</v>
      </c>
      <c r="T3678" s="9">
        <f t="shared" si="34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4"/>
        <v>102.90416666666667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2"/>
        <v>41802.574282407404</v>
      </c>
      <c r="T3679" s="9">
        <f t="shared" si="34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4"/>
        <v>102.49999999999999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2"/>
        <v>42120.531226851846</v>
      </c>
      <c r="T3680" s="9">
        <f t="shared" si="34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4"/>
        <v>110.1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2"/>
        <v>41786.761354166665</v>
      </c>
      <c r="T3681" s="9">
        <f t="shared" si="34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4"/>
        <v>112.76666666666667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2"/>
        <v>42627.454097222217</v>
      </c>
      <c r="T3682" s="9">
        <f t="shared" si="34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4"/>
        <v>111.9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2"/>
        <v>42374.651504629626</v>
      </c>
      <c r="T3683" s="9">
        <f t="shared" si="34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4"/>
        <v>139.19999999999999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2"/>
        <v>41772.685393518521</v>
      </c>
      <c r="T3684" s="9">
        <f t="shared" si="34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4"/>
        <v>110.85714285714286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2"/>
        <v>42633.116851851853</v>
      </c>
      <c r="T3685" s="9">
        <f t="shared" si="34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4"/>
        <v>139.06666666666666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2"/>
        <v>42219.180393518516</v>
      </c>
      <c r="T3686" s="9">
        <f t="shared" si="34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4"/>
        <v>105.69999999999999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2"/>
        <v>41753.593275462961</v>
      </c>
      <c r="T3687" s="9">
        <f t="shared" si="34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4"/>
        <v>101.42857142857142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2"/>
        <v>42230.662731481483</v>
      </c>
      <c r="T3688" s="9">
        <f t="shared" si="34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4"/>
        <v>100.245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2"/>
        <v>41787.218229166669</v>
      </c>
      <c r="T3689" s="9">
        <f t="shared" si="34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4"/>
        <v>109.16666666666666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2"/>
        <v>41829.787083333329</v>
      </c>
      <c r="T3690" s="9">
        <f t="shared" si="34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4"/>
        <v>118.33333333333333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2"/>
        <v>42147.826840277776</v>
      </c>
      <c r="T3691" s="9">
        <f t="shared" si="34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4"/>
        <v>120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2"/>
        <v>41940.598182870373</v>
      </c>
      <c r="T3692" s="9">
        <f t="shared" si="34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4"/>
        <v>127.96000000000001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2"/>
        <v>42020.700567129628</v>
      </c>
      <c r="T3693" s="9">
        <f t="shared" si="34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4"/>
        <v>126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2"/>
        <v>41891.96503472222</v>
      </c>
      <c r="T3694" s="9">
        <f t="shared" si="34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4"/>
        <v>129.12912912912913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2"/>
        <v>42309.191307870366</v>
      </c>
      <c r="T3695" s="9">
        <f t="shared" si="34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4"/>
        <v>107.42857142857143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2"/>
        <v>42490.133877314816</v>
      </c>
      <c r="T3696" s="9">
        <f t="shared" si="34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4"/>
        <v>100.125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ref="S3697:S3760" si="348">(((J3697/60)/60)/24)+DATE(1970,1,1)</f>
        <v>41995.870486111111</v>
      </c>
      <c r="T3697" s="9">
        <f t="shared" ref="T3697:T3760" si="349"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4"/>
        <v>155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41988.617083333331</v>
      </c>
      <c r="T3698" s="9">
        <f t="shared" si="34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4"/>
        <v>108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42479.465833333335</v>
      </c>
      <c r="T3699" s="9">
        <f t="shared" si="34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4"/>
        <v>110.52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42401.806562500002</v>
      </c>
      <c r="T3700" s="9">
        <f t="shared" si="34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4"/>
        <v>100.8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41897.602037037039</v>
      </c>
      <c r="T3701" s="9">
        <f t="shared" si="34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4"/>
        <v>121.2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41882.585648148146</v>
      </c>
      <c r="T3702" s="9">
        <f t="shared" si="34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4"/>
        <v>100.33333333333334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42129.541585648149</v>
      </c>
      <c r="T3703" s="9">
        <f t="shared" si="34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4"/>
        <v>109.16666666666666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42524.53800925926</v>
      </c>
      <c r="T3704" s="9">
        <f t="shared" si="34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4"/>
        <v>123.42857142857142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42556.504490740743</v>
      </c>
      <c r="T3705" s="9">
        <f t="shared" si="34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4"/>
        <v>136.33666666666667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42461.689745370371</v>
      </c>
      <c r="T3706" s="9">
        <f t="shared" si="34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4"/>
        <v>103.46657233816768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41792.542986111112</v>
      </c>
      <c r="T3707" s="9">
        <f t="shared" si="34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4"/>
        <v>121.33333333333334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41879.913761574076</v>
      </c>
      <c r="T3708" s="9">
        <f t="shared" si="34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4"/>
        <v>186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8"/>
        <v>42552.048356481479</v>
      </c>
      <c r="T3709" s="9">
        <f t="shared" si="34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4"/>
        <v>300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8"/>
        <v>41810.142199074071</v>
      </c>
      <c r="T3710" s="9">
        <f t="shared" si="34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4"/>
        <v>108.25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41785.707708333335</v>
      </c>
      <c r="T3711" s="9">
        <f t="shared" si="34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4"/>
        <v>141.15384615384616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42072.576249999998</v>
      </c>
      <c r="T3712" s="9">
        <f t="shared" si="34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4"/>
        <v>113.99999999999999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41779.724224537036</v>
      </c>
      <c r="T3713" s="9">
        <f t="shared" si="34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50">E3714/D3714*100</f>
        <v>153.73333333333335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si="348"/>
        <v>42134.172071759262</v>
      </c>
      <c r="T3714" s="9">
        <f t="shared" si="34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50"/>
        <v>101.49999999999999</v>
      </c>
      <c r="P3715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0"/>
        <v>102.35000000000001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0"/>
        <v>102.57142857142858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0"/>
        <v>155.75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0"/>
        <v>100.75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0"/>
        <v>239.4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0"/>
        <v>210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0"/>
        <v>104.51515151515152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8"/>
        <v>42165.993125000001</v>
      </c>
      <c r="T3722" s="9">
        <f t="shared" si="34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0"/>
        <v>100.8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8"/>
        <v>41927.936157407406</v>
      </c>
      <c r="T3723" s="9">
        <f t="shared" si="34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0"/>
        <v>111.20000000000002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8"/>
        <v>42381.671840277777</v>
      </c>
      <c r="T3724" s="9">
        <f t="shared" si="34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0"/>
        <v>102.04444444444445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8"/>
        <v>41943.753032407411</v>
      </c>
      <c r="T3725" s="9">
        <f t="shared" si="34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0"/>
        <v>102.54767441860466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8"/>
        <v>42465.491435185191</v>
      </c>
      <c r="T3726" s="9">
        <f t="shared" si="34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0"/>
        <v>127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48"/>
        <v>42401.945219907408</v>
      </c>
      <c r="T3727" s="9">
        <f t="shared" si="34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0"/>
        <v>338.70588235294122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8"/>
        <v>42462.140868055561</v>
      </c>
      <c r="T3728" s="9">
        <f t="shared" si="34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0"/>
        <v>100.75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8"/>
        <v>42632.348310185189</v>
      </c>
      <c r="T3729" s="9">
        <f t="shared" si="34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0"/>
        <v>9.31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8"/>
        <v>42205.171018518522</v>
      </c>
      <c r="T3730" s="9">
        <f t="shared" si="34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0"/>
        <v>7.24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8"/>
        <v>42041.205000000002</v>
      </c>
      <c r="T3731" s="9">
        <f t="shared" si="34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0"/>
        <v>10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48"/>
        <v>42203.677766203706</v>
      </c>
      <c r="T3732" s="9">
        <f t="shared" si="34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0"/>
        <v>11.272727272727273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8"/>
        <v>41983.752847222218</v>
      </c>
      <c r="T3733" s="9">
        <f t="shared" si="34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0"/>
        <v>15.411764705882353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48"/>
        <v>41968.677465277782</v>
      </c>
      <c r="T3734" s="9">
        <f t="shared" si="34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0"/>
        <v>0</v>
      </c>
      <c r="P3735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9">
        <f t="shared" si="348"/>
        <v>42103.024398148147</v>
      </c>
      <c r="T3735" s="9">
        <f t="shared" si="34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0"/>
        <v>28.466666666666669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48"/>
        <v>42089.901574074072</v>
      </c>
      <c r="T3736" s="9">
        <f t="shared" si="34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0"/>
        <v>13.333333333333334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48"/>
        <v>42122.693159722221</v>
      </c>
      <c r="T3737" s="9">
        <f t="shared" si="34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0"/>
        <v>0.66666666666666674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48"/>
        <v>42048.711724537032</v>
      </c>
      <c r="T3738" s="9">
        <f t="shared" si="34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0"/>
        <v>21.428571428571427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48"/>
        <v>42297.691006944442</v>
      </c>
      <c r="T3739" s="9">
        <f t="shared" si="34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0"/>
        <v>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48"/>
        <v>41813.938715277778</v>
      </c>
      <c r="T3740" s="9">
        <f t="shared" si="34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0"/>
        <v>20.125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8"/>
        <v>42548.449861111112</v>
      </c>
      <c r="T3741" s="9">
        <f t="shared" si="34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0"/>
        <v>17.899999999999999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8"/>
        <v>41833.089756944442</v>
      </c>
      <c r="T3742" s="9">
        <f t="shared" si="34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0"/>
        <v>0</v>
      </c>
      <c r="P3743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9">
        <f t="shared" si="348"/>
        <v>42325.920717592591</v>
      </c>
      <c r="T3743" s="9">
        <f t="shared" si="34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0"/>
        <v>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48"/>
        <v>41858.214629629627</v>
      </c>
      <c r="T3744" s="9">
        <f t="shared" si="34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0"/>
        <v>0</v>
      </c>
      <c r="P3745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9">
        <f t="shared" si="348"/>
        <v>41793.710231481484</v>
      </c>
      <c r="T3745" s="9">
        <f t="shared" si="34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0"/>
        <v>0</v>
      </c>
      <c r="P3746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9">
        <f t="shared" si="348"/>
        <v>41793.814259259263</v>
      </c>
      <c r="T3746" s="9">
        <f t="shared" si="34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0"/>
        <v>10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48"/>
        <v>41831.697939814818</v>
      </c>
      <c r="T3747" s="9">
        <f t="shared" si="34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0"/>
        <v>2.3764705882352941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48"/>
        <v>42621.389340277776</v>
      </c>
      <c r="T3748" s="9">
        <f t="shared" si="34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0"/>
        <v>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48"/>
        <v>42164.299722222218</v>
      </c>
      <c r="T3749" s="9">
        <f t="shared" si="34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0"/>
        <v>103.52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8"/>
        <v>42395.706435185188</v>
      </c>
      <c r="T3750" s="9">
        <f t="shared" si="34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0"/>
        <v>105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48"/>
        <v>42458.127175925925</v>
      </c>
      <c r="T3751" s="9">
        <f t="shared" si="34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0"/>
        <v>100.44999999999999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8"/>
        <v>42016.981574074074</v>
      </c>
      <c r="T3752" s="9">
        <f t="shared" si="34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0"/>
        <v>132.6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8"/>
        <v>42403.035567129627</v>
      </c>
      <c r="T3753" s="9">
        <f t="shared" si="34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0"/>
        <v>112.99999999999999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8"/>
        <v>42619.802488425921</v>
      </c>
      <c r="T3754" s="9">
        <f t="shared" si="34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0"/>
        <v>103.34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8"/>
        <v>42128.824074074073</v>
      </c>
      <c r="T3755" s="9">
        <f t="shared" si="34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0"/>
        <v>120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8"/>
        <v>41808.881215277775</v>
      </c>
      <c r="T3756" s="9">
        <f t="shared" si="34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0"/>
        <v>129.63636363636363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8"/>
        <v>42445.866979166662</v>
      </c>
      <c r="T3757" s="9">
        <f t="shared" si="34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0"/>
        <v>101.11111111111111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8"/>
        <v>41771.814791666664</v>
      </c>
      <c r="T3758" s="9">
        <f t="shared" si="34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0"/>
        <v>108.51428571428572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8"/>
        <v>41954.850868055553</v>
      </c>
      <c r="T3759" s="9">
        <f t="shared" si="34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0"/>
        <v>102.33333333333334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8"/>
        <v>41747.471504629626</v>
      </c>
      <c r="T3760" s="9">
        <f t="shared" si="34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0"/>
        <v>110.24425000000002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ref="S3761:S3824" si="354">(((J3761/60)/60)/24)+DATE(1970,1,1)</f>
        <v>42182.108252314814</v>
      </c>
      <c r="T3761" s="9">
        <f t="shared" ref="T3761:T3824" si="355"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0"/>
        <v>101.0154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41739.525300925925</v>
      </c>
      <c r="T3762" s="9">
        <f t="shared" si="35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0"/>
        <v>100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42173.466863425929</v>
      </c>
      <c r="T3763" s="9">
        <f t="shared" si="35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0"/>
        <v>106.24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42193.813530092593</v>
      </c>
      <c r="T3764" s="9">
        <f t="shared" si="35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0"/>
        <v>100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42065.750300925924</v>
      </c>
      <c r="T3765" s="9">
        <f t="shared" si="35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0"/>
        <v>100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42499.842962962968</v>
      </c>
      <c r="T3766" s="9">
        <f t="shared" si="35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0"/>
        <v>113.45714285714286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41820.776412037041</v>
      </c>
      <c r="T3767" s="9">
        <f t="shared" si="35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0"/>
        <v>102.65010000000001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41788.167187500003</v>
      </c>
      <c r="T3768" s="9">
        <f t="shared" si="35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0"/>
        <v>116.75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54"/>
        <v>42050.019641203704</v>
      </c>
      <c r="T3769" s="9">
        <f t="shared" si="35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0"/>
        <v>107.65274999999998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41772.727893518517</v>
      </c>
      <c r="T3770" s="9">
        <f t="shared" si="35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0"/>
        <v>100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42445.598136574074</v>
      </c>
      <c r="T3771" s="9">
        <f t="shared" si="35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0"/>
        <v>100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42138.930671296301</v>
      </c>
      <c r="T3772" s="9">
        <f t="shared" si="35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0"/>
        <v>146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42493.857083333336</v>
      </c>
      <c r="T3773" s="9">
        <f t="shared" si="35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0"/>
        <v>110.2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42682.616967592592</v>
      </c>
      <c r="T3774" s="9">
        <f t="shared" si="35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0"/>
        <v>108.2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42656.005173611105</v>
      </c>
      <c r="T3775" s="9">
        <f t="shared" si="35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0"/>
        <v>100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42087.792303240742</v>
      </c>
      <c r="T3776" s="9">
        <f t="shared" si="35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0"/>
        <v>100.25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42075.942627314813</v>
      </c>
      <c r="T3777" s="9">
        <f t="shared" si="35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6">E3778/D3778*100</f>
        <v>106.71250000000001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41814.367800925924</v>
      </c>
      <c r="T3778" s="9">
        <f t="shared" si="35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6"/>
        <v>143.19999999999999</v>
      </c>
      <c r="P3779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6"/>
        <v>105.04166666666667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6"/>
        <v>103.98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6"/>
        <v>120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6"/>
        <v>109.66666666666667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6"/>
        <v>101.75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6"/>
        <v>128.91666666666666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6"/>
        <v>114.99999999999999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54"/>
        <v>42531.980694444443</v>
      </c>
      <c r="T3786" s="9">
        <f t="shared" si="35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6"/>
        <v>150.75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4"/>
        <v>42548.63853009259</v>
      </c>
      <c r="T3787" s="9">
        <f t="shared" si="35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6"/>
        <v>110.96666666666665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4"/>
        <v>42487.037905092591</v>
      </c>
      <c r="T3788" s="9">
        <f t="shared" si="35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6"/>
        <v>100.28571428571429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54"/>
        <v>42167.534791666665</v>
      </c>
      <c r="T3789" s="9">
        <f t="shared" si="35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6"/>
        <v>0.66666666666666674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54"/>
        <v>42333.695821759262</v>
      </c>
      <c r="T3790" s="9">
        <f t="shared" si="35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6"/>
        <v>3.267605633802817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54"/>
        <v>42138.798819444448</v>
      </c>
      <c r="T3791" s="9">
        <f t="shared" si="35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6"/>
        <v>0</v>
      </c>
      <c r="P379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4"/>
        <v>42666.666932870372</v>
      </c>
      <c r="T3792" s="9">
        <f t="shared" si="35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6"/>
        <v>0</v>
      </c>
      <c r="P3793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4"/>
        <v>41766.692037037035</v>
      </c>
      <c r="T3793" s="9">
        <f t="shared" si="35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6"/>
        <v>0.27999999999999997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54"/>
        <v>42170.447013888886</v>
      </c>
      <c r="T3794" s="9">
        <f t="shared" si="35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6"/>
        <v>59.657142857142851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54"/>
        <v>41968.938993055555</v>
      </c>
      <c r="T3795" s="9">
        <f t="shared" si="35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6"/>
        <v>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54"/>
        <v>42132.58048611111</v>
      </c>
      <c r="T3796" s="9">
        <f t="shared" si="35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6"/>
        <v>1.6666666666666667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54"/>
        <v>42201.436226851853</v>
      </c>
      <c r="T3797" s="9">
        <f t="shared" si="35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6"/>
        <v>4.4444444444444444E-3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54"/>
        <v>42689.029583333337</v>
      </c>
      <c r="T3798" s="9">
        <f t="shared" si="35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6"/>
        <v>89.666666666666657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4"/>
        <v>42084.881539351853</v>
      </c>
      <c r="T3799" s="9">
        <f t="shared" si="35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6"/>
        <v>1.4642857142857144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54"/>
        <v>41831.722777777781</v>
      </c>
      <c r="T3800" s="9">
        <f t="shared" si="35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6"/>
        <v>4.0199999999999996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4"/>
        <v>42410.93105324074</v>
      </c>
      <c r="T3801" s="9">
        <f t="shared" si="35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6"/>
        <v>4.004545454545454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4"/>
        <v>41982.737071759257</v>
      </c>
      <c r="T3802" s="9">
        <f t="shared" si="35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6"/>
        <v>8.52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4"/>
        <v>41975.676111111112</v>
      </c>
      <c r="T3803" s="9">
        <f t="shared" si="35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6"/>
        <v>0</v>
      </c>
      <c r="P3804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4"/>
        <v>42269.126226851848</v>
      </c>
      <c r="T3804" s="9">
        <f t="shared" si="35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6"/>
        <v>19.650000000000002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4"/>
        <v>42403.971851851849</v>
      </c>
      <c r="T3805" s="9">
        <f t="shared" si="35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6"/>
        <v>0</v>
      </c>
      <c r="P3806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4"/>
        <v>42527.00953703704</v>
      </c>
      <c r="T3806" s="9">
        <f t="shared" si="35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6"/>
        <v>2E-3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54"/>
        <v>41849.887037037035</v>
      </c>
      <c r="T3807" s="9">
        <f t="shared" si="35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6"/>
        <v>6.6666666666666666E-2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54"/>
        <v>41799.259039351848</v>
      </c>
      <c r="T3808" s="9">
        <f t="shared" si="35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6"/>
        <v>30.333333333333336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4"/>
        <v>42090.909016203703</v>
      </c>
      <c r="T3809" s="9">
        <f t="shared" si="35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6"/>
        <v>100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4"/>
        <v>42059.453923611116</v>
      </c>
      <c r="T3810" s="9">
        <f t="shared" si="35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6"/>
        <v>101.25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4"/>
        <v>41800.526701388888</v>
      </c>
      <c r="T3811" s="9">
        <f t="shared" si="35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6"/>
        <v>121.73333333333333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4"/>
        <v>42054.849050925928</v>
      </c>
      <c r="T3812" s="9">
        <f t="shared" si="35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6"/>
        <v>330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4"/>
        <v>42487.62700231481</v>
      </c>
      <c r="T3813" s="9">
        <f t="shared" si="35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6"/>
        <v>109.55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4"/>
        <v>42109.751250000001</v>
      </c>
      <c r="T3814" s="9">
        <f t="shared" si="35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6"/>
        <v>100.95190476190474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4"/>
        <v>42497.275706018518</v>
      </c>
      <c r="T3815" s="9">
        <f t="shared" si="35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6"/>
        <v>140.13333333333333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4"/>
        <v>42058.904074074075</v>
      </c>
      <c r="T3816" s="9">
        <f t="shared" si="35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6"/>
        <v>100.001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4"/>
        <v>42207.259918981479</v>
      </c>
      <c r="T3817" s="9">
        <f t="shared" si="35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6"/>
        <v>119.238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4"/>
        <v>41807.690081018518</v>
      </c>
      <c r="T3818" s="9">
        <f t="shared" si="35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6"/>
        <v>107.25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54"/>
        <v>42284.69694444444</v>
      </c>
      <c r="T3819" s="9">
        <f t="shared" si="35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6"/>
        <v>227.99999999999997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54"/>
        <v>42045.84238425926</v>
      </c>
      <c r="T3820" s="9">
        <f t="shared" si="35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6"/>
        <v>106.4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4"/>
        <v>42184.209537037037</v>
      </c>
      <c r="T3821" s="9">
        <f t="shared" si="35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6"/>
        <v>143.33333333333334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54"/>
        <v>42160.651817129634</v>
      </c>
      <c r="T3822" s="9">
        <f t="shared" si="35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6"/>
        <v>104.54285714285714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4"/>
        <v>42341.180636574078</v>
      </c>
      <c r="T3823" s="9">
        <f t="shared" si="35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6"/>
        <v>110.02000000000001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4"/>
        <v>42329.838159722218</v>
      </c>
      <c r="T3824" s="9">
        <f t="shared" si="35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6"/>
        <v>106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ref="S3825:S3888" si="360">(((J3825/60)/60)/24)+DATE(1970,1,1)</f>
        <v>42170.910231481481</v>
      </c>
      <c r="T3825" s="9">
        <f t="shared" ref="T3825:T3888" si="361"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6"/>
        <v>108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42571.626192129625</v>
      </c>
      <c r="T3826" s="9">
        <f t="shared" si="36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6"/>
        <v>105.42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60"/>
        <v>42151.069606481484</v>
      </c>
      <c r="T3827" s="9">
        <f t="shared" si="36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6"/>
        <v>119.16666666666667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42101.423541666663</v>
      </c>
      <c r="T3828" s="9">
        <f t="shared" si="36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6"/>
        <v>152.66666666666666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42034.928252314814</v>
      </c>
      <c r="T3829" s="9">
        <f t="shared" si="36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6"/>
        <v>100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41944.527627314819</v>
      </c>
      <c r="T3830" s="9">
        <f t="shared" si="36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6"/>
        <v>100.2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42593.865405092598</v>
      </c>
      <c r="T3831" s="9">
        <f t="shared" si="36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6"/>
        <v>225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42503.740868055553</v>
      </c>
      <c r="T3832" s="9">
        <f t="shared" si="36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6"/>
        <v>106.02199999999999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41927.848900462966</v>
      </c>
      <c r="T3833" s="9">
        <f t="shared" si="36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6"/>
        <v>104.66666666666666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60"/>
        <v>42375.114988425921</v>
      </c>
      <c r="T3834" s="9">
        <f t="shared" si="36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6"/>
        <v>116.66666666666667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41963.872361111105</v>
      </c>
      <c r="T3835" s="9">
        <f t="shared" si="36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6"/>
        <v>109.03333333333333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42143.445219907408</v>
      </c>
      <c r="T3836" s="9">
        <f t="shared" si="36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6"/>
        <v>160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42460.94222222222</v>
      </c>
      <c r="T3837" s="9">
        <f t="shared" si="36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6"/>
        <v>112.5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42553.926527777774</v>
      </c>
      <c r="T3838" s="9">
        <f t="shared" si="36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6"/>
        <v>102.1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42152.765717592592</v>
      </c>
      <c r="T3839" s="9">
        <f t="shared" si="36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6"/>
        <v>100.824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42116.710752314815</v>
      </c>
      <c r="T3840" s="9">
        <f t="shared" si="36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6"/>
        <v>101.25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60"/>
        <v>42155.142638888887</v>
      </c>
      <c r="T3841" s="9">
        <f t="shared" si="36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2">E3842/D3842*100</f>
        <v>6500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42432.701724537037</v>
      </c>
      <c r="T3842" s="9">
        <f t="shared" si="36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2"/>
        <v>8.7200000000000006</v>
      </c>
      <c r="P3843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2"/>
        <v>21.94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2"/>
        <v>21.3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2"/>
        <v>41.489795918367342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2"/>
        <v>2.105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2"/>
        <v>2.7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2"/>
        <v>16.161904761904761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2"/>
        <v>16.376923076923077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0"/>
        <v>42265.817002314812</v>
      </c>
      <c r="T3850" s="9">
        <f t="shared" si="36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2"/>
        <v>7.043333333333333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0"/>
        <v>42136.767175925925</v>
      </c>
      <c r="T3851" s="9">
        <f t="shared" si="36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2"/>
        <v>3.8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0"/>
        <v>41975.124340277776</v>
      </c>
      <c r="T3852" s="9">
        <f t="shared" si="36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2"/>
        <v>34.08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0"/>
        <v>42172.439571759256</v>
      </c>
      <c r="T3853" s="9">
        <f t="shared" si="36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2"/>
        <v>0.2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0"/>
        <v>42065.190694444449</v>
      </c>
      <c r="T3854" s="9">
        <f t="shared" si="36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2"/>
        <v>2.5999999999999999E-2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0"/>
        <v>41848.84002314815</v>
      </c>
      <c r="T3855" s="9">
        <f t="shared" si="36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2"/>
        <v>16.254545454545454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0"/>
        <v>42103.884930555556</v>
      </c>
      <c r="T3856" s="9">
        <f t="shared" si="36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2"/>
        <v>2.5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0"/>
        <v>42059.970729166671</v>
      </c>
      <c r="T3857" s="9">
        <f t="shared" si="36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2"/>
        <v>0.02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0"/>
        <v>42041.743090277778</v>
      </c>
      <c r="T3858" s="9">
        <f t="shared" si="36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2"/>
        <v>5.2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0"/>
        <v>41829.73715277778</v>
      </c>
      <c r="T3859" s="9">
        <f t="shared" si="36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2"/>
        <v>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0"/>
        <v>42128.431064814817</v>
      </c>
      <c r="T3860" s="9">
        <f t="shared" si="36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2"/>
        <v>0.04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0"/>
        <v>41789.893599537041</v>
      </c>
      <c r="T3861" s="9">
        <f t="shared" si="36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2"/>
        <v>17.666666666666668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0"/>
        <v>41833.660995370366</v>
      </c>
      <c r="T3862" s="9">
        <f t="shared" si="36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2"/>
        <v>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0"/>
        <v>41914.590011574073</v>
      </c>
      <c r="T3863" s="9">
        <f t="shared" si="36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2"/>
        <v>1.3333333333333334E-2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0"/>
        <v>42611.261064814811</v>
      </c>
      <c r="T3864" s="9">
        <f t="shared" si="36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2"/>
        <v>0</v>
      </c>
      <c r="P3865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0"/>
        <v>42253.633159722223</v>
      </c>
      <c r="T3865" s="9">
        <f t="shared" si="36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2"/>
        <v>1.2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0"/>
        <v>42295.891828703709</v>
      </c>
      <c r="T3866" s="9">
        <f t="shared" si="36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2"/>
        <v>26.937422295897225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0"/>
        <v>41841.651597222226</v>
      </c>
      <c r="T3867" s="9">
        <f t="shared" si="36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2"/>
        <v>0.54999999999999993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0"/>
        <v>42402.947002314817</v>
      </c>
      <c r="T3868" s="9">
        <f t="shared" si="36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2"/>
        <v>12.55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0"/>
        <v>42509.814108796301</v>
      </c>
      <c r="T3869" s="9">
        <f t="shared" si="36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2"/>
        <v>0.2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0"/>
        <v>41865.659780092588</v>
      </c>
      <c r="T3870" s="9">
        <f t="shared" si="36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2"/>
        <v>3.4474868431088401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0"/>
        <v>42047.724444444444</v>
      </c>
      <c r="T3871" s="9">
        <f t="shared" si="36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2"/>
        <v>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0"/>
        <v>41793.17219907407</v>
      </c>
      <c r="T3872" s="9">
        <f t="shared" si="36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2"/>
        <v>2.666666666666667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0"/>
        <v>42763.780671296292</v>
      </c>
      <c r="T3873" s="9">
        <f t="shared" si="36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2"/>
        <v>0</v>
      </c>
      <c r="P3874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0"/>
        <v>42180.145787037036</v>
      </c>
      <c r="T3874" s="9">
        <f t="shared" si="36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2"/>
        <v>0</v>
      </c>
      <c r="P3875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0"/>
        <v>42255.696006944447</v>
      </c>
      <c r="T3875" s="9">
        <f t="shared" si="36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2"/>
        <v>0</v>
      </c>
      <c r="P3876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0"/>
        <v>42007.016458333332</v>
      </c>
      <c r="T3876" s="9">
        <f t="shared" si="36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2"/>
        <v>0</v>
      </c>
      <c r="P3877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0"/>
        <v>42615.346817129626</v>
      </c>
      <c r="T3877" s="9">
        <f t="shared" si="36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2"/>
        <v>52.794871794871788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0"/>
        <v>42372.624166666668</v>
      </c>
      <c r="T3878" s="9">
        <f t="shared" si="36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2"/>
        <v>4.9639999999999995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0"/>
        <v>42682.67768518519</v>
      </c>
      <c r="T3879" s="9">
        <f t="shared" si="36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2"/>
        <v>5.5555555555555552E-2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0"/>
        <v>42154.818819444445</v>
      </c>
      <c r="T3880" s="9">
        <f t="shared" si="36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2"/>
        <v>0</v>
      </c>
      <c r="P3881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0"/>
        <v>41999.861064814817</v>
      </c>
      <c r="T3881" s="9">
        <f t="shared" si="36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2"/>
        <v>13.066666666666665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0"/>
        <v>41815.815046296295</v>
      </c>
      <c r="T3882" s="9">
        <f t="shared" si="36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2"/>
        <v>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0"/>
        <v>42756.018506944441</v>
      </c>
      <c r="T3883" s="9">
        <f t="shared" si="36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2"/>
        <v>0</v>
      </c>
      <c r="P3884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0"/>
        <v>42373.983449074076</v>
      </c>
      <c r="T3884" s="9">
        <f t="shared" si="36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2"/>
        <v>0</v>
      </c>
      <c r="P3885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0"/>
        <v>41854.602650462963</v>
      </c>
      <c r="T3885" s="9">
        <f t="shared" si="36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2"/>
        <v>0</v>
      </c>
      <c r="P3886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0"/>
        <v>42065.791574074072</v>
      </c>
      <c r="T3886" s="9">
        <f t="shared" si="36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2"/>
        <v>0</v>
      </c>
      <c r="P3887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0"/>
        <v>42469.951284722221</v>
      </c>
      <c r="T3887" s="9">
        <f t="shared" si="36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2"/>
        <v>0</v>
      </c>
      <c r="P3888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0"/>
        <v>41954.228032407409</v>
      </c>
      <c r="T3888" s="9">
        <f t="shared" si="36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2"/>
        <v>1.7500000000000002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ref="S3889:S3952" si="366">(((J3889/60)/60)/24)+DATE(1970,1,1)</f>
        <v>42079.857974537037</v>
      </c>
      <c r="T3889" s="9">
        <f t="shared" ref="T3889:T3952" si="367"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2"/>
        <v>27.1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42762.545810185184</v>
      </c>
      <c r="T3890" s="9">
        <f t="shared" si="36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2"/>
        <v>1.4749999999999999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6"/>
        <v>41977.004976851851</v>
      </c>
      <c r="T3891" s="9">
        <f t="shared" si="36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2"/>
        <v>16.826666666666668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42171.758611111116</v>
      </c>
      <c r="T3892" s="9">
        <f t="shared" si="36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2"/>
        <v>32.5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6"/>
        <v>42056.1324537037</v>
      </c>
      <c r="T3893" s="9">
        <f t="shared" si="36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2"/>
        <v>0</v>
      </c>
      <c r="P3894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41867.652280092596</v>
      </c>
      <c r="T3894" s="9">
        <f t="shared" si="36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2"/>
        <v>21.55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41779.657870370371</v>
      </c>
      <c r="T3895" s="9">
        <f t="shared" si="36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2"/>
        <v>3.4666666666666663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42679.958472222221</v>
      </c>
      <c r="T3896" s="9">
        <f t="shared" si="36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2"/>
        <v>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6"/>
        <v>42032.250208333338</v>
      </c>
      <c r="T3897" s="9">
        <f t="shared" si="36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2"/>
        <v>10.625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6"/>
        <v>41793.191875000004</v>
      </c>
      <c r="T3898" s="9">
        <f t="shared" si="36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2"/>
        <v>17.599999999999998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41982.87364583333</v>
      </c>
      <c r="T3899" s="9">
        <f t="shared" si="36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2"/>
        <v>32.56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42193.482291666667</v>
      </c>
      <c r="T3900" s="9">
        <f t="shared" si="36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2"/>
        <v>1.25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41843.775011574071</v>
      </c>
      <c r="T3901" s="9">
        <f t="shared" si="36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2"/>
        <v>5.4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6"/>
        <v>42136.092488425929</v>
      </c>
      <c r="T3902" s="9">
        <f t="shared" si="36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2"/>
        <v>0.83333333333333337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42317.826377314821</v>
      </c>
      <c r="T3903" s="9">
        <f t="shared" si="36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2"/>
        <v>48.833333333333336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42663.468078703707</v>
      </c>
      <c r="T3904" s="9">
        <f t="shared" si="36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2"/>
        <v>0</v>
      </c>
      <c r="P3905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6"/>
        <v>42186.01116898148</v>
      </c>
      <c r="T3905" s="9">
        <f t="shared" si="36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8">E3906/D3906*100</f>
        <v>0.03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42095.229166666672</v>
      </c>
      <c r="T3906" s="9">
        <f t="shared" si="36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8"/>
        <v>11.533333333333333</v>
      </c>
      <c r="P3907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8"/>
        <v>67.333333333333329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8"/>
        <v>15.299999999999999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8"/>
        <v>8.6666666666666679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8"/>
        <v>0.22499999999999998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8"/>
        <v>3.0833333333333335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8"/>
        <v>37.412500000000001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8"/>
        <v>6.6666666666666671E-3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66"/>
        <v>42059.270023148143</v>
      </c>
      <c r="T3914" s="9">
        <f t="shared" si="36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8"/>
        <v>10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6"/>
        <v>42308.211215277777</v>
      </c>
      <c r="T3915" s="9">
        <f t="shared" si="36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8"/>
        <v>36.36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6"/>
        <v>42114.818935185183</v>
      </c>
      <c r="T3916" s="9">
        <f t="shared" si="36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8"/>
        <v>0.33333333333333337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66"/>
        <v>42492.98505787037</v>
      </c>
      <c r="T3917" s="9">
        <f t="shared" si="36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8"/>
        <v>0</v>
      </c>
      <c r="P3918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6"/>
        <v>42494.471666666665</v>
      </c>
      <c r="T3918" s="9">
        <f t="shared" si="36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8"/>
        <v>0.2857142857142857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66"/>
        <v>41863.527326388888</v>
      </c>
      <c r="T3919" s="9">
        <f t="shared" si="36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8"/>
        <v>0.2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66"/>
        <v>41843.664618055554</v>
      </c>
      <c r="T3920" s="9">
        <f t="shared" si="36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8"/>
        <v>1.7999999999999998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66"/>
        <v>42358.684872685189</v>
      </c>
      <c r="T3921" s="9">
        <f t="shared" si="36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8"/>
        <v>5.4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66"/>
        <v>42657.38726851852</v>
      </c>
      <c r="T3922" s="9">
        <f t="shared" si="36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8"/>
        <v>0</v>
      </c>
      <c r="P3923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6"/>
        <v>41926.542303240742</v>
      </c>
      <c r="T3923" s="9">
        <f t="shared" si="36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8"/>
        <v>8.1333333333333329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6"/>
        <v>42020.768634259264</v>
      </c>
      <c r="T3924" s="9">
        <f t="shared" si="36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8"/>
        <v>12.034782608695652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6"/>
        <v>42075.979988425926</v>
      </c>
      <c r="T3925" s="9">
        <f t="shared" si="36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8"/>
        <v>15.266666666666667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66"/>
        <v>41786.959745370368</v>
      </c>
      <c r="T3926" s="9">
        <f t="shared" si="36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8"/>
        <v>10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66"/>
        <v>41820.870821759258</v>
      </c>
      <c r="T3927" s="9">
        <f t="shared" si="36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8"/>
        <v>0.3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66"/>
        <v>41970.085046296299</v>
      </c>
      <c r="T3928" s="9">
        <f t="shared" si="36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8"/>
        <v>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66"/>
        <v>41830.267407407409</v>
      </c>
      <c r="T3929" s="9">
        <f t="shared" si="36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8"/>
        <v>13.020000000000001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66"/>
        <v>42265.683182870373</v>
      </c>
      <c r="T3930" s="9">
        <f t="shared" si="36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8"/>
        <v>2.2650000000000001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6"/>
        <v>42601.827141203699</v>
      </c>
      <c r="T3931" s="9">
        <f t="shared" si="36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8"/>
        <v>0</v>
      </c>
      <c r="P393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6"/>
        <v>42433.338749999995</v>
      </c>
      <c r="T3932" s="9">
        <f t="shared" si="36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8"/>
        <v>0</v>
      </c>
      <c r="P3933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6"/>
        <v>42228.151701388888</v>
      </c>
      <c r="T3933" s="9">
        <f t="shared" si="36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8"/>
        <v>8.3333333333333332E-3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66"/>
        <v>42415.168564814812</v>
      </c>
      <c r="T3934" s="9">
        <f t="shared" si="36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8"/>
        <v>15.742857142857142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6"/>
        <v>42538.968310185184</v>
      </c>
      <c r="T3935" s="9">
        <f t="shared" si="36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8"/>
        <v>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6"/>
        <v>42233.671747685185</v>
      </c>
      <c r="T3936" s="9">
        <f t="shared" si="36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8"/>
        <v>43.833333333333336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6"/>
        <v>42221.656782407401</v>
      </c>
      <c r="T3937" s="9">
        <f t="shared" si="36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8"/>
        <v>0</v>
      </c>
      <c r="P3938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6"/>
        <v>42675.262962962966</v>
      </c>
      <c r="T3938" s="9">
        <f t="shared" si="36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8"/>
        <v>86.135181975736558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66"/>
        <v>42534.631481481483</v>
      </c>
      <c r="T3939" s="9">
        <f t="shared" si="36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8"/>
        <v>12.196620583717358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6"/>
        <v>42151.905717592599</v>
      </c>
      <c r="T3940" s="9">
        <f t="shared" si="36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8"/>
        <v>0.1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66"/>
        <v>41915.400219907409</v>
      </c>
      <c r="T3941" s="9">
        <f t="shared" si="36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8"/>
        <v>0.22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66"/>
        <v>41961.492488425924</v>
      </c>
      <c r="T3942" s="9">
        <f t="shared" si="36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8"/>
        <v>0.90909090909090906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66"/>
        <v>41940.587233796294</v>
      </c>
      <c r="T3943" s="9">
        <f t="shared" si="36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8"/>
        <v>0</v>
      </c>
      <c r="P3944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6"/>
        <v>42111.904097222221</v>
      </c>
      <c r="T3944" s="9">
        <f t="shared" si="36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8"/>
        <v>35.64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6"/>
        <v>42279.778564814813</v>
      </c>
      <c r="T3945" s="9">
        <f t="shared" si="36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8"/>
        <v>0</v>
      </c>
      <c r="P3946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6"/>
        <v>42213.662905092591</v>
      </c>
      <c r="T3946" s="9">
        <f t="shared" si="36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8"/>
        <v>0.25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66"/>
        <v>42109.801712962959</v>
      </c>
      <c r="T3947" s="9">
        <f t="shared" si="36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8"/>
        <v>3.25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66"/>
        <v>42031.833587962959</v>
      </c>
      <c r="T3948" s="9">
        <f t="shared" si="36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8"/>
        <v>3.3666666666666663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66"/>
        <v>42615.142870370371</v>
      </c>
      <c r="T3949" s="9">
        <f t="shared" si="36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8"/>
        <v>0</v>
      </c>
      <c r="P395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6"/>
        <v>41829.325497685182</v>
      </c>
      <c r="T3950" s="9">
        <f t="shared" si="36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8"/>
        <v>15.770000000000001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6"/>
        <v>42016.120613425926</v>
      </c>
      <c r="T3951" s="9">
        <f t="shared" si="36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8"/>
        <v>0.625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66"/>
        <v>42439.702314814815</v>
      </c>
      <c r="T3952" s="9">
        <f t="shared" si="36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8"/>
        <v>5.0000000000000001E-4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ref="S3953:S4016" si="372">(((J3953/60)/60)/24)+DATE(1970,1,1)</f>
        <v>42433.825717592597</v>
      </c>
      <c r="T3953" s="9">
        <f t="shared" ref="T3953:T4016" si="373"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8"/>
        <v>9.6153846153846159E-2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42243.790393518517</v>
      </c>
      <c r="T3954" s="9">
        <f t="shared" si="37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8"/>
        <v>0</v>
      </c>
      <c r="P3955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9">
        <f t="shared" si="372"/>
        <v>42550.048449074078</v>
      </c>
      <c r="T3955" s="9">
        <f t="shared" si="37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8"/>
        <v>0</v>
      </c>
      <c r="P3956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41774.651203703703</v>
      </c>
      <c r="T3956" s="9">
        <f t="shared" si="37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8"/>
        <v>24.285714285714285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42306.848854166667</v>
      </c>
      <c r="T3957" s="9">
        <f t="shared" si="37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8"/>
        <v>0</v>
      </c>
      <c r="P3958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42457.932025462964</v>
      </c>
      <c r="T3958" s="9">
        <f t="shared" si="37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8"/>
        <v>2.5000000000000001E-2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42513.976319444439</v>
      </c>
      <c r="T3959" s="9">
        <f t="shared" si="37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8"/>
        <v>32.049999999999997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41816.950370370374</v>
      </c>
      <c r="T3960" s="9">
        <f t="shared" si="37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8"/>
        <v>24.333333333333336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41880.788842592592</v>
      </c>
      <c r="T3961" s="9">
        <f t="shared" si="37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8"/>
        <v>1.5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42342.845555555556</v>
      </c>
      <c r="T3962" s="9">
        <f t="shared" si="37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8"/>
        <v>0.42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41745.891319444447</v>
      </c>
      <c r="T3963" s="9">
        <f t="shared" si="37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8"/>
        <v>3.214285714285714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42311.621458333335</v>
      </c>
      <c r="T3964" s="9">
        <f t="shared" si="37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8"/>
        <v>0</v>
      </c>
      <c r="P3965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9">
        <f t="shared" si="372"/>
        <v>42296.154131944444</v>
      </c>
      <c r="T3965" s="9">
        <f t="shared" si="37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8"/>
        <v>6.3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42053.722060185188</v>
      </c>
      <c r="T3966" s="9">
        <f t="shared" si="37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8"/>
        <v>14.249999999999998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72"/>
        <v>42414.235879629632</v>
      </c>
      <c r="T3967" s="9">
        <f t="shared" si="37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8"/>
        <v>0.6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41801.711550925924</v>
      </c>
      <c r="T3968" s="9">
        <f t="shared" si="37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8"/>
        <v>24.117647058823529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72"/>
        <v>42770.290590277778</v>
      </c>
      <c r="T3969" s="9">
        <f t="shared" si="37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4">E3970/D3970*100</f>
        <v>10.54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42452.815659722226</v>
      </c>
      <c r="T3970" s="9">
        <f t="shared" si="37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4"/>
        <v>7.4690265486725664</v>
      </c>
      <c r="P3971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4"/>
        <v>7.3333333333333334E-2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4"/>
        <v>0.97142857142857131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4"/>
        <v>21.099999999999998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4"/>
        <v>78.100000000000009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4"/>
        <v>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4"/>
        <v>0</v>
      </c>
      <c r="P3977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4"/>
        <v>47.692307692307693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2"/>
        <v>41830.858344907407</v>
      </c>
      <c r="T3978" s="9">
        <f t="shared" si="37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4"/>
        <v>1.4500000000000002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2"/>
        <v>42543.788564814815</v>
      </c>
      <c r="T3979" s="9">
        <f t="shared" si="37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4"/>
        <v>10.7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2"/>
        <v>41975.642974537041</v>
      </c>
      <c r="T3980" s="9">
        <f t="shared" si="37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4"/>
        <v>1.8333333333333333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2"/>
        <v>42069.903437500005</v>
      </c>
      <c r="T3981" s="9">
        <f t="shared" si="37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4"/>
        <v>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2"/>
        <v>41795.598923611113</v>
      </c>
      <c r="T3982" s="9">
        <f t="shared" si="37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4"/>
        <v>4.083333333333333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2"/>
        <v>42508.179965277777</v>
      </c>
      <c r="T3983" s="9">
        <f t="shared" si="37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4"/>
        <v>20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2"/>
        <v>42132.809953703705</v>
      </c>
      <c r="T3984" s="9">
        <f t="shared" si="37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4"/>
        <v>34.802513464991023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2"/>
        <v>41747.86986111111</v>
      </c>
      <c r="T3985" s="9">
        <f t="shared" si="37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4"/>
        <v>6.3333333333333339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2"/>
        <v>41920.963472222218</v>
      </c>
      <c r="T3986" s="9">
        <f t="shared" si="37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4"/>
        <v>32.049999999999997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2"/>
        <v>42399.707407407404</v>
      </c>
      <c r="T3987" s="9">
        <f t="shared" si="37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4"/>
        <v>9.76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2"/>
        <v>42467.548541666663</v>
      </c>
      <c r="T3988" s="9">
        <f t="shared" si="37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4"/>
        <v>37.75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2"/>
        <v>41765.92465277778</v>
      </c>
      <c r="T3989" s="9">
        <f t="shared" si="37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4"/>
        <v>2.1333333333333333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2"/>
        <v>42230.08116898148</v>
      </c>
      <c r="T3990" s="9">
        <f t="shared" si="37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4"/>
        <v>0</v>
      </c>
      <c r="P3991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2"/>
        <v>42286.749780092592</v>
      </c>
      <c r="T3991" s="9">
        <f t="shared" si="37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4"/>
        <v>4.1818181818181817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2"/>
        <v>42401.672372685185</v>
      </c>
      <c r="T3992" s="9">
        <f t="shared" si="37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4"/>
        <v>20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2"/>
        <v>42125.644467592589</v>
      </c>
      <c r="T3993" s="9">
        <f t="shared" si="37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4"/>
        <v>5.41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2"/>
        <v>42289.94049768518</v>
      </c>
      <c r="T3994" s="9">
        <f t="shared" si="37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4"/>
        <v>6.0000000000000001E-3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2"/>
        <v>42107.864722222221</v>
      </c>
      <c r="T3995" s="9">
        <f t="shared" si="37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4"/>
        <v>0.25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2"/>
        <v>41809.389930555553</v>
      </c>
      <c r="T3996" s="9">
        <f t="shared" si="37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4"/>
        <v>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2"/>
        <v>42019.683761574073</v>
      </c>
      <c r="T3997" s="9">
        <f t="shared" si="37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4"/>
        <v>16.566666666666666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2"/>
        <v>41950.26694444444</v>
      </c>
      <c r="T3998" s="9">
        <f t="shared" si="37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4"/>
        <v>0</v>
      </c>
      <c r="P3999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2"/>
        <v>42069.391446759255</v>
      </c>
      <c r="T3999" s="9">
        <f t="shared" si="37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4"/>
        <v>57.199999999999996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2"/>
        <v>42061.963263888887</v>
      </c>
      <c r="T4000" s="9">
        <f t="shared" si="37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4"/>
        <v>16.514285714285716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2"/>
        <v>41842.828680555554</v>
      </c>
      <c r="T4001" s="9">
        <f t="shared" si="37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4"/>
        <v>0.125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2"/>
        <v>42437.64534722222</v>
      </c>
      <c r="T4002" s="9">
        <f t="shared" si="37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4"/>
        <v>37.75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2"/>
        <v>42775.964212962965</v>
      </c>
      <c r="T4003" s="9">
        <f t="shared" si="37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4"/>
        <v>1.8399999999999999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2"/>
        <v>41879.043530092589</v>
      </c>
      <c r="T4004" s="9">
        <f t="shared" si="37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4"/>
        <v>10.050000000000001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2"/>
        <v>42020.587349537032</v>
      </c>
      <c r="T4005" s="9">
        <f t="shared" si="37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4"/>
        <v>0.2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2"/>
        <v>41890.16269675926</v>
      </c>
      <c r="T4006" s="9">
        <f t="shared" si="37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4"/>
        <v>1.3333333333333335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2"/>
        <v>41872.807696759257</v>
      </c>
      <c r="T4007" s="9">
        <f t="shared" si="37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4"/>
        <v>6.6666666666666671E-3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2"/>
        <v>42391.772997685184</v>
      </c>
      <c r="T4008" s="9">
        <f t="shared" si="37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4"/>
        <v>0.25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2"/>
        <v>41848.772928240738</v>
      </c>
      <c r="T4009" s="9">
        <f t="shared" si="37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4"/>
        <v>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2"/>
        <v>42177.964201388888</v>
      </c>
      <c r="T4010" s="9">
        <f t="shared" si="37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4"/>
        <v>3.8860103626943006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2"/>
        <v>41851.700925925928</v>
      </c>
      <c r="T4011" s="9">
        <f t="shared" si="37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4"/>
        <v>24.194444444444443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2"/>
        <v>41921.770439814813</v>
      </c>
      <c r="T4012" s="9">
        <f t="shared" si="37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4"/>
        <v>7.6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2"/>
        <v>42002.54488425926</v>
      </c>
      <c r="T4013" s="9">
        <f t="shared" si="37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4"/>
        <v>0</v>
      </c>
      <c r="P4014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2"/>
        <v>42096.544548611113</v>
      </c>
      <c r="T4014" s="9">
        <f t="shared" si="37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4"/>
        <v>1.3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2"/>
        <v>42021.301192129627</v>
      </c>
      <c r="T4015" s="9">
        <f t="shared" si="37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4"/>
        <v>0</v>
      </c>
      <c r="P4016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2"/>
        <v>42419.246168981481</v>
      </c>
      <c r="T4016" s="9">
        <f t="shared" si="37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4"/>
        <v>1.4285714285714287E-2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ref="S4017:S4080" si="378">(((J4017/60)/60)/24)+DATE(1970,1,1)</f>
        <v>42174.780821759254</v>
      </c>
      <c r="T4017" s="9">
        <f t="shared" ref="T4017:T4080" si="379"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4"/>
        <v>14.000000000000002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41869.872685185182</v>
      </c>
      <c r="T4018" s="9">
        <f t="shared" si="37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4"/>
        <v>1.05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41856.672152777777</v>
      </c>
      <c r="T4019" s="9">
        <f t="shared" si="37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4"/>
        <v>8.6666666666666679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42620.91097222222</v>
      </c>
      <c r="T4020" s="9">
        <f t="shared" si="37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4"/>
        <v>0.82857142857142851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42417.675879629634</v>
      </c>
      <c r="T4021" s="9">
        <f t="shared" si="37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4"/>
        <v>16.666666666666664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8"/>
        <v>42057.190960648149</v>
      </c>
      <c r="T4022" s="9">
        <f t="shared" si="37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4"/>
        <v>0.83333333333333337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41878.911550925928</v>
      </c>
      <c r="T4023" s="9">
        <f t="shared" si="37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4"/>
        <v>69.561111111111103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41990.584108796291</v>
      </c>
      <c r="T4024" s="9">
        <f t="shared" si="37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4"/>
        <v>0</v>
      </c>
      <c r="P4025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42408.999571759254</v>
      </c>
      <c r="T4025" s="9">
        <f t="shared" si="37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4"/>
        <v>1.25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42217.670104166667</v>
      </c>
      <c r="T4026" s="9">
        <f t="shared" si="37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4"/>
        <v>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8"/>
        <v>42151.237685185188</v>
      </c>
      <c r="T4027" s="9">
        <f t="shared" si="37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4"/>
        <v>0</v>
      </c>
      <c r="P4028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42282.655543981484</v>
      </c>
      <c r="T4028" s="9">
        <f t="shared" si="37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4"/>
        <v>7.166666666666667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42768.97084490741</v>
      </c>
      <c r="T4029" s="9">
        <f t="shared" si="37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4"/>
        <v>28.050000000000004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41765.938657407409</v>
      </c>
      <c r="T4030" s="9">
        <f t="shared" si="37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4"/>
        <v>0</v>
      </c>
      <c r="P4031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8"/>
        <v>42322.025115740747</v>
      </c>
      <c r="T4031" s="9">
        <f t="shared" si="37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4"/>
        <v>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42374.655081018514</v>
      </c>
      <c r="T4032" s="9">
        <f t="shared" si="37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4"/>
        <v>0</v>
      </c>
      <c r="P4033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41941.585231481484</v>
      </c>
      <c r="T4033" s="9">
        <f t="shared" si="37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80">E4034/D4034*100</f>
        <v>6.8287037037037033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42293.809212962966</v>
      </c>
      <c r="T4034" s="9">
        <f t="shared" si="37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80"/>
        <v>25.698702928870294</v>
      </c>
      <c r="P4035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9">
        <f t="shared" si="378"/>
        <v>42614.268796296295</v>
      </c>
      <c r="T4035" s="9">
        <f t="shared" si="37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0"/>
        <v>1.4814814814814816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0"/>
        <v>36.85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0"/>
        <v>47.05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0"/>
        <v>11.428571428571429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0"/>
        <v>12.04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0"/>
        <v>60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0"/>
        <v>31.25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78"/>
        <v>42144.231527777782</v>
      </c>
      <c r="T4042" s="9">
        <f t="shared" si="37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0"/>
        <v>0.42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78"/>
        <v>42559.474004629628</v>
      </c>
      <c r="T4043" s="9">
        <f t="shared" si="37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0"/>
        <v>0.21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78"/>
        <v>41995.084074074075</v>
      </c>
      <c r="T4044" s="9">
        <f t="shared" si="37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0"/>
        <v>0</v>
      </c>
      <c r="P4045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9">
        <f t="shared" si="378"/>
        <v>41948.957465277781</v>
      </c>
      <c r="T4045" s="9">
        <f t="shared" si="37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0"/>
        <v>37.5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78"/>
        <v>42074.219699074078</v>
      </c>
      <c r="T4046" s="9">
        <f t="shared" si="37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0"/>
        <v>0.02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78"/>
        <v>41842.201261574075</v>
      </c>
      <c r="T4047" s="9">
        <f t="shared" si="37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0"/>
        <v>8.2142857142857135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8"/>
        <v>41904.650578703702</v>
      </c>
      <c r="T4048" s="9">
        <f t="shared" si="37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0"/>
        <v>2.1999999999999997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78"/>
        <v>41991.022488425922</v>
      </c>
      <c r="T4049" s="9">
        <f t="shared" si="37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0"/>
        <v>17.652941176470588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8"/>
        <v>42436.509108796294</v>
      </c>
      <c r="T4050" s="9">
        <f t="shared" si="37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0"/>
        <v>0.08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78"/>
        <v>42169.958506944444</v>
      </c>
      <c r="T4051" s="9">
        <f t="shared" si="37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0"/>
        <v>6.6666666666666666E-2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78"/>
        <v>41905.636469907404</v>
      </c>
      <c r="T4052" s="9">
        <f t="shared" si="37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0"/>
        <v>0</v>
      </c>
      <c r="P4053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9">
        <f t="shared" si="378"/>
        <v>41761.810150462967</v>
      </c>
      <c r="T4053" s="9">
        <f t="shared" si="37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0"/>
        <v>37.533333333333339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8"/>
        <v>41865.878657407404</v>
      </c>
      <c r="T4054" s="9">
        <f t="shared" si="37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0"/>
        <v>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78"/>
        <v>41928.690138888887</v>
      </c>
      <c r="T4055" s="9">
        <f t="shared" si="37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0"/>
        <v>0</v>
      </c>
      <c r="P4056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9">
        <f t="shared" si="378"/>
        <v>42613.841261574074</v>
      </c>
      <c r="T4056" s="9">
        <f t="shared" si="37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0"/>
        <v>17.62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8"/>
        <v>41779.648506944446</v>
      </c>
      <c r="T4057" s="9">
        <f t="shared" si="37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0"/>
        <v>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8"/>
        <v>42534.933321759265</v>
      </c>
      <c r="T4058" s="9">
        <f t="shared" si="37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0"/>
        <v>22.142857142857142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8"/>
        <v>42310.968518518523</v>
      </c>
      <c r="T4059" s="9">
        <f t="shared" si="37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0"/>
        <v>2.5333333333333332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78"/>
        <v>42446.060694444444</v>
      </c>
      <c r="T4060" s="9">
        <f t="shared" si="37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0"/>
        <v>2.5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8"/>
        <v>41866.640648148146</v>
      </c>
      <c r="T4061" s="9">
        <f t="shared" si="37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0"/>
        <v>2.85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78"/>
        <v>41779.695092592592</v>
      </c>
      <c r="T4062" s="9">
        <f t="shared" si="37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0"/>
        <v>0</v>
      </c>
      <c r="P4063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9">
        <f t="shared" si="378"/>
        <v>42421.141469907408</v>
      </c>
      <c r="T4063" s="9">
        <f t="shared" si="37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0"/>
        <v>2.4500000000000002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8"/>
        <v>42523.739212962959</v>
      </c>
      <c r="T4064" s="9">
        <f t="shared" si="37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0"/>
        <v>1.4210526315789473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78"/>
        <v>41787.681527777779</v>
      </c>
      <c r="T4065" s="9">
        <f t="shared" si="37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0"/>
        <v>19.25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8"/>
        <v>42093.588263888887</v>
      </c>
      <c r="T4066" s="9">
        <f t="shared" si="37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0"/>
        <v>0.67500000000000004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78"/>
        <v>41833.951516203706</v>
      </c>
      <c r="T4067" s="9">
        <f t="shared" si="37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0"/>
        <v>0.16666666666666669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78"/>
        <v>42479.039212962962</v>
      </c>
      <c r="T4068" s="9">
        <f t="shared" si="37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0"/>
        <v>60.9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8"/>
        <v>42235.117476851854</v>
      </c>
      <c r="T4069" s="9">
        <f t="shared" si="37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0"/>
        <v>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8"/>
        <v>42718.963599537034</v>
      </c>
      <c r="T4070" s="9">
        <f t="shared" si="37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0"/>
        <v>34.4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8"/>
        <v>42022.661527777775</v>
      </c>
      <c r="T4071" s="9">
        <f t="shared" si="37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0"/>
        <v>16.5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78"/>
        <v>42031.666898148149</v>
      </c>
      <c r="T4072" s="9">
        <f t="shared" si="37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0"/>
        <v>0</v>
      </c>
      <c r="P4073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9">
        <f t="shared" si="378"/>
        <v>42700.804756944446</v>
      </c>
      <c r="T4073" s="9">
        <f t="shared" si="37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0"/>
        <v>0.4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78"/>
        <v>41812.77443287037</v>
      </c>
      <c r="T4074" s="9">
        <f t="shared" si="37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0"/>
        <v>1.0571428571428572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78"/>
        <v>42078.34520833334</v>
      </c>
      <c r="T4075" s="9">
        <f t="shared" si="37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0"/>
        <v>26.727272727272727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78"/>
        <v>42283.552951388891</v>
      </c>
      <c r="T4076" s="9">
        <f t="shared" si="37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0"/>
        <v>28.799999999999997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8"/>
        <v>41779.045937499999</v>
      </c>
      <c r="T4077" s="9">
        <f t="shared" si="37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0"/>
        <v>0</v>
      </c>
      <c r="P4078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9">
        <f t="shared" si="378"/>
        <v>41905.795706018522</v>
      </c>
      <c r="T4078" s="9">
        <f t="shared" si="37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0"/>
        <v>8.9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78"/>
        <v>42695.7105787037</v>
      </c>
      <c r="T4079" s="9">
        <f t="shared" si="37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0"/>
        <v>0</v>
      </c>
      <c r="P408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9">
        <f t="shared" si="378"/>
        <v>42732.787523148145</v>
      </c>
      <c r="T4080" s="9">
        <f t="shared" si="37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0"/>
        <v>0.16666666666666669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ref="S4081:S4115" si="384">(((J4081/60)/60)/24)+DATE(1970,1,1)</f>
        <v>42510.938900462963</v>
      </c>
      <c r="T4081" s="9">
        <f t="shared" ref="T4081:T4115" si="385"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0"/>
        <v>0</v>
      </c>
      <c r="P408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42511.698101851856</v>
      </c>
      <c r="T4082" s="9">
        <f t="shared" si="38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0"/>
        <v>15.737410071942445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42041.581307870365</v>
      </c>
      <c r="T4083" s="9">
        <f t="shared" si="38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0"/>
        <v>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42307.189270833333</v>
      </c>
      <c r="T4084" s="9">
        <f t="shared" si="38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0"/>
        <v>21.685714285714287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42353.761759259258</v>
      </c>
      <c r="T4085" s="9">
        <f t="shared" si="38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0"/>
        <v>0.33333333333333337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42622.436412037037</v>
      </c>
      <c r="T4086" s="9">
        <f t="shared" si="38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0"/>
        <v>0.2857142857142857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42058.603877314818</v>
      </c>
      <c r="T4087" s="9">
        <f t="shared" si="38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0"/>
        <v>4.7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42304.940960648149</v>
      </c>
      <c r="T4088" s="9">
        <f t="shared" si="38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0"/>
        <v>0</v>
      </c>
      <c r="P4089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42538.742893518516</v>
      </c>
      <c r="T4089" s="9">
        <f t="shared" si="38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0"/>
        <v>10.8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41990.612546296295</v>
      </c>
      <c r="T4090" s="9">
        <f t="shared" si="38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0"/>
        <v>4.8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42122.732499999998</v>
      </c>
      <c r="T4091" s="9">
        <f t="shared" si="38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0"/>
        <v>3.2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42209.67288194444</v>
      </c>
      <c r="T4092" s="9">
        <f t="shared" si="38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0"/>
        <v>12.75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41990.506377314814</v>
      </c>
      <c r="T4093" s="9">
        <f t="shared" si="38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0"/>
        <v>1.8181818181818181E-2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84"/>
        <v>42039.194988425923</v>
      </c>
      <c r="T4094" s="9">
        <f t="shared" si="38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0"/>
        <v>2.4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42178.815891203703</v>
      </c>
      <c r="T4095" s="9">
        <f t="shared" si="38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0"/>
        <v>36.5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84"/>
        <v>41890.086805555555</v>
      </c>
      <c r="T4096" s="9">
        <f t="shared" si="38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0"/>
        <v>2.666666666666667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84"/>
        <v>42693.031828703708</v>
      </c>
      <c r="T4097" s="9">
        <f t="shared" si="38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6">E4098/D4098*100</f>
        <v>11.428571428571429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42750.530312499999</v>
      </c>
      <c r="T4098" s="9">
        <f t="shared" si="38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6"/>
        <v>0</v>
      </c>
      <c r="P4099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6"/>
        <v>0</v>
      </c>
      <c r="P410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6"/>
        <v>1.1111111111111112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6"/>
        <v>0</v>
      </c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6"/>
        <v>0</v>
      </c>
      <c r="P4103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6"/>
        <v>27.400000000000002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6"/>
        <v>10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6"/>
        <v>21.366666666666667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4"/>
        <v>42640.278171296297</v>
      </c>
      <c r="T4106" s="9">
        <f t="shared" si="38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6"/>
        <v>6.9696969696969706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4"/>
        <v>42697.010520833333</v>
      </c>
      <c r="T4107" s="9">
        <f t="shared" si="38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6"/>
        <v>70.599999999999994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4"/>
        <v>42053.049375000002</v>
      </c>
      <c r="T4108" s="9">
        <f t="shared" si="38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6"/>
        <v>2.0500000000000003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84"/>
        <v>41883.916678240741</v>
      </c>
      <c r="T4109" s="9">
        <f t="shared" si="38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6"/>
        <v>1.9666666666666666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84"/>
        <v>42767.031678240746</v>
      </c>
      <c r="T4110" s="9">
        <f t="shared" si="38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6"/>
        <v>0</v>
      </c>
      <c r="P4111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4"/>
        <v>42307.539398148147</v>
      </c>
      <c r="T4111" s="9">
        <f t="shared" si="38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6"/>
        <v>28.666666666666668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4"/>
        <v>42512.626747685179</v>
      </c>
      <c r="T4112" s="9">
        <f t="shared" si="38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6"/>
        <v>3.1333333333333333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4"/>
        <v>42029.135879629626</v>
      </c>
      <c r="T4113" s="9">
        <f t="shared" si="38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6"/>
        <v>0.04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84"/>
        <v>42400.946597222224</v>
      </c>
      <c r="T4114" s="9">
        <f t="shared" si="38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6"/>
        <v>0.2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84"/>
        <v>42358.573182870372</v>
      </c>
      <c r="T4115" s="9">
        <f t="shared" si="385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1113C-54F4-8445-BC6C-AEC763223158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8318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8317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8314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A8D9-B6C7-9D4B-BE1A-54D138DD84EE}">
  <dimension ref="A1:F47"/>
  <sheetViews>
    <sheetView workbookViewId="0">
      <selection activeCell="B11" sqref="B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5806-8F35-364F-86FB-405C7DFFEA3D}">
  <dimension ref="A1:F18"/>
  <sheetViews>
    <sheetView workbookViewId="0">
      <selection activeCell="T17" sqref="T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4.5" bestFit="1" customWidth="1"/>
    <col min="8" max="8" width="4.1640625" bestFit="1" customWidth="1"/>
    <col min="9" max="9" width="9" bestFit="1" customWidth="1"/>
    <col min="10" max="10" width="6.5" bestFit="1" customWidth="1"/>
    <col min="11" max="12" width="4.1640625" bestFit="1" customWidth="1"/>
    <col min="13" max="13" width="9" bestFit="1" customWidth="1"/>
    <col min="14" max="14" width="6.5" bestFit="1" customWidth="1"/>
    <col min="15" max="16" width="4.1640625" bestFit="1" customWidth="1"/>
    <col min="17" max="17" width="9" bestFit="1" customWidth="1"/>
    <col min="18" max="18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8380</v>
      </c>
      <c r="B2" t="s">
        <v>8364</v>
      </c>
    </row>
    <row r="4" spans="1:6" x14ac:dyDescent="0.2">
      <c r="A4" s="6" t="s">
        <v>8379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0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0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0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0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0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0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0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0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0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0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0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0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4A51-05A6-4747-8595-433D95629DEA}">
  <dimension ref="A1:H13"/>
  <sheetViews>
    <sheetView tabSelected="1" workbookViewId="0">
      <selection activeCell="J17" sqref="J17"/>
    </sheetView>
  </sheetViews>
  <sheetFormatPr baseColWidth="10" defaultRowHeight="15" x14ac:dyDescent="0.2"/>
  <cols>
    <col min="1" max="1" width="24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2">
      <c r="A3" t="s">
        <v>8390</v>
      </c>
      <c r="B3">
        <f>COUNTIFS(goal, "&gt;=1000", goal, "&lt;4999", state, "successful")</f>
        <v>931</v>
      </c>
      <c r="C3">
        <f>COUNTIFS(goal, "&gt;=1000", goal, "&lt;4999", state, "failed")</f>
        <v>420</v>
      </c>
      <c r="D3">
        <f>COUNTIFS(goal, "&gt;=1000", goal, "&lt;4999", state, "canceled")</f>
        <v>60</v>
      </c>
      <c r="E3">
        <f t="shared" ref="E3:E13" si="0">SUM(B3:D3)</f>
        <v>1411</v>
      </c>
      <c r="F3">
        <f t="shared" ref="F3:F13" si="1">B3/E3*100</f>
        <v>65.981573352232459</v>
      </c>
      <c r="G3">
        <f t="shared" ref="G3:G13" si="2">C3/E3*100</f>
        <v>29.766123316796602</v>
      </c>
      <c r="H3">
        <f t="shared" ref="H3:H13" si="3">D3/E3*100</f>
        <v>4.2523033309709426</v>
      </c>
    </row>
    <row r="4" spans="1:8" x14ac:dyDescent="0.2">
      <c r="A4" t="s">
        <v>8391</v>
      </c>
      <c r="B4">
        <f>COUNTIFS(goal, "&gt;=5000", goal, "&lt;9999", state, "successful")</f>
        <v>380</v>
      </c>
      <c r="C4">
        <f>COUNTIFS(goal, "&gt;=5000", goal, "&lt;9999", state, "failed")</f>
        <v>282</v>
      </c>
      <c r="D4">
        <f>COUNTIFS(goal, "&gt;=5000", goal, "&lt;9999", state, "canceled")</f>
        <v>51</v>
      </c>
      <c r="E4">
        <f t="shared" si="0"/>
        <v>713</v>
      </c>
      <c r="F4">
        <f t="shared" si="1"/>
        <v>53.295932678821877</v>
      </c>
      <c r="G4">
        <f t="shared" si="2"/>
        <v>39.551192145862551</v>
      </c>
      <c r="H4">
        <f t="shared" si="3"/>
        <v>7.1528751753155682</v>
      </c>
    </row>
    <row r="5" spans="1:8" x14ac:dyDescent="0.2">
      <c r="A5" t="s">
        <v>8392</v>
      </c>
      <c r="B5">
        <f>COUNTIFS(goal, "&gt;=10000", goal, "&lt;14999", state, "successful")</f>
        <v>168</v>
      </c>
      <c r="C5">
        <f>COUNTIFS(goal, "&gt;=10000", goal, "&lt;14999", state, "failed")</f>
        <v>144</v>
      </c>
      <c r="D5">
        <f>COUNTIFS(goal, "&gt;=10000", goal, "&lt;14999", state, 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8393</v>
      </c>
      <c r="B6">
        <f>COUNTIFS(goal, "&gt;=15000", goal, "&lt;19999", state, "successful")</f>
        <v>94</v>
      </c>
      <c r="C6">
        <f>COUNTIFS(goal, "&gt;=15000", goal, "&lt;19999", state, "failed")</f>
        <v>90</v>
      </c>
      <c r="D6">
        <f>COUNTIFS(goal, "&gt;=15000", goal, "&lt;19999", state, 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8394</v>
      </c>
      <c r="B7">
        <f>COUNTIFS(goal, "&gt;=20000", goal, "&lt;24999", state, "successful")</f>
        <v>62</v>
      </c>
      <c r="C7">
        <f>COUNTIFS(goal, "&gt;=20000", goal, "&lt;24999", state, "failed")</f>
        <v>72</v>
      </c>
      <c r="D7">
        <f>COUNTIFS(goal, "&gt;=20000", goal, "&lt;24999", state, "canceled")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">
      <c r="A8" t="s">
        <v>8395</v>
      </c>
      <c r="B8">
        <f>COUNTIFS(goal, "&gt;=25000", goal, "&lt;29999", state, "successful")</f>
        <v>55</v>
      </c>
      <c r="C8">
        <f>COUNTIFS(goal, "&gt;=25000", goal, "&lt;29999", state, "failed")</f>
        <v>64</v>
      </c>
      <c r="D8">
        <f>COUNTIFS(goal, "&gt;=25000", goal, "&lt;29999", state, 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8396</v>
      </c>
      <c r="B9">
        <f>COUNTIFS(goal, "&gt;=30000", goal, "&lt;34999", state, "successful")</f>
        <v>32</v>
      </c>
      <c r="C9">
        <f>COUNTIFS(goal, "&gt;=30000", goal, "&lt;34999", state, "failed")</f>
        <v>37</v>
      </c>
      <c r="D9">
        <f>COUNTIFS(goal, "&gt;=30000", goal, "&lt;34999", state, 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8397</v>
      </c>
      <c r="B10">
        <f>COUNTIFS(goal, "&gt;=35000", goal, "&lt;39999", state, "successful")</f>
        <v>26</v>
      </c>
      <c r="C10">
        <f>COUNTIFS(goal, "&gt;=35000", goal, "&lt;39999", state, "failed")</f>
        <v>22</v>
      </c>
      <c r="D10">
        <f>COUNTIFS(goal, "&gt;=35000", goal, "&lt;39999", state, 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8398</v>
      </c>
      <c r="B11">
        <f>COUNTIFS(goal, "&gt;=40000", goal, "&lt;44999", state, "successful")</f>
        <v>21</v>
      </c>
      <c r="C11">
        <f>COUNTIFS(goal, "&gt;=40000", goal, "&lt;44999", state, "failed")</f>
        <v>16</v>
      </c>
      <c r="D11">
        <f>COUNTIFS(goal, "&gt;=40000", goal, "&lt;44999", state, 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8399</v>
      </c>
      <c r="B12">
        <f>COUNTIFS(goal, "&gt;=45000", goal, "&lt;49999", state, "successful")</f>
        <v>6</v>
      </c>
      <c r="C12">
        <f>COUNTIFS(goal, "&gt;=45000", goal, "&lt;49999", state, "failed")</f>
        <v>11</v>
      </c>
      <c r="D12">
        <f>COUNTIFS(goal, "&gt;=45000", goal, "&lt;49999", state, 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8400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Category Stats</vt:lpstr>
      <vt:lpstr>Subcategory Stats</vt:lpstr>
      <vt:lpstr>Outcomes Based on Launch Date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2019-09-21T21:30:16Z</dcterms:modified>
</cp:coreProperties>
</file>