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gyixu/Desktop/GW/FXu_GW_HW1_Excel/excel-challenge/"/>
    </mc:Choice>
  </mc:AlternateContent>
  <xr:revisionPtr revIDLastSave="0" documentId="13_ncr:1_{D7EDF504-506F-224B-81D0-B3438E16EFB9}" xr6:coauthVersionLast="45" xr6:coauthVersionMax="45" xr10:uidLastSave="{00000000-0000-0000-0000-000000000000}"/>
  <bookViews>
    <workbookView xWindow="32540" yWindow="-3140" windowWidth="25600" windowHeight="15280" activeTab="1" xr2:uid="{00000000-000D-0000-FFFF-FFFF00000000}"/>
  </bookViews>
  <sheets>
    <sheet name="Sheet1" sheetId="1" r:id="rId1"/>
    <sheet name="Category Stats" sheetId="4" r:id="rId2"/>
    <sheet name="Subcategory Stats" sheetId="3" r:id="rId3"/>
    <sheet name="Outcomes Based on Launch Date" sheetId="5" r:id="rId4"/>
    <sheet name="Bonus" sheetId="6" r:id="rId5"/>
  </sheets>
  <definedNames>
    <definedName name="goal">Sheet1!$D:$D</definedName>
    <definedName name="pledged">Sheet1!$E:$E</definedName>
    <definedName name="state">Sheet1!$F:$F</definedName>
  </definedNames>
  <calcPr calcId="191029"/>
  <pivotCaches>
    <pivotCache cacheId="21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6" i="6"/>
  <c r="D7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B5" i="6"/>
  <c r="B4" i="6"/>
  <c r="B6" i="6"/>
  <c r="B7" i="6"/>
  <c r="B8" i="6"/>
  <c r="B9" i="6"/>
  <c r="B10" i="6"/>
  <c r="B11" i="6"/>
  <c r="B12" i="6"/>
  <c r="C13" i="6"/>
  <c r="B13" i="6"/>
  <c r="C3" i="6"/>
  <c r="C2" i="6"/>
  <c r="B3" i="6"/>
  <c r="B2" i="6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<sst xmlns="http://schemas.openxmlformats.org/spreadsheetml/2006/main" count="24825" uniqueCount="8405">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</sst>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881505665450354E-2"/>
          <c:y val="4.1666666666666664E-2"/>
          <c:w val="0.69562247935471477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D8-E746-B27F-351913FD808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D8-E746-B27F-351913FD808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D8-E746-B27F-351913FD808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D8-E746-B27F-351913FD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088463"/>
        <c:axId val="244090095"/>
      </c:barChart>
      <c:catAx>
        <c:axId val="24408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90095"/>
        <c:crosses val="autoZero"/>
        <c:auto val="1"/>
        <c:lblAlgn val="ctr"/>
        <c:lblOffset val="100"/>
        <c:noMultiLvlLbl val="0"/>
      </c:catAx>
      <c:valAx>
        <c:axId val="2440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8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6-DD4C-B112-0EC689B4F9C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4-B848-B657-46142044454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4-B848-B657-46142044454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4-B848-B657-46142044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111391"/>
        <c:axId val="246473311"/>
      </c:barChart>
      <c:catAx>
        <c:axId val="22611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73311"/>
        <c:crosses val="autoZero"/>
        <c:auto val="1"/>
        <c:lblAlgn val="ctr"/>
        <c:lblOffset val="100"/>
        <c:noMultiLvlLbl val="0"/>
      </c:catAx>
      <c:valAx>
        <c:axId val="24647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E-6C40-95FD-608A2BDEBD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E-6C40-95FD-608A2BDEBD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E-6C40-95FD-608A2BDEBD2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E-6C40-95FD-608A2BDEB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07285295"/>
        <c:axId val="1908432767"/>
      </c:barChart>
      <c:catAx>
        <c:axId val="19072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32767"/>
        <c:crosses val="autoZero"/>
        <c:auto val="1"/>
        <c:lblAlgn val="ctr"/>
        <c:lblOffset val="100"/>
        <c:noMultiLvlLbl val="0"/>
      </c:catAx>
      <c:valAx>
        <c:axId val="19084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vs. chances at success, failure, and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9-7845-AF51-DF5CFC6475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9-7845-AF51-DF5CFC6475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9-7845-AF51-DF5CFC647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168463"/>
        <c:axId val="1908565647"/>
      </c:lineChart>
      <c:catAx>
        <c:axId val="195316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65647"/>
        <c:crosses val="autoZero"/>
        <c:auto val="1"/>
        <c:lblAlgn val="ctr"/>
        <c:lblOffset val="100"/>
        <c:noMultiLvlLbl val="0"/>
      </c:catAx>
      <c:valAx>
        <c:axId val="190856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16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4</xdr:row>
      <xdr:rowOff>152400</xdr:rowOff>
    </xdr:from>
    <xdr:to>
      <xdr:col>13</xdr:col>
      <xdr:colOff>279400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0D8D0-CAD0-A440-90EA-7678BDC11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7</xdr:row>
      <xdr:rowOff>133350</xdr:rowOff>
    </xdr:from>
    <xdr:to>
      <xdr:col>12</xdr:col>
      <xdr:colOff>469900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DC14F-67E7-F447-90AC-CE21B6A17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146050</xdr:rowOff>
    </xdr:from>
    <xdr:to>
      <xdr:col>17</xdr:col>
      <xdr:colOff>38100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38215-7877-0649-90CD-7F8E04F04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14</xdr:row>
      <xdr:rowOff>120650</xdr:rowOff>
    </xdr:from>
    <xdr:to>
      <xdr:col>6</xdr:col>
      <xdr:colOff>685800</xdr:colOff>
      <xdr:row>31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56E1C-1E9B-3D4B-B48B-8ADF46BFB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638826041664" createdVersion="6" refreshedVersion="6" minRefreshableVersion="3" recordCount="4114" xr:uid="{98F26E1D-A6C9-4542-8C7E-DAD7D4ADEBD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638828009258" createdVersion="6" refreshedVersion="6" minRefreshableVersion="3" recordCount="4114" xr:uid="{9BA1CC7E-DE97-2545-BE1A-9E2C3368973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4">
        <s v="film &amp; video"/>
        <s v="theater"/>
        <s v="technology"/>
        <s v="publishing"/>
        <s v="music"/>
        <s v="journalism"/>
        <s v="games"/>
        <s v="food"/>
        <s v="photography"/>
        <m u="1"/>
        <s v="publishing/radio " u="1"/>
        <e v="#VALUE!" u="1"/>
        <s v="film" u="1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92AD7-3D4F-5744-85A1-2A4A1947DC59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613DF-A20E-F446-A402-5B6BE3E453EF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5">
        <item m="1" x="12"/>
        <item m="1" x="13"/>
        <item x="0"/>
        <item x="7"/>
        <item x="6"/>
        <item x="5"/>
        <item x="4"/>
        <item x="8"/>
        <item x="3"/>
        <item m="1" x="10"/>
        <item x="2"/>
        <item x="1"/>
        <item m="1" x="1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7F74F-6A4B-9243-8E95-D047C0637308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0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0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0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0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0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0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0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0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"/>
          </reference>
          <reference field="20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0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0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5" zoomScaleNormal="55" workbookViewId="0">
      <selection activeCell="H12" sqref="H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14.1640625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E4/D4*100</f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E5/D5*100</f>
        <v>103.89999999999999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E6/D6*100</f>
        <v>122.99154545454545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E7/D7*100</f>
        <v>109.77744436109028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E8/D8*100</f>
        <v>106.4875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E9/D9*100</f>
        <v>101.22222222222221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E10/D10*100</f>
        <v>100.04342857142856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E11/D11*100</f>
        <v>125.998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E12/D12*100</f>
        <v>100.49999999999999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E13/D13*100</f>
        <v>120.5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E14/D14*100</f>
        <v>165.29333333333335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E15/D15*100</f>
        <v>159.97142857142856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E16/D16*100</f>
        <v>100.93333333333334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E17/D17*100</f>
        <v>106.60000000000001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E18/D18*100</f>
        <v>100.24166666666667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E19/D19*100</f>
        <v>100.66666666666666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E20/D20*100</f>
        <v>106.32110000000002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E21/D21*100</f>
        <v>145.29411764705881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E22/D22*100</f>
        <v>100.2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E23/D23*100</f>
        <v>109.13513513513513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E24/D24*100</f>
        <v>117.14285714285715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E25/D25*100</f>
        <v>118.5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E26/D26*100</f>
        <v>108.80768571428572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E27/D27*100</f>
        <v>133.33333333333331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E28/D28*100</f>
        <v>155.20000000000002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E29/D29*100</f>
        <v>111.72500000000001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E30/D30*100</f>
        <v>100.35000000000001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E31/D31*100</f>
        <v>123.33333333333334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E32/D32*100</f>
        <v>101.29975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E33/D33*100</f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E34/D34*100</f>
        <v>100.24604569420035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E35/D35*100</f>
        <v>102.0952380952381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E36/D36*100</f>
        <v>130.46153846153845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E37/D37*100</f>
        <v>166.5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E38/D38*100</f>
        <v>142.15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E39/D39*100</f>
        <v>183.44090909090909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E40/D40*100</f>
        <v>110.04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E41/D41*100</f>
        <v>130.98000000000002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E42/D42*100</f>
        <v>101.35000000000001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E43/D43*100</f>
        <v>100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E44/D44*100</f>
        <v>141.85714285714286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E45/D45*100</f>
        <v>308.65999999999997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E46/D46*100</f>
        <v>100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E47/D47*100</f>
        <v>120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E48/D48*100</f>
        <v>104.16666666666667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E49/D49*100</f>
        <v>107.61100000000002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E50/D50*100</f>
        <v>107.94999999999999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E51/D51*100</f>
        <v>100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E52/D52*100</f>
        <v>100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E53/D53*100</f>
        <v>128.0181818181818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E54/D54*100</f>
        <v>116.21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E55/D55*100</f>
        <v>109.63333333333334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E56/D56*100</f>
        <v>101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E57/D57*100</f>
        <v>128.95348837209301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E58/D58*100</f>
        <v>107.26249999999999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E59/D59*100</f>
        <v>101.89999999999999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E60/D60*100</f>
        <v>102.91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E61/D61*100</f>
        <v>100.12570000000001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E62/D62*100</f>
        <v>103.29622222222221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E63/D63*100</f>
        <v>148.30000000000001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E64/D64*100</f>
        <v>154.73333333333332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E65/D65*100</f>
        <v>113.51849999999999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E66/D66*100</f>
        <v>173.33333333333334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E67/D67*100</f>
        <v>107.52857142857141</v>
      </c>
      <c r="P67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E68/D68*100</f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E69/D69*100</f>
        <v>116.25000000000001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E70/D70*100</f>
        <v>127.16666666666667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E71/D71*100</f>
        <v>110.9423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E72/D72*100</f>
        <v>127.2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E73/D73*100</f>
        <v>123.94444444444443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E74/D74*100</f>
        <v>108.40909090909091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9">
        <f t="shared" si="8"/>
        <v>41208.010196759256</v>
      </c>
      <c r="T74" s="9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E75/D75*100</f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E76/D76*100</f>
        <v>112.93199999999999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E77/D77*100</f>
        <v>115.42857142857143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E78/D78*100</f>
        <v>153.33333333333334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E79/D79*100</f>
        <v>392.5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E80/D80*100</f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E81/D81*100</f>
        <v>127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E82/D82*100</f>
        <v>107.25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E83/D83*100</f>
        <v>198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E84/D84*100</f>
        <v>100.01249999999999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E85/D85*100</f>
        <v>102.49999999999999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E86/D86*100</f>
        <v>100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E87/D87*100</f>
        <v>125.49999999999999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E88/D88*100</f>
        <v>106.46666666666667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E89/D89*100</f>
        <v>104.60000000000001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E90/D90*100</f>
        <v>102.85714285714285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E91/D91*100</f>
        <v>115.06666666666668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E92/D92*100</f>
        <v>100.4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E93/D93*100</f>
        <v>120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E94/D94*100</f>
        <v>105.2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E95/D95*100</f>
        <v>110.60000000000001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9">
        <f t="shared" si="8"/>
        <v>41065.858067129629</v>
      </c>
      <c r="T95" s="9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E96/D96*100</f>
        <v>104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E97/D97*100</f>
        <v>131.42857142857142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E98/D98*100</f>
        <v>114.66666666666667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9">
        <f t="shared" si="8"/>
        <v>40324.662511574075</v>
      </c>
      <c r="T98" s="9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E99/D99*100</f>
        <v>106.25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E100/D100*100</f>
        <v>106.25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E101/D101*100</f>
        <v>106.01933333333334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E102/D102*100</f>
        <v>100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E103/D103*100</f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E104/D104*100</f>
        <v>127.75000000000001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E105/D105*100</f>
        <v>105.15384615384616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E106/D106*100</f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E107/D107*100</f>
        <v>107.40909090909089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9">
        <f t="shared" si="8"/>
        <v>42485.724768518514</v>
      </c>
      <c r="T107" s="9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E108/D108*100</f>
        <v>100.49999999999999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E109/D109*100</f>
        <v>102.46666666666667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E110/D110*100</f>
        <v>246.66666666666669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E111/D111*100</f>
        <v>219.49999999999997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E112/D112*100</f>
        <v>130.76923076923077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E113/D113*100</f>
        <v>154.57142857142858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E114/D114*100</f>
        <v>104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E115/D115*100</f>
        <v>141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9">
        <f t="shared" si="8"/>
        <v>40753.758425925924</v>
      </c>
      <c r="T115" s="9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E116/D116*100</f>
        <v>103.33333333333334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9">
        <f t="shared" si="8"/>
        <v>40861.27416666667</v>
      </c>
      <c r="T116" s="9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E117/D117*100</f>
        <v>140.44444444444443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E118/D118*100</f>
        <v>113.65714285714286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E119/D119*100</f>
        <v>100.49377777777779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E120/D120*100</f>
        <v>113.03159999999998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E121/D121*100</f>
        <v>104.55692307692308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E122/D122*100</f>
        <v>1.4285714285714287E-2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E123/D123*100</f>
        <v>3.3333333333333333E-2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E124/D124*100</f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E125/D125*100</f>
        <v>0.27454545454545454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E126/D126*100</f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E127/D127*100</f>
        <v>14.000000000000002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E128/D128*100</f>
        <v>5.548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E129/D129*100</f>
        <v>2.375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E130/D130*100</f>
        <v>1.867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9">
        <f t="shared" si="8"/>
        <v>42628.22792824074</v>
      </c>
      <c r="T130" s="9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E131/D131*100</f>
        <v>0</v>
      </c>
      <c r="P131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9">
        <f t="shared" ref="S131:S194" si="13">(((J131/60)/60)/24)+DATE(1970,1,1)</f>
        <v>41882.937303240738</v>
      </c>
      <c r="T131" s="9">
        <f t="shared" ref="T131:T194" si="1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E132/D132*100</f>
        <v>0</v>
      </c>
      <c r="P132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9">
        <f t="shared" si="13"/>
        <v>41778.915416666663</v>
      </c>
      <c r="T132" s="9">
        <f t="shared" si="1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E133/D133*100</f>
        <v>0</v>
      </c>
      <c r="P133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9">
        <f t="shared" si="13"/>
        <v>42541.837511574078</v>
      </c>
      <c r="T133" s="9">
        <f t="shared" si="1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E134/D134*100</f>
        <v>9.5687499999999996</v>
      </c>
      <c r="P134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9">
        <f t="shared" si="13"/>
        <v>41905.812581018516</v>
      </c>
      <c r="T134" s="9">
        <f t="shared" si="1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E135/D135*100</f>
        <v>0</v>
      </c>
      <c r="P135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9">
        <f t="shared" si="13"/>
        <v>42491.80768518518</v>
      </c>
      <c r="T135" s="9">
        <f t="shared" si="1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E136/D136*100</f>
        <v>0</v>
      </c>
      <c r="P13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9">
        <f t="shared" si="13"/>
        <v>42221.909930555557</v>
      </c>
      <c r="T136" s="9">
        <f t="shared" si="1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E137/D137*100</f>
        <v>13.433333333333334</v>
      </c>
      <c r="P137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9">
        <f t="shared" si="13"/>
        <v>41788.381909722222</v>
      </c>
      <c r="T137" s="9">
        <f t="shared" si="1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E138/D138*100</f>
        <v>0</v>
      </c>
      <c r="P138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9">
        <f t="shared" si="13"/>
        <v>42096.410115740742</v>
      </c>
      <c r="T138" s="9">
        <f t="shared" si="1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E139/D139*100</f>
        <v>0</v>
      </c>
      <c r="P139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9">
        <f t="shared" si="13"/>
        <v>42239.573993055557</v>
      </c>
      <c r="T139" s="9">
        <f t="shared" si="1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E140/D140*100</f>
        <v>3.1413333333333333</v>
      </c>
      <c r="P140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9">
        <f t="shared" si="13"/>
        <v>42186.257418981477</v>
      </c>
      <c r="T140" s="9">
        <f t="shared" si="1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E141/D141*100</f>
        <v>100</v>
      </c>
      <c r="P141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9">
        <f t="shared" si="13"/>
        <v>42187.920972222222</v>
      </c>
      <c r="T141" s="9">
        <f t="shared" si="1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E142/D142*100</f>
        <v>0</v>
      </c>
      <c r="P142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9">
        <f t="shared" si="13"/>
        <v>42053.198287037041</v>
      </c>
      <c r="T142" s="9">
        <f t="shared" si="1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E143/D143*100</f>
        <v>10.775</v>
      </c>
      <c r="P143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9">
        <f t="shared" si="13"/>
        <v>42110.153043981481</v>
      </c>
      <c r="T143" s="9">
        <f t="shared" si="1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E144/D144*100</f>
        <v>0.33333333333333337</v>
      </c>
      <c r="P144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9">
        <f t="shared" si="13"/>
        <v>41938.893263888887</v>
      </c>
      <c r="T144" s="9">
        <f t="shared" si="1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E145/D145*100</f>
        <v>0</v>
      </c>
      <c r="P145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9">
        <f t="shared" si="13"/>
        <v>42559.064143518524</v>
      </c>
      <c r="T145" s="9">
        <f t="shared" si="1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E146/D146*100</f>
        <v>27.6</v>
      </c>
      <c r="P14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9">
        <f t="shared" si="13"/>
        <v>42047.762407407412</v>
      </c>
      <c r="T146" s="9">
        <f t="shared" si="1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E147/D147*100</f>
        <v>7.5111111111111111</v>
      </c>
      <c r="P147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9">
        <f t="shared" si="13"/>
        <v>42200.542268518519</v>
      </c>
      <c r="T147" s="9">
        <f t="shared" si="1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E148/D148*100</f>
        <v>0.57499999999999996</v>
      </c>
      <c r="P148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9">
        <f t="shared" si="13"/>
        <v>42693.016180555554</v>
      </c>
      <c r="T148" s="9">
        <f t="shared" si="1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E149/D149*100</f>
        <v>0</v>
      </c>
      <c r="P149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9">
        <f t="shared" si="13"/>
        <v>41969.767824074079</v>
      </c>
      <c r="T149" s="9">
        <f t="shared" si="1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E150/D150*100</f>
        <v>0.08</v>
      </c>
      <c r="P150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9">
        <f t="shared" si="13"/>
        <v>42397.281666666662</v>
      </c>
      <c r="T150" s="9">
        <f t="shared" si="1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E151/D151*100</f>
        <v>0.91999999999999993</v>
      </c>
      <c r="P151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9">
        <f t="shared" si="13"/>
        <v>41968.172106481477</v>
      </c>
      <c r="T151" s="9">
        <f t="shared" si="1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E152/D152*100</f>
        <v>23.163076923076922</v>
      </c>
      <c r="P152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9">
        <f t="shared" si="13"/>
        <v>42090.161828703705</v>
      </c>
      <c r="T152" s="9">
        <f t="shared" si="1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E153/D153*100</f>
        <v>5.5999999999999994E-2</v>
      </c>
      <c r="P153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9">
        <f t="shared" si="13"/>
        <v>42113.550821759258</v>
      </c>
      <c r="T153" s="9">
        <f t="shared" si="1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E154/D154*100</f>
        <v>7.8947368421052634E-3</v>
      </c>
      <c r="P154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9">
        <f t="shared" si="13"/>
        <v>41875.077546296299</v>
      </c>
      <c r="T154" s="9">
        <f t="shared" si="1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E155/D155*100</f>
        <v>0.71799999999999997</v>
      </c>
      <c r="P155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9">
        <f t="shared" si="13"/>
        <v>41933.586157407408</v>
      </c>
      <c r="T155" s="9">
        <f t="shared" si="1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E156/D156*100</f>
        <v>2.666666666666667</v>
      </c>
      <c r="P15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9">
        <f t="shared" si="13"/>
        <v>42115.547395833331</v>
      </c>
      <c r="T156" s="9">
        <f t="shared" si="1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E157/D157*100</f>
        <v>6.0000000000000001E-3</v>
      </c>
      <c r="P157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9">
        <f t="shared" si="13"/>
        <v>42168.559432870374</v>
      </c>
      <c r="T157" s="9">
        <f t="shared" si="1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E158/D158*100</f>
        <v>5.0999999999999996</v>
      </c>
      <c r="P158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9">
        <f t="shared" si="13"/>
        <v>41794.124953703707</v>
      </c>
      <c r="T158" s="9">
        <f t="shared" si="1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E159/D159*100</f>
        <v>0.26711185308848079</v>
      </c>
      <c r="P15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9">
        <f t="shared" si="13"/>
        <v>42396.911712962959</v>
      </c>
      <c r="T159" s="9">
        <f t="shared" si="1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E160/D160*100</f>
        <v>0</v>
      </c>
      <c r="P160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9">
        <f t="shared" si="13"/>
        <v>41904.07671296296</v>
      </c>
      <c r="T160" s="9">
        <f t="shared" si="1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E161/D161*100</f>
        <v>2E-3</v>
      </c>
      <c r="P161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9">
        <f t="shared" si="13"/>
        <v>42514.434548611112</v>
      </c>
      <c r="T161" s="9">
        <f t="shared" si="1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E162/D162*100</f>
        <v>0</v>
      </c>
      <c r="P162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9">
        <f t="shared" si="13"/>
        <v>42171.913090277783</v>
      </c>
      <c r="T162" s="9">
        <f t="shared" si="1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E163/D163*100</f>
        <v>0.01</v>
      </c>
      <c r="P163">
        <f t="shared" si="10"/>
        <v>5</v>
      </c>
      <c r="Q163" t="str">
        <f t="shared" si="11"/>
        <v>film &amp; video</v>
      </c>
      <c r="R163" t="str">
        <f t="shared" si="12"/>
        <v>drama</v>
      </c>
      <c r="S163" s="9">
        <f t="shared" si="13"/>
        <v>41792.687442129631</v>
      </c>
      <c r="T163" s="9">
        <f t="shared" si="1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E164/D164*100</f>
        <v>15.535714285714286</v>
      </c>
      <c r="P164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9">
        <f t="shared" si="13"/>
        <v>41835.126805555556</v>
      </c>
      <c r="T164" s="9">
        <f t="shared" si="1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E165/D165*100</f>
        <v>0</v>
      </c>
      <c r="P165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9">
        <f t="shared" si="13"/>
        <v>42243.961273148147</v>
      </c>
      <c r="T165" s="9">
        <f t="shared" si="1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E166/D166*100</f>
        <v>0.53333333333333333</v>
      </c>
      <c r="P16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9">
        <f t="shared" si="13"/>
        <v>41841.762743055559</v>
      </c>
      <c r="T166" s="9">
        <f t="shared" si="1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E167/D167*100</f>
        <v>0</v>
      </c>
      <c r="P167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9">
        <f t="shared" si="13"/>
        <v>42351.658842592587</v>
      </c>
      <c r="T167" s="9">
        <f t="shared" si="1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E168/D168*100</f>
        <v>60</v>
      </c>
      <c r="P168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9">
        <f t="shared" si="13"/>
        <v>42721.075949074075</v>
      </c>
      <c r="T168" s="9">
        <f t="shared" si="1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E169/D169*100</f>
        <v>0.01</v>
      </c>
      <c r="P16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9">
        <f t="shared" si="13"/>
        <v>42160.927488425921</v>
      </c>
      <c r="T169" s="9">
        <f t="shared" si="1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E170/D170*100</f>
        <v>4.0625</v>
      </c>
      <c r="P170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9">
        <f t="shared" si="13"/>
        <v>42052.83530092593</v>
      </c>
      <c r="T170" s="9">
        <f t="shared" si="1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E171/D171*100</f>
        <v>22.400000000000002</v>
      </c>
      <c r="P171">
        <f t="shared" si="10"/>
        <v>56</v>
      </c>
      <c r="Q171" t="str">
        <f t="shared" si="11"/>
        <v>film &amp; video</v>
      </c>
      <c r="R171" t="str">
        <f t="shared" si="12"/>
        <v>drama</v>
      </c>
      <c r="S171" s="9">
        <f t="shared" si="13"/>
        <v>41900.505312499998</v>
      </c>
      <c r="T171" s="9">
        <f t="shared" si="1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E172/D172*100</f>
        <v>3.25</v>
      </c>
      <c r="P172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9">
        <f t="shared" si="13"/>
        <v>42216.977812500001</v>
      </c>
      <c r="T172" s="9">
        <f t="shared" si="1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E173/D173*100</f>
        <v>2E-3</v>
      </c>
      <c r="P173">
        <f t="shared" si="10"/>
        <v>1</v>
      </c>
      <c r="Q173" t="str">
        <f t="shared" si="11"/>
        <v>film &amp; video</v>
      </c>
      <c r="R173" t="str">
        <f t="shared" si="12"/>
        <v>drama</v>
      </c>
      <c r="S173" s="9">
        <f t="shared" si="13"/>
        <v>42534.180717592593</v>
      </c>
      <c r="T173" s="9">
        <f t="shared" si="1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E174/D174*100</f>
        <v>0</v>
      </c>
      <c r="P174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9">
        <f t="shared" si="13"/>
        <v>42047.394942129627</v>
      </c>
      <c r="T174" s="9">
        <f t="shared" si="1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E175/D175*100</f>
        <v>0</v>
      </c>
      <c r="P175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9">
        <f t="shared" si="13"/>
        <v>42033.573009259257</v>
      </c>
      <c r="T175" s="9">
        <f t="shared" si="1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E176/D176*100</f>
        <v>0</v>
      </c>
      <c r="P17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9">
        <f t="shared" si="13"/>
        <v>42072.758981481486</v>
      </c>
      <c r="T176" s="9">
        <f t="shared" si="1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E177/D177*100</f>
        <v>6.4850000000000003</v>
      </c>
      <c r="P177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9">
        <f t="shared" si="13"/>
        <v>41855.777905092589</v>
      </c>
      <c r="T177" s="9">
        <f t="shared" si="1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E178/D178*100</f>
        <v>0</v>
      </c>
      <c r="P178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9">
        <f t="shared" si="13"/>
        <v>42191.824062500003</v>
      </c>
      <c r="T178" s="9">
        <f t="shared" si="1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E179/D179*100</f>
        <v>40</v>
      </c>
      <c r="P17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9">
        <f t="shared" si="13"/>
        <v>42070.047754629632</v>
      </c>
      <c r="T179" s="9">
        <f t="shared" si="1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E180/D180*100</f>
        <v>0</v>
      </c>
      <c r="P180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9">
        <f t="shared" si="13"/>
        <v>42304.955381944441</v>
      </c>
      <c r="T180" s="9">
        <f t="shared" si="1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E181/D181*100</f>
        <v>20</v>
      </c>
      <c r="P181">
        <f t="shared" si="10"/>
        <v>100</v>
      </c>
      <c r="Q181" t="str">
        <f t="shared" si="11"/>
        <v>film &amp; video</v>
      </c>
      <c r="R181" t="str">
        <f t="shared" si="12"/>
        <v>drama</v>
      </c>
      <c r="S181" s="9">
        <f t="shared" si="13"/>
        <v>42403.080497685187</v>
      </c>
      <c r="T181" s="9">
        <f t="shared" si="1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E182/D182*100</f>
        <v>33.416666666666664</v>
      </c>
      <c r="P182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9">
        <f t="shared" si="13"/>
        <v>42067.991238425922</v>
      </c>
      <c r="T182" s="9">
        <f t="shared" si="1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E183/D183*100</f>
        <v>21.092608822670172</v>
      </c>
      <c r="P183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9">
        <f t="shared" si="13"/>
        <v>42147.741840277777</v>
      </c>
      <c r="T183" s="9">
        <f t="shared" si="1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E184/D184*100</f>
        <v>0</v>
      </c>
      <c r="P184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9">
        <f t="shared" si="13"/>
        <v>42712.011944444443</v>
      </c>
      <c r="T184" s="9">
        <f t="shared" si="1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E185/D185*100</f>
        <v>35.856000000000002</v>
      </c>
      <c r="P185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9">
        <f t="shared" si="13"/>
        <v>41939.810300925928</v>
      </c>
      <c r="T185" s="9">
        <f t="shared" si="1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E186/D186*100</f>
        <v>3.4000000000000004</v>
      </c>
      <c r="P18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9">
        <f t="shared" si="13"/>
        <v>41825.791226851856</v>
      </c>
      <c r="T186" s="9">
        <f t="shared" si="1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E187/D187*100</f>
        <v>5.5</v>
      </c>
      <c r="P187">
        <f t="shared" si="10"/>
        <v>220</v>
      </c>
      <c r="Q187" t="str">
        <f t="shared" si="11"/>
        <v>film &amp; video</v>
      </c>
      <c r="R187" t="str">
        <f t="shared" si="12"/>
        <v>drama</v>
      </c>
      <c r="S187" s="9">
        <f t="shared" si="13"/>
        <v>42570.91133101852</v>
      </c>
      <c r="T187" s="9">
        <f t="shared" si="1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E188/D188*100</f>
        <v>0</v>
      </c>
      <c r="P188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9">
        <f t="shared" si="13"/>
        <v>42767.812893518523</v>
      </c>
      <c r="T188" s="9">
        <f t="shared" si="1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E189/D189*100</f>
        <v>16</v>
      </c>
      <c r="P18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9">
        <f t="shared" si="13"/>
        <v>42182.234456018516</v>
      </c>
      <c r="T189" s="9">
        <f t="shared" si="1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E190/D190*100</f>
        <v>0</v>
      </c>
      <c r="P190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9">
        <f t="shared" si="13"/>
        <v>41857.18304398148</v>
      </c>
      <c r="T190" s="9">
        <f t="shared" si="1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E191/D191*100</f>
        <v>6.8999999999999992E-2</v>
      </c>
      <c r="P191">
        <f t="shared" si="10"/>
        <v>69</v>
      </c>
      <c r="Q191" t="str">
        <f t="shared" si="11"/>
        <v>film &amp; video</v>
      </c>
      <c r="R191" t="str">
        <f t="shared" si="12"/>
        <v>drama</v>
      </c>
      <c r="S191" s="9">
        <f t="shared" si="13"/>
        <v>42556.690706018519</v>
      </c>
      <c r="T191" s="9">
        <f t="shared" si="1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E192/D192*100</f>
        <v>0.41666666666666669</v>
      </c>
      <c r="P192">
        <f t="shared" si="10"/>
        <v>50</v>
      </c>
      <c r="Q192" t="str">
        <f t="shared" si="11"/>
        <v>film &amp; video</v>
      </c>
      <c r="R192" t="str">
        <f t="shared" si="12"/>
        <v>drama</v>
      </c>
      <c r="S192" s="9">
        <f t="shared" si="13"/>
        <v>42527.650995370372</v>
      </c>
      <c r="T192" s="9">
        <f t="shared" si="1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E193/D193*100</f>
        <v>5</v>
      </c>
      <c r="P193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9">
        <f t="shared" si="13"/>
        <v>42239.441412037035</v>
      </c>
      <c r="T193" s="9">
        <f t="shared" si="1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E194/D194*100</f>
        <v>1.6999999999999999E-3</v>
      </c>
      <c r="P194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9">
        <f t="shared" si="13"/>
        <v>41899.792037037041</v>
      </c>
      <c r="T194" s="9">
        <f t="shared" si="1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E195/D195*100</f>
        <v>0</v>
      </c>
      <c r="P195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9">
        <f t="shared" ref="S195:S258" si="18">(((J195/60)/60)/24)+DATE(1970,1,1)</f>
        <v>41911.934791666667</v>
      </c>
      <c r="T195" s="9">
        <f t="shared" ref="T195:T258" si="19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E196/D196*100</f>
        <v>0.12</v>
      </c>
      <c r="P196">
        <f t="shared" si="15"/>
        <v>1</v>
      </c>
      <c r="Q196" t="str">
        <f t="shared" si="16"/>
        <v>film &amp; video</v>
      </c>
      <c r="R196" t="str">
        <f t="shared" si="17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E197/D197*100</f>
        <v>0</v>
      </c>
      <c r="P197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9">
        <f t="shared" si="18"/>
        <v>42135.67050925926</v>
      </c>
      <c r="T197" s="9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E198/D198*100</f>
        <v>41.857142857142861</v>
      </c>
      <c r="P198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9">
        <f t="shared" si="18"/>
        <v>42259.542800925927</v>
      </c>
      <c r="T198" s="9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E199/D199*100</f>
        <v>10.48</v>
      </c>
      <c r="P19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9">
        <f t="shared" si="18"/>
        <v>42741.848379629635</v>
      </c>
      <c r="T199" s="9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E200/D200*100</f>
        <v>1.1159999999999999</v>
      </c>
      <c r="P200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E201/D201*100</f>
        <v>0</v>
      </c>
      <c r="P201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E202/D202*100</f>
        <v>26.192500000000003</v>
      </c>
      <c r="P202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9">
        <f t="shared" si="18"/>
        <v>41867.083368055559</v>
      </c>
      <c r="T202" s="9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E203/D203*100</f>
        <v>58.461538461538467</v>
      </c>
      <c r="P203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9">
        <f t="shared" si="18"/>
        <v>42023.818622685183</v>
      </c>
      <c r="T203" s="9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E204/D204*100</f>
        <v>0</v>
      </c>
      <c r="P204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9">
        <f t="shared" si="18"/>
        <v>42255.927824074075</v>
      </c>
      <c r="T204" s="9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E205/D205*100</f>
        <v>29.84</v>
      </c>
      <c r="P205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9">
        <f t="shared" si="18"/>
        <v>41973.847962962958</v>
      </c>
      <c r="T205" s="9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E206/D206*100</f>
        <v>50.721666666666664</v>
      </c>
      <c r="P20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9">
        <f t="shared" si="18"/>
        <v>42556.583368055552</v>
      </c>
      <c r="T206" s="9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E207/D207*100</f>
        <v>16.25</v>
      </c>
      <c r="P207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9">
        <f t="shared" si="18"/>
        <v>42248.632199074069</v>
      </c>
      <c r="T207" s="9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E208/D208*100</f>
        <v>0</v>
      </c>
      <c r="P208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9">
        <f t="shared" si="18"/>
        <v>42567.004432870366</v>
      </c>
      <c r="T208" s="9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E209/D209*100</f>
        <v>15.214285714285714</v>
      </c>
      <c r="P20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9">
        <f t="shared" si="18"/>
        <v>41978.197199074071</v>
      </c>
      <c r="T209" s="9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E210/D210*100</f>
        <v>0</v>
      </c>
      <c r="P210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9">
        <f t="shared" si="18"/>
        <v>41959.369988425926</v>
      </c>
      <c r="T210" s="9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E211/D211*100</f>
        <v>0</v>
      </c>
      <c r="P211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9">
        <f t="shared" si="18"/>
        <v>42165.922858796301</v>
      </c>
      <c r="T211" s="9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E212/D212*100</f>
        <v>25.25</v>
      </c>
      <c r="P212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9">
        <f t="shared" si="18"/>
        <v>42249.064722222218</v>
      </c>
      <c r="T212" s="9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E213/D213*100</f>
        <v>44.6</v>
      </c>
      <c r="P213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9">
        <f t="shared" si="18"/>
        <v>42236.159918981488</v>
      </c>
      <c r="T213" s="9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E214/D214*100</f>
        <v>1.5873015873015872E-2</v>
      </c>
      <c r="P214">
        <f t="shared" si="15"/>
        <v>1</v>
      </c>
      <c r="Q214" t="str">
        <f t="shared" si="16"/>
        <v>film &amp; video</v>
      </c>
      <c r="R214" t="str">
        <f t="shared" si="17"/>
        <v>drama</v>
      </c>
      <c r="S214" s="9">
        <f t="shared" si="18"/>
        <v>42416.881018518514</v>
      </c>
      <c r="T214" s="9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E215/D215*100</f>
        <v>0.04</v>
      </c>
      <c r="P215">
        <f t="shared" si="15"/>
        <v>20</v>
      </c>
      <c r="Q215" t="str">
        <f t="shared" si="16"/>
        <v>film &amp; video</v>
      </c>
      <c r="R215" t="str">
        <f t="shared" si="17"/>
        <v>drama</v>
      </c>
      <c r="S215" s="9">
        <f t="shared" si="18"/>
        <v>42202.594293981485</v>
      </c>
      <c r="T215" s="9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E216/D216*100</f>
        <v>8.0000000000000002E-3</v>
      </c>
      <c r="P216">
        <f t="shared" si="15"/>
        <v>1</v>
      </c>
      <c r="Q216" t="str">
        <f t="shared" si="16"/>
        <v>film &amp; video</v>
      </c>
      <c r="R216" t="str">
        <f t="shared" si="17"/>
        <v>drama</v>
      </c>
      <c r="S216" s="9">
        <f t="shared" si="18"/>
        <v>42009.64061342593</v>
      </c>
      <c r="T216" s="9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E217/D217*100</f>
        <v>0.22727272727272727</v>
      </c>
      <c r="P217">
        <f t="shared" si="15"/>
        <v>10</v>
      </c>
      <c r="Q217" t="str">
        <f t="shared" si="16"/>
        <v>film &amp; video</v>
      </c>
      <c r="R217" t="str">
        <f t="shared" si="17"/>
        <v>drama</v>
      </c>
      <c r="S217" s="9">
        <f t="shared" si="18"/>
        <v>42375.230115740742</v>
      </c>
      <c r="T217" s="9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E218/D218*100</f>
        <v>55.698440000000005</v>
      </c>
      <c r="P218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9">
        <f t="shared" si="18"/>
        <v>42066.958761574075</v>
      </c>
      <c r="T218" s="9">
        <f t="shared" si="19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E219/D219*100</f>
        <v>11.943</v>
      </c>
      <c r="P21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9">
        <f t="shared" si="18"/>
        <v>41970.64061342593</v>
      </c>
      <c r="T219" s="9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E220/D220*100</f>
        <v>2</v>
      </c>
      <c r="P220">
        <f t="shared" si="15"/>
        <v>100</v>
      </c>
      <c r="Q220" t="str">
        <f t="shared" si="16"/>
        <v>film &amp; video</v>
      </c>
      <c r="R220" t="str">
        <f t="shared" si="17"/>
        <v>drama</v>
      </c>
      <c r="S220" s="9">
        <f t="shared" si="18"/>
        <v>42079.628344907411</v>
      </c>
      <c r="T220" s="9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E221/D221*100</f>
        <v>17.630000000000003</v>
      </c>
      <c r="P221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9">
        <f t="shared" si="18"/>
        <v>42429.326678240745</v>
      </c>
      <c r="T221" s="9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E222/D222*100</f>
        <v>0.72</v>
      </c>
      <c r="P222">
        <f t="shared" si="15"/>
        <v>120</v>
      </c>
      <c r="Q222" t="str">
        <f t="shared" si="16"/>
        <v>film &amp; video</v>
      </c>
      <c r="R222" t="str">
        <f t="shared" si="17"/>
        <v>drama</v>
      </c>
      <c r="S222" s="9">
        <f t="shared" si="18"/>
        <v>42195.643865740742</v>
      </c>
      <c r="T222" s="9">
        <f t="shared" si="19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E223/D223*100</f>
        <v>0</v>
      </c>
      <c r="P223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9">
        <f t="shared" si="18"/>
        <v>42031.837546296301</v>
      </c>
      <c r="T223" s="9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E224/D224*100</f>
        <v>13</v>
      </c>
      <c r="P224">
        <f t="shared" si="15"/>
        <v>65</v>
      </c>
      <c r="Q224" t="str">
        <f t="shared" si="16"/>
        <v>film &amp; video</v>
      </c>
      <c r="R224" t="str">
        <f t="shared" si="17"/>
        <v>drama</v>
      </c>
      <c r="S224" s="9">
        <f t="shared" si="18"/>
        <v>42031.769884259258</v>
      </c>
      <c r="T224" s="9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E225/D225*100</f>
        <v>0</v>
      </c>
      <c r="P225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9">
        <f t="shared" si="18"/>
        <v>42482.048032407409</v>
      </c>
      <c r="T225" s="9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E226/D226*100</f>
        <v>0</v>
      </c>
      <c r="P22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9">
        <f t="shared" si="18"/>
        <v>42135.235254629632</v>
      </c>
      <c r="T226" s="9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E227/D227*100</f>
        <v>0</v>
      </c>
      <c r="P227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9">
        <f t="shared" si="18"/>
        <v>42438.961273148147</v>
      </c>
      <c r="T227" s="9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E228/D228*100</f>
        <v>0.86206896551724133</v>
      </c>
      <c r="P228">
        <f t="shared" si="15"/>
        <v>125</v>
      </c>
      <c r="Q228" t="str">
        <f t="shared" si="16"/>
        <v>film &amp; video</v>
      </c>
      <c r="R228" t="str">
        <f t="shared" si="17"/>
        <v>drama</v>
      </c>
      <c r="S228" s="9">
        <f t="shared" si="18"/>
        <v>42106.666018518517</v>
      </c>
      <c r="T228" s="9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E229/D229*100</f>
        <v>0</v>
      </c>
      <c r="P229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9">
        <f t="shared" si="18"/>
        <v>42164.893993055557</v>
      </c>
      <c r="T229" s="9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E230/D230*100</f>
        <v>0</v>
      </c>
      <c r="P230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9">
        <f t="shared" si="18"/>
        <v>42096.686400462961</v>
      </c>
      <c r="T230" s="9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E231/D231*100</f>
        <v>0</v>
      </c>
      <c r="P231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9">
        <f t="shared" si="18"/>
        <v>42383.933993055558</v>
      </c>
      <c r="T231" s="9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E232/D232*100</f>
        <v>0.4</v>
      </c>
      <c r="P232">
        <f t="shared" si="15"/>
        <v>30</v>
      </c>
      <c r="Q232" t="str">
        <f t="shared" si="16"/>
        <v>film &amp; video</v>
      </c>
      <c r="R232" t="str">
        <f t="shared" si="17"/>
        <v>drama</v>
      </c>
      <c r="S232" s="9">
        <f t="shared" si="18"/>
        <v>42129.777210648142</v>
      </c>
      <c r="T232" s="9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E233/D233*100</f>
        <v>0</v>
      </c>
      <c r="P233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9">
        <f t="shared" si="18"/>
        <v>42341.958923611113</v>
      </c>
      <c r="T233" s="9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E234/D234*100</f>
        <v>2.75</v>
      </c>
      <c r="P234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9">
        <f t="shared" si="18"/>
        <v>42032.82576388889</v>
      </c>
      <c r="T234" s="9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E235/D235*100</f>
        <v>0</v>
      </c>
      <c r="P235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9">
        <f t="shared" si="18"/>
        <v>42612.911712962959</v>
      </c>
      <c r="T235" s="9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E236/D236*100</f>
        <v>40.1</v>
      </c>
      <c r="P23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9">
        <f t="shared" si="18"/>
        <v>42136.035405092596</v>
      </c>
      <c r="T236" s="9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E237/D237*100</f>
        <v>0</v>
      </c>
      <c r="P237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9">
        <f t="shared" si="18"/>
        <v>42164.908530092594</v>
      </c>
      <c r="T237" s="9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E238/D238*100</f>
        <v>0</v>
      </c>
      <c r="P238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9">
        <f t="shared" si="18"/>
        <v>42321.08447916666</v>
      </c>
      <c r="T238" s="9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E239/D239*100</f>
        <v>0.33333333333333337</v>
      </c>
      <c r="P239">
        <f t="shared" si="15"/>
        <v>50</v>
      </c>
      <c r="Q239" t="str">
        <f t="shared" si="16"/>
        <v>film &amp; video</v>
      </c>
      <c r="R239" t="str">
        <f t="shared" si="17"/>
        <v>drama</v>
      </c>
      <c r="S239" s="9">
        <f t="shared" si="18"/>
        <v>42377.577187499999</v>
      </c>
      <c r="T239" s="9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E240/D240*100</f>
        <v>0</v>
      </c>
      <c r="P240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9">
        <f t="shared" si="18"/>
        <v>42713.962499999994</v>
      </c>
      <c r="T240" s="9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E241/D241*100</f>
        <v>25</v>
      </c>
      <c r="P241">
        <f t="shared" si="15"/>
        <v>50</v>
      </c>
      <c r="Q241" t="str">
        <f t="shared" si="16"/>
        <v>film &amp; video</v>
      </c>
      <c r="R241" t="str">
        <f t="shared" si="17"/>
        <v>drama</v>
      </c>
      <c r="S241" s="9">
        <f t="shared" si="18"/>
        <v>42297.110300925924</v>
      </c>
      <c r="T241" s="9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E242/D242*100</f>
        <v>107.63413333333334</v>
      </c>
      <c r="P242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9">
        <f t="shared" si="18"/>
        <v>41354.708460648151</v>
      </c>
      <c r="T242" s="9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E243/D243*100</f>
        <v>112.63736263736264</v>
      </c>
      <c r="P243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9">
        <f t="shared" si="18"/>
        <v>41949.697962962964</v>
      </c>
      <c r="T243" s="9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E244/D244*100</f>
        <v>113.46153846153845</v>
      </c>
      <c r="P244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9">
        <f t="shared" si="18"/>
        <v>40862.492939814816</v>
      </c>
      <c r="T244" s="9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E245/D245*100</f>
        <v>102.592</v>
      </c>
      <c r="P245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9">
        <f t="shared" si="18"/>
        <v>41662.047500000001</v>
      </c>
      <c r="T245" s="9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E246/D246*100</f>
        <v>113.75714285714287</v>
      </c>
      <c r="P24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9">
        <f t="shared" si="18"/>
        <v>40213.323599537034</v>
      </c>
      <c r="T246" s="9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E247/D247*100</f>
        <v>103.71999999999998</v>
      </c>
      <c r="P247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9">
        <f t="shared" si="18"/>
        <v>41107.053067129629</v>
      </c>
      <c r="T247" s="9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E248/D248*100</f>
        <v>305.46000000000004</v>
      </c>
      <c r="P248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9">
        <f t="shared" si="18"/>
        <v>40480.363483796296</v>
      </c>
      <c r="T248" s="9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E249/D249*100</f>
        <v>134.1</v>
      </c>
      <c r="P24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9">
        <f t="shared" si="18"/>
        <v>40430.604328703703</v>
      </c>
      <c r="T249" s="9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E250/D250*100</f>
        <v>101.33294117647058</v>
      </c>
      <c r="P250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9">
        <f t="shared" si="18"/>
        <v>40870.774409722224</v>
      </c>
      <c r="T250" s="9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E251/D251*100</f>
        <v>112.92</v>
      </c>
      <c r="P251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9">
        <f t="shared" si="18"/>
        <v>40332.923842592594</v>
      </c>
      <c r="T251" s="9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E252/D252*100</f>
        <v>105.58333333333334</v>
      </c>
      <c r="P252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9">
        <f t="shared" si="18"/>
        <v>41401.565868055557</v>
      </c>
      <c r="T252" s="9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E253/D253*100</f>
        <v>125.57142857142858</v>
      </c>
      <c r="P253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9">
        <f t="shared" si="18"/>
        <v>41013.787569444445</v>
      </c>
      <c r="T253" s="9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E254/D254*100</f>
        <v>184.56</v>
      </c>
      <c r="P254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9">
        <f t="shared" si="18"/>
        <v>40266.662708333337</v>
      </c>
      <c r="T254" s="9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E255/D255*100</f>
        <v>100.73333333333335</v>
      </c>
      <c r="P255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9">
        <f t="shared" si="18"/>
        <v>40924.650868055556</v>
      </c>
      <c r="T255" s="9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E256/D256*100</f>
        <v>116.94725</v>
      </c>
      <c r="P25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9">
        <f t="shared" si="18"/>
        <v>42263.952662037031</v>
      </c>
      <c r="T256" s="9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E257/D257*100</f>
        <v>106.73325</v>
      </c>
      <c r="P257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9">
        <f t="shared" si="18"/>
        <v>40588.526412037041</v>
      </c>
      <c r="T257" s="9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E258/D258*100</f>
        <v>139.1</v>
      </c>
      <c r="P258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9">
        <f t="shared" si="18"/>
        <v>41319.769293981481</v>
      </c>
      <c r="T258" s="9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E259/D259*100</f>
        <v>106.72648571428572</v>
      </c>
      <c r="P259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9">
        <f t="shared" ref="S259:S322" si="23">(((J259/60)/60)/24)+DATE(1970,1,1)</f>
        <v>42479.626875000002</v>
      </c>
      <c r="T259" s="9">
        <f t="shared" ref="T259:T322" si="2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E260/D260*100</f>
        <v>191.14</v>
      </c>
      <c r="P260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9">
        <f t="shared" si="23"/>
        <v>40682.051689814813</v>
      </c>
      <c r="T260" s="9">
        <f t="shared" si="2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E261/D261*100</f>
        <v>131.93789333333334</v>
      </c>
      <c r="P261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9">
        <f t="shared" si="23"/>
        <v>42072.738067129627</v>
      </c>
      <c r="T261" s="9">
        <f t="shared" si="2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E262/D262*100</f>
        <v>106.4</v>
      </c>
      <c r="P262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9">
        <f t="shared" si="23"/>
        <v>40330.755543981482</v>
      </c>
      <c r="T262" s="9">
        <f t="shared" si="2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E263/D263*100</f>
        <v>107.4</v>
      </c>
      <c r="P263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9">
        <f t="shared" si="23"/>
        <v>41017.885462962964</v>
      </c>
      <c r="T263" s="9">
        <f t="shared" si="2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E264/D264*100</f>
        <v>240</v>
      </c>
      <c r="P264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9">
        <f t="shared" si="23"/>
        <v>40555.24800925926</v>
      </c>
      <c r="T264" s="9">
        <f t="shared" si="2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E265/D265*100</f>
        <v>118.08108</v>
      </c>
      <c r="P265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9">
        <f t="shared" si="23"/>
        <v>41149.954791666663</v>
      </c>
      <c r="T265" s="9">
        <f t="shared" si="2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E266/D266*100</f>
        <v>118.19999999999999</v>
      </c>
      <c r="P26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9">
        <f t="shared" si="23"/>
        <v>41010.620312500003</v>
      </c>
      <c r="T266" s="9">
        <f t="shared" si="2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E267/D267*100</f>
        <v>111.1</v>
      </c>
      <c r="P267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9">
        <f t="shared" si="23"/>
        <v>40267.245717592588</v>
      </c>
      <c r="T267" s="9">
        <f t="shared" si="2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E268/D268*100</f>
        <v>145.5</v>
      </c>
      <c r="P268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9">
        <f t="shared" si="23"/>
        <v>40205.174849537041</v>
      </c>
      <c r="T268" s="9">
        <f t="shared" si="2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E269/D269*100</f>
        <v>131.62883248730967</v>
      </c>
      <c r="P26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9">
        <f t="shared" si="23"/>
        <v>41785.452534722222</v>
      </c>
      <c r="T269" s="9">
        <f t="shared" si="2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E270/D270*100</f>
        <v>111.4</v>
      </c>
      <c r="P270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9">
        <f t="shared" si="23"/>
        <v>40809.15252314815</v>
      </c>
      <c r="T270" s="9">
        <f t="shared" si="2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E271/D271*100</f>
        <v>147.23376999999999</v>
      </c>
      <c r="P271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9">
        <f t="shared" si="23"/>
        <v>42758.197013888886</v>
      </c>
      <c r="T271" s="9">
        <f t="shared" si="2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E272/D272*100</f>
        <v>152.60869565217391</v>
      </c>
      <c r="P272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9">
        <f t="shared" si="23"/>
        <v>40637.866550925923</v>
      </c>
      <c r="T272" s="9">
        <f t="shared" si="2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E273/D273*100</f>
        <v>104.67999999999999</v>
      </c>
      <c r="P273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9">
        <f t="shared" si="23"/>
        <v>41612.10024305556</v>
      </c>
      <c r="T273" s="9">
        <f t="shared" si="2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E274/D274*100</f>
        <v>177.43366666666668</v>
      </c>
      <c r="P274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9">
        <f t="shared" si="23"/>
        <v>40235.900358796294</v>
      </c>
      <c r="T274" s="9">
        <f t="shared" si="2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E275/D275*100</f>
        <v>107.7758</v>
      </c>
      <c r="P275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9">
        <f t="shared" si="23"/>
        <v>40697.498449074075</v>
      </c>
      <c r="T275" s="9">
        <f t="shared" si="2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E276/D276*100</f>
        <v>156</v>
      </c>
      <c r="P27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9">
        <f t="shared" si="23"/>
        <v>40969.912372685183</v>
      </c>
      <c r="T276" s="9">
        <f t="shared" si="2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E277/D277*100</f>
        <v>108.395</v>
      </c>
      <c r="P277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9">
        <f t="shared" si="23"/>
        <v>41193.032013888893</v>
      </c>
      <c r="T277" s="9">
        <f t="shared" si="2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E278/D278*100</f>
        <v>147.6</v>
      </c>
      <c r="P278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9">
        <f t="shared" si="23"/>
        <v>40967.081874999996</v>
      </c>
      <c r="T278" s="9">
        <f t="shared" si="2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E279/D279*100</f>
        <v>110.38153846153847</v>
      </c>
      <c r="P27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9">
        <f t="shared" si="23"/>
        <v>42117.891423611116</v>
      </c>
      <c r="T279" s="9">
        <f t="shared" si="2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E280/D280*100</f>
        <v>150.34814814814814</v>
      </c>
      <c r="P280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9">
        <f t="shared" si="23"/>
        <v>41164.040960648148</v>
      </c>
      <c r="T280" s="9">
        <f t="shared" si="2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E281/D281*100</f>
        <v>157.31829411764707</v>
      </c>
      <c r="P281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9">
        <f t="shared" si="23"/>
        <v>42759.244166666671</v>
      </c>
      <c r="T281" s="9">
        <f t="shared" si="2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E282/D282*100</f>
        <v>156.14400000000001</v>
      </c>
      <c r="P282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9">
        <f t="shared" si="23"/>
        <v>41744.590682870366</v>
      </c>
      <c r="T282" s="9">
        <f t="shared" si="2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E283/D283*100</f>
        <v>120.58763636363636</v>
      </c>
      <c r="P283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9">
        <f t="shared" si="23"/>
        <v>39950.163344907407</v>
      </c>
      <c r="T283" s="9">
        <f t="shared" si="2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E284/D284*100</f>
        <v>101.18888888888888</v>
      </c>
      <c r="P284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9">
        <f t="shared" si="23"/>
        <v>40194.920046296298</v>
      </c>
      <c r="T284" s="9">
        <f t="shared" si="2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E285/D285*100</f>
        <v>114.27249999999999</v>
      </c>
      <c r="P285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9">
        <f t="shared" si="23"/>
        <v>40675.71</v>
      </c>
      <c r="T285" s="9">
        <f t="shared" si="2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E286/D286*100</f>
        <v>104.62615</v>
      </c>
      <c r="P28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9">
        <f t="shared" si="23"/>
        <v>40904.738194444442</v>
      </c>
      <c r="T286" s="9">
        <f t="shared" si="2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E287/D287*100</f>
        <v>228.82507142857142</v>
      </c>
      <c r="P287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9">
        <f t="shared" si="23"/>
        <v>41506.756111111114</v>
      </c>
      <c r="T287" s="9">
        <f t="shared" si="2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E288/D288*100</f>
        <v>109.15333333333332</v>
      </c>
      <c r="P288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9">
        <f t="shared" si="23"/>
        <v>41313.816249999996</v>
      </c>
      <c r="T288" s="9">
        <f t="shared" si="2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E289/D289*100</f>
        <v>176.29999999999998</v>
      </c>
      <c r="P28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9">
        <f t="shared" si="23"/>
        <v>41184.277986111112</v>
      </c>
      <c r="T289" s="9">
        <f t="shared" si="2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E290/D290*100</f>
        <v>103.21061999999999</v>
      </c>
      <c r="P290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9">
        <f t="shared" si="23"/>
        <v>41051.168900462959</v>
      </c>
      <c r="T290" s="9">
        <f t="shared" si="2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E291/D291*100</f>
        <v>104.82000000000001</v>
      </c>
      <c r="P291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9">
        <f t="shared" si="23"/>
        <v>41550.456412037034</v>
      </c>
      <c r="T291" s="9">
        <f t="shared" si="2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E292/D292*100</f>
        <v>106.68444444444445</v>
      </c>
      <c r="P292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9">
        <f t="shared" si="23"/>
        <v>40526.36917824074</v>
      </c>
      <c r="T292" s="9">
        <f t="shared" si="2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E293/D293*100</f>
        <v>120.02</v>
      </c>
      <c r="P293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9">
        <f t="shared" si="23"/>
        <v>41376.769050925926</v>
      </c>
      <c r="T293" s="9">
        <f t="shared" si="2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E294/D294*100</f>
        <v>101.50693333333334</v>
      </c>
      <c r="P294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9">
        <f t="shared" si="23"/>
        <v>40812.803229166668</v>
      </c>
      <c r="T294" s="9">
        <f t="shared" si="2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E295/D295*100</f>
        <v>101.38461538461539</v>
      </c>
      <c r="P295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9">
        <f t="shared" si="23"/>
        <v>41719.667986111112</v>
      </c>
      <c r="T295" s="9">
        <f t="shared" si="2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E296/D296*100</f>
        <v>100</v>
      </c>
      <c r="P29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9">
        <f t="shared" si="23"/>
        <v>40343.084421296298</v>
      </c>
      <c r="T296" s="9">
        <f t="shared" si="2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E297/D297*100</f>
        <v>133.10911999999999</v>
      </c>
      <c r="P297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9">
        <f t="shared" si="23"/>
        <v>41519.004733796297</v>
      </c>
      <c r="T297" s="9">
        <f t="shared" si="2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E298/D298*100</f>
        <v>118.72620000000001</v>
      </c>
      <c r="P298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9">
        <f t="shared" si="23"/>
        <v>41134.475497685184</v>
      </c>
      <c r="T298" s="9">
        <f t="shared" si="2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E299/D299*100</f>
        <v>100.64</v>
      </c>
      <c r="P29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9">
        <f t="shared" si="23"/>
        <v>42089.72802083334</v>
      </c>
      <c r="T299" s="9">
        <f t="shared" si="2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E300/D300*100</f>
        <v>108.93241269841269</v>
      </c>
      <c r="P300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9">
        <f t="shared" si="23"/>
        <v>41709.463518518518</v>
      </c>
      <c r="T300" s="9">
        <f t="shared" si="2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E301/D301*100</f>
        <v>178.95250000000001</v>
      </c>
      <c r="P301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9">
        <f t="shared" si="23"/>
        <v>40469.225231481483</v>
      </c>
      <c r="T301" s="9">
        <f t="shared" si="2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E302/D302*100</f>
        <v>101.72264</v>
      </c>
      <c r="P302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9">
        <f t="shared" si="23"/>
        <v>40626.959930555553</v>
      </c>
      <c r="T302" s="9">
        <f t="shared" si="2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E303/D303*100</f>
        <v>118.73499999999999</v>
      </c>
      <c r="P303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9">
        <f t="shared" si="23"/>
        <v>41312.737673611111</v>
      </c>
      <c r="T303" s="9">
        <f t="shared" si="2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E304/D304*100</f>
        <v>100.46</v>
      </c>
      <c r="P304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9">
        <f t="shared" si="23"/>
        <v>40933.856921296298</v>
      </c>
      <c r="T304" s="9">
        <f t="shared" si="2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E305/D305*100</f>
        <v>137.46666666666667</v>
      </c>
      <c r="P305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9">
        <f t="shared" si="23"/>
        <v>41032.071134259262</v>
      </c>
      <c r="T305" s="9">
        <f t="shared" si="2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E306/D306*100</f>
        <v>231.64705882352939</v>
      </c>
      <c r="P30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9">
        <f t="shared" si="23"/>
        <v>41114.094872685186</v>
      </c>
      <c r="T306" s="9">
        <f t="shared" si="2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E307/D307*100</f>
        <v>130.33333333333331</v>
      </c>
      <c r="P307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9">
        <f t="shared" si="23"/>
        <v>40948.630196759259</v>
      </c>
      <c r="T307" s="9">
        <f t="shared" si="2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E308/D308*100</f>
        <v>292.89999999999998</v>
      </c>
      <c r="P308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9">
        <f t="shared" si="23"/>
        <v>41333.837187500001</v>
      </c>
      <c r="T308" s="9">
        <f t="shared" si="2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E309/D309*100</f>
        <v>111.31818181818183</v>
      </c>
      <c r="P30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9">
        <f t="shared" si="23"/>
        <v>41282.944456018515</v>
      </c>
      <c r="T309" s="9">
        <f t="shared" si="2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E310/D310*100</f>
        <v>105.56666666666668</v>
      </c>
      <c r="P310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9">
        <f t="shared" si="23"/>
        <v>40567.694560185184</v>
      </c>
      <c r="T310" s="9">
        <f t="shared" si="2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E311/D311*100</f>
        <v>118.94444444444446</v>
      </c>
      <c r="P311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9">
        <f t="shared" si="23"/>
        <v>41134.751550925925</v>
      </c>
      <c r="T311" s="9">
        <f t="shared" si="2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E312/D312*100</f>
        <v>104.129</v>
      </c>
      <c r="P312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9">
        <f t="shared" si="23"/>
        <v>40821.183136574073</v>
      </c>
      <c r="T312" s="9">
        <f t="shared" si="2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E313/D313*100</f>
        <v>104.10165000000001</v>
      </c>
      <c r="P313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9">
        <f t="shared" si="23"/>
        <v>40868.219814814816</v>
      </c>
      <c r="T313" s="9">
        <f t="shared" si="2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E314/D314*100</f>
        <v>111.87499999999999</v>
      </c>
      <c r="P314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9">
        <f t="shared" si="23"/>
        <v>41348.877685185187</v>
      </c>
      <c r="T314" s="9">
        <f t="shared" si="2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E315/D315*100</f>
        <v>104.73529411764706</v>
      </c>
      <c r="P315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9">
        <f t="shared" si="23"/>
        <v>40357.227939814817</v>
      </c>
      <c r="T315" s="9">
        <f t="shared" si="2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E316/D316*100</f>
        <v>385.15000000000003</v>
      </c>
      <c r="P31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9">
        <f t="shared" si="23"/>
        <v>41304.833194444444</v>
      </c>
      <c r="T316" s="9">
        <f t="shared" si="2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E317/D317*100</f>
        <v>101.248</v>
      </c>
      <c r="P317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9">
        <f t="shared" si="23"/>
        <v>41113.77238425926</v>
      </c>
      <c r="T317" s="9">
        <f t="shared" si="2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E318/D318*100</f>
        <v>113.77333333333333</v>
      </c>
      <c r="P318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9">
        <f t="shared" si="23"/>
        <v>41950.923576388886</v>
      </c>
      <c r="T318" s="9">
        <f t="shared" si="2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E319/D319*100</f>
        <v>100.80333333333333</v>
      </c>
      <c r="P31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9">
        <f t="shared" si="23"/>
        <v>41589.676886574074</v>
      </c>
      <c r="T319" s="9">
        <f t="shared" si="2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E320/D320*100</f>
        <v>283.32</v>
      </c>
      <c r="P320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9">
        <f t="shared" si="23"/>
        <v>41330.038784722223</v>
      </c>
      <c r="T320" s="9">
        <f t="shared" si="2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E321/D321*100</f>
        <v>112.68</v>
      </c>
      <c r="P321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9">
        <f t="shared" si="23"/>
        <v>40123.83829861111</v>
      </c>
      <c r="T321" s="9">
        <f t="shared" si="2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E322/D322*100</f>
        <v>106.58000000000001</v>
      </c>
      <c r="P322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9">
        <f t="shared" si="23"/>
        <v>42331.551307870366</v>
      </c>
      <c r="T322" s="9">
        <f t="shared" si="2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E323/D323*100</f>
        <v>102.66285714285715</v>
      </c>
      <c r="P323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9">
        <f t="shared" ref="S323:S386" si="28">(((J323/60)/60)/24)+DATE(1970,1,1)</f>
        <v>42647.446597222224</v>
      </c>
      <c r="T323" s="9">
        <f t="shared" ref="T323:T386" si="29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E324/D324*100</f>
        <v>107.91200000000001</v>
      </c>
      <c r="P324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9">
        <f t="shared" si="28"/>
        <v>42473.57</v>
      </c>
      <c r="T324" s="9">
        <f t="shared" si="2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E325/D325*100</f>
        <v>123.07407407407408</v>
      </c>
      <c r="P325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9">
        <f t="shared" si="28"/>
        <v>42697.32136574074</v>
      </c>
      <c r="T325" s="9">
        <f t="shared" si="2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E326/D326*100</f>
        <v>101.6</v>
      </c>
      <c r="P32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9">
        <f t="shared" si="28"/>
        <v>42184.626250000001</v>
      </c>
      <c r="T326" s="9">
        <f t="shared" si="29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E327/D327*100</f>
        <v>104.396</v>
      </c>
      <c r="P327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9">
        <f t="shared" si="28"/>
        <v>42689.187881944439</v>
      </c>
      <c r="T327" s="9">
        <f t="shared" si="29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E328/D328*100</f>
        <v>112.92973333333333</v>
      </c>
      <c r="P328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9">
        <f t="shared" si="28"/>
        <v>42775.314884259264</v>
      </c>
      <c r="T328" s="9">
        <f t="shared" si="29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E329/D329*100</f>
        <v>136.4</v>
      </c>
      <c r="P32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9">
        <f t="shared" si="28"/>
        <v>42058.235289351855</v>
      </c>
      <c r="T329" s="9">
        <f t="shared" si="29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E330/D330*100</f>
        <v>103.61439999999999</v>
      </c>
      <c r="P330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9">
        <f t="shared" si="28"/>
        <v>42278.946620370371</v>
      </c>
      <c r="T330" s="9">
        <f t="shared" si="29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E331/D331*100</f>
        <v>105.5</v>
      </c>
      <c r="P331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9">
        <f t="shared" si="28"/>
        <v>42291.46674768519</v>
      </c>
      <c r="T331" s="9">
        <f t="shared" si="29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E332/D332*100</f>
        <v>101.82857142857142</v>
      </c>
      <c r="P332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9">
        <f t="shared" si="28"/>
        <v>41379.515775462962</v>
      </c>
      <c r="T332" s="9">
        <f t="shared" si="29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E333/D333*100</f>
        <v>106.60499999999999</v>
      </c>
      <c r="P333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9">
        <f t="shared" si="28"/>
        <v>42507.581412037034</v>
      </c>
      <c r="T333" s="9">
        <f t="shared" si="29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E334/D334*100</f>
        <v>113.015</v>
      </c>
      <c r="P334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9">
        <f t="shared" si="28"/>
        <v>42263.680289351847</v>
      </c>
      <c r="T334" s="9">
        <f t="shared" si="29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E335/D335*100</f>
        <v>125.22750000000001</v>
      </c>
      <c r="P335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9">
        <f t="shared" si="28"/>
        <v>42437.636469907404</v>
      </c>
      <c r="T335" s="9">
        <f t="shared" si="29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E336/D336*100</f>
        <v>101.19</v>
      </c>
      <c r="P33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9">
        <f t="shared" si="28"/>
        <v>42101.682372685187</v>
      </c>
      <c r="T336" s="9">
        <f t="shared" si="29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E337/D337*100</f>
        <v>102.76470588235294</v>
      </c>
      <c r="P337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9">
        <f t="shared" si="28"/>
        <v>42101.737442129626</v>
      </c>
      <c r="T337" s="9">
        <f t="shared" si="29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E338/D338*100</f>
        <v>116.83911999999998</v>
      </c>
      <c r="P338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9">
        <f t="shared" si="28"/>
        <v>42291.596273148149</v>
      </c>
      <c r="T338" s="9">
        <f t="shared" si="29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E339/D339*100</f>
        <v>101.16833333333335</v>
      </c>
      <c r="P33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9">
        <f t="shared" si="28"/>
        <v>42047.128564814819</v>
      </c>
      <c r="T339" s="9">
        <f t="shared" si="29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E340/D340*100</f>
        <v>110.13360000000002</v>
      </c>
      <c r="P340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9">
        <f t="shared" si="28"/>
        <v>42559.755671296298</v>
      </c>
      <c r="T340" s="9">
        <f t="shared" si="29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E341/D341*100</f>
        <v>108.08333333333333</v>
      </c>
      <c r="P341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9">
        <f t="shared" si="28"/>
        <v>42093.760046296295</v>
      </c>
      <c r="T341" s="9">
        <f t="shared" si="29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E342/D342*100</f>
        <v>125.02285714285715</v>
      </c>
      <c r="P342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9">
        <f t="shared" si="28"/>
        <v>42772.669062500005</v>
      </c>
      <c r="T342" s="9">
        <f t="shared" si="29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E343/D343*100</f>
        <v>106.71428571428572</v>
      </c>
      <c r="P343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9">
        <f t="shared" si="28"/>
        <v>41894.879606481481</v>
      </c>
      <c r="T343" s="9">
        <f t="shared" si="29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E344/D344*100</f>
        <v>100.36639999999998</v>
      </c>
      <c r="P344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9">
        <f t="shared" si="28"/>
        <v>42459.780844907407</v>
      </c>
      <c r="T344" s="9">
        <f t="shared" si="29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E345/D345*100</f>
        <v>102.02863333333335</v>
      </c>
      <c r="P345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9">
        <f t="shared" si="28"/>
        <v>41926.73778935185</v>
      </c>
      <c r="T345" s="9">
        <f t="shared" si="29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E346/D346*100</f>
        <v>102.08358208955224</v>
      </c>
      <c r="P34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9">
        <f t="shared" si="28"/>
        <v>42111.970995370371</v>
      </c>
      <c r="T346" s="9">
        <f t="shared" si="29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E347/D347*100</f>
        <v>123.27586206896552</v>
      </c>
      <c r="P347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9">
        <f t="shared" si="28"/>
        <v>42114.944328703699</v>
      </c>
      <c r="T347" s="9">
        <f t="shared" si="29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E348/D348*100</f>
        <v>170.28880000000001</v>
      </c>
      <c r="P348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9">
        <f t="shared" si="28"/>
        <v>42261.500243055561</v>
      </c>
      <c r="T348" s="9">
        <f t="shared" si="29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E349/D349*100</f>
        <v>111.59049999999999</v>
      </c>
      <c r="P34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9">
        <f t="shared" si="28"/>
        <v>42292.495474537034</v>
      </c>
      <c r="T349" s="9">
        <f t="shared" si="29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E350/D350*100</f>
        <v>103</v>
      </c>
      <c r="P350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9">
        <f t="shared" si="28"/>
        <v>42207.58699074074</v>
      </c>
      <c r="T350" s="9">
        <f t="shared" si="29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E351/D351*100</f>
        <v>106.63570159857905</v>
      </c>
      <c r="P351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9">
        <f t="shared" si="28"/>
        <v>42760.498935185184</v>
      </c>
      <c r="T351" s="9">
        <f t="shared" si="29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E352/D352*100</f>
        <v>114.75999999999999</v>
      </c>
      <c r="P352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9">
        <f t="shared" si="28"/>
        <v>42586.066076388888</v>
      </c>
      <c r="T352" s="9">
        <f t="shared" si="29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E353/D353*100</f>
        <v>127.34117647058822</v>
      </c>
      <c r="P353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9">
        <f t="shared" si="28"/>
        <v>42427.964745370366</v>
      </c>
      <c r="T353" s="9">
        <f t="shared" si="29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E354/D354*100</f>
        <v>116.56</v>
      </c>
      <c r="P354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9">
        <f t="shared" si="28"/>
        <v>41890.167453703703</v>
      </c>
      <c r="T354" s="9">
        <f t="shared" si="29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E355/D355*100</f>
        <v>108.61819426615318</v>
      </c>
      <c r="P355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9">
        <f t="shared" si="28"/>
        <v>42297.791886574079</v>
      </c>
      <c r="T355" s="9">
        <f t="shared" si="29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E356/D356*100</f>
        <v>103.94285714285714</v>
      </c>
      <c r="P35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9">
        <f t="shared" si="28"/>
        <v>42438.827789351853</v>
      </c>
      <c r="T356" s="9">
        <f t="shared" si="29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E357/D357*100</f>
        <v>116.25714285714285</v>
      </c>
      <c r="P357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9">
        <f t="shared" si="28"/>
        <v>41943.293912037036</v>
      </c>
      <c r="T357" s="9">
        <f t="shared" si="29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E358/D358*100</f>
        <v>102.69239999999999</v>
      </c>
      <c r="P358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9">
        <f t="shared" si="28"/>
        <v>42415.803159722222</v>
      </c>
      <c r="T358" s="9">
        <f t="shared" si="29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E359/D359*100</f>
        <v>174</v>
      </c>
      <c r="P35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9">
        <f t="shared" si="28"/>
        <v>42078.222187499996</v>
      </c>
      <c r="T359" s="9">
        <f t="shared" si="29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E360/D360*100</f>
        <v>103.08800000000001</v>
      </c>
      <c r="P360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9">
        <f t="shared" si="28"/>
        <v>42507.860196759255</v>
      </c>
      <c r="T360" s="9">
        <f t="shared" si="29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E361/D361*100</f>
        <v>104.85537190082646</v>
      </c>
      <c r="P361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9">
        <f t="shared" si="28"/>
        <v>41935.070486111108</v>
      </c>
      <c r="T361" s="9">
        <f t="shared" si="29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E362/D362*100</f>
        <v>101.375</v>
      </c>
      <c r="P362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9">
        <f t="shared" si="28"/>
        <v>42163.897916666669</v>
      </c>
      <c r="T362" s="9">
        <f t="shared" si="29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E363/D363*100</f>
        <v>111.07699999999998</v>
      </c>
      <c r="P363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9">
        <f t="shared" si="28"/>
        <v>41936.001226851848</v>
      </c>
      <c r="T363" s="9">
        <f t="shared" si="29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E364/D364*100</f>
        <v>124.15933781686496</v>
      </c>
      <c r="P364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9">
        <f t="shared" si="28"/>
        <v>41837.210543981484</v>
      </c>
      <c r="T364" s="9">
        <f t="shared" si="29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E365/D365*100</f>
        <v>101.33333333333334</v>
      </c>
      <c r="P365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9">
        <f t="shared" si="28"/>
        <v>40255.744629629626</v>
      </c>
      <c r="T365" s="9">
        <f t="shared" si="29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E366/D366*100</f>
        <v>110.16142857142856</v>
      </c>
      <c r="P36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9">
        <f t="shared" si="28"/>
        <v>41780.859629629631</v>
      </c>
      <c r="T366" s="9">
        <f t="shared" si="29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E367/D367*100</f>
        <v>103.97333333333334</v>
      </c>
      <c r="P367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9">
        <f t="shared" si="28"/>
        <v>41668.606469907405</v>
      </c>
      <c r="T367" s="9">
        <f t="shared" si="29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E368/D368*100</f>
        <v>101.31578947368421</v>
      </c>
      <c r="P368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9">
        <f t="shared" si="28"/>
        <v>41019.793032407404</v>
      </c>
      <c r="T368" s="9">
        <f t="shared" si="29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E369/D369*100</f>
        <v>103.3501</v>
      </c>
      <c r="P36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9">
        <f t="shared" si="28"/>
        <v>41355.577291666668</v>
      </c>
      <c r="T369" s="9">
        <f t="shared" si="29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E370/D370*100</f>
        <v>104.11200000000001</v>
      </c>
      <c r="P370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9">
        <f t="shared" si="28"/>
        <v>42043.605578703704</v>
      </c>
      <c r="T370" s="9">
        <f t="shared" si="29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E371/D371*100</f>
        <v>110.15569230769231</v>
      </c>
      <c r="P371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9">
        <f t="shared" si="28"/>
        <v>40893.551724537036</v>
      </c>
      <c r="T371" s="9">
        <f t="shared" si="29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E372/D372*100</f>
        <v>122.02</v>
      </c>
      <c r="P372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9">
        <f t="shared" si="28"/>
        <v>42711.795138888891</v>
      </c>
      <c r="T372" s="9">
        <f t="shared" si="29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E373/D373*100</f>
        <v>114.16866666666667</v>
      </c>
      <c r="P373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9">
        <f t="shared" si="28"/>
        <v>41261.767812500002</v>
      </c>
      <c r="T373" s="9">
        <f t="shared" si="29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E374/D374*100</f>
        <v>125.33333333333334</v>
      </c>
      <c r="P374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9">
        <f t="shared" si="28"/>
        <v>42425.576898148152</v>
      </c>
      <c r="T374" s="9">
        <f t="shared" si="29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E375/D375*100</f>
        <v>106.66666666666667</v>
      </c>
      <c r="P375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9">
        <f t="shared" si="28"/>
        <v>41078.91201388889</v>
      </c>
      <c r="T375" s="9">
        <f t="shared" si="29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E376/D376*100</f>
        <v>130.65</v>
      </c>
      <c r="P37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9">
        <f t="shared" si="28"/>
        <v>40757.889247685183</v>
      </c>
      <c r="T376" s="9">
        <f t="shared" si="29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E377/D377*100</f>
        <v>120</v>
      </c>
      <c r="P377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9">
        <f t="shared" si="28"/>
        <v>41657.985081018516</v>
      </c>
      <c r="T377" s="9">
        <f t="shared" si="29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E378/D378*100</f>
        <v>105.9591836734694</v>
      </c>
      <c r="P378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9">
        <f t="shared" si="28"/>
        <v>42576.452731481477</v>
      </c>
      <c r="T378" s="9">
        <f t="shared" si="29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E379/D379*100</f>
        <v>114.39999999999999</v>
      </c>
      <c r="P37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9">
        <f t="shared" si="28"/>
        <v>42292.250787037032</v>
      </c>
      <c r="T379" s="9">
        <f t="shared" si="29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E380/D380*100</f>
        <v>111.76666666666665</v>
      </c>
      <c r="P380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9">
        <f t="shared" si="28"/>
        <v>42370.571851851855</v>
      </c>
      <c r="T380" s="9">
        <f t="shared" si="29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E381/D381*100</f>
        <v>116.08000000000001</v>
      </c>
      <c r="P381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9">
        <f t="shared" si="28"/>
        <v>40987.688333333332</v>
      </c>
      <c r="T381" s="9">
        <f t="shared" si="29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E382/D382*100</f>
        <v>141.5</v>
      </c>
      <c r="P382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9">
        <f t="shared" si="28"/>
        <v>42367.719814814816</v>
      </c>
      <c r="T382" s="9">
        <f t="shared" si="29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E383/D383*100</f>
        <v>104.72999999999999</v>
      </c>
      <c r="P383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9">
        <f t="shared" si="28"/>
        <v>41085.698113425926</v>
      </c>
      <c r="T383" s="9">
        <f t="shared" si="29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E384/D384*100</f>
        <v>255.83333333333331</v>
      </c>
      <c r="P384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9">
        <f t="shared" si="28"/>
        <v>41144.709490740745</v>
      </c>
      <c r="T384" s="9">
        <f t="shared" si="29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E385/D385*100</f>
        <v>206.70670670670671</v>
      </c>
      <c r="P385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9">
        <f t="shared" si="28"/>
        <v>41755.117581018516</v>
      </c>
      <c r="T385" s="9">
        <f t="shared" si="29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E386/D386*100</f>
        <v>112.105</v>
      </c>
      <c r="P38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9">
        <f t="shared" si="28"/>
        <v>41980.781793981485</v>
      </c>
      <c r="T386" s="9">
        <f t="shared" si="29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E387/D387*100</f>
        <v>105.982</v>
      </c>
      <c r="P387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9">
        <f t="shared" ref="S387:S450" si="33">(((J387/60)/60)/24)+DATE(1970,1,1)</f>
        <v>41934.584502314814</v>
      </c>
      <c r="T387" s="9">
        <f t="shared" ref="T387:T450" si="34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E388/D388*100</f>
        <v>100.16666666666667</v>
      </c>
      <c r="P388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9">
        <f t="shared" si="33"/>
        <v>42211.951284722221</v>
      </c>
      <c r="T388" s="9">
        <f t="shared" si="34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E389/D389*100</f>
        <v>213.98947368421051</v>
      </c>
      <c r="P38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9">
        <f t="shared" si="33"/>
        <v>42200.67659722222</v>
      </c>
      <c r="T389" s="9">
        <f t="shared" si="34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E390/D390*100</f>
        <v>126.16000000000001</v>
      </c>
      <c r="P390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9">
        <f t="shared" si="33"/>
        <v>42549.076157407413</v>
      </c>
      <c r="T390" s="9">
        <f t="shared" si="34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E391/D391*100</f>
        <v>181.53547058823528</v>
      </c>
      <c r="P391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9">
        <f t="shared" si="33"/>
        <v>41674.063078703701</v>
      </c>
      <c r="T391" s="9">
        <f t="shared" si="34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E392/D392*100</f>
        <v>100</v>
      </c>
      <c r="P392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9">
        <f t="shared" si="33"/>
        <v>42112.036712962959</v>
      </c>
      <c r="T392" s="9">
        <f t="shared" si="34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E393/D393*100</f>
        <v>100.61</v>
      </c>
      <c r="P393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9">
        <f t="shared" si="33"/>
        <v>40865.042256944449</v>
      </c>
      <c r="T393" s="9">
        <f t="shared" si="34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E394/D394*100</f>
        <v>100.9027027027027</v>
      </c>
      <c r="P394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9">
        <f t="shared" si="33"/>
        <v>40763.717256944445</v>
      </c>
      <c r="T394" s="9">
        <f t="shared" si="34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E395/D395*100</f>
        <v>110.446</v>
      </c>
      <c r="P395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9">
        <f t="shared" si="33"/>
        <v>41526.708935185183</v>
      </c>
      <c r="T395" s="9">
        <f t="shared" si="34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E396/D396*100</f>
        <v>111.8936170212766</v>
      </c>
      <c r="P39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9">
        <f t="shared" si="33"/>
        <v>42417.818078703705</v>
      </c>
      <c r="T396" s="9">
        <f t="shared" si="34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E397/D397*100</f>
        <v>108.04450000000001</v>
      </c>
      <c r="P397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9">
        <f t="shared" si="33"/>
        <v>40990.909259259257</v>
      </c>
      <c r="T397" s="9">
        <f t="shared" si="34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E398/D398*100</f>
        <v>106.66666666666667</v>
      </c>
      <c r="P398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9">
        <f t="shared" si="33"/>
        <v>41082.564884259256</v>
      </c>
      <c r="T398" s="9">
        <f t="shared" si="34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E399/D399*100</f>
        <v>103.90027322404372</v>
      </c>
      <c r="P39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9">
        <f t="shared" si="33"/>
        <v>40379.776435185187</v>
      </c>
      <c r="T399" s="9">
        <f t="shared" si="34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E400/D400*100</f>
        <v>125.16000000000001</v>
      </c>
      <c r="P400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9">
        <f t="shared" si="33"/>
        <v>42078.793124999997</v>
      </c>
      <c r="T400" s="9">
        <f t="shared" si="34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E401/D401*100</f>
        <v>106.80499999999999</v>
      </c>
      <c r="P401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9">
        <f t="shared" si="33"/>
        <v>42687.875775462962</v>
      </c>
      <c r="T401" s="9">
        <f t="shared" si="34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E402/D402*100</f>
        <v>112.30249999999999</v>
      </c>
      <c r="P402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9">
        <f t="shared" si="33"/>
        <v>41745.635960648149</v>
      </c>
      <c r="T402" s="9">
        <f t="shared" si="34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E403/D403*100</f>
        <v>103.812</v>
      </c>
      <c r="P403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9">
        <f t="shared" si="33"/>
        <v>40732.842245370368</v>
      </c>
      <c r="T403" s="9">
        <f t="shared" si="34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E404/D404*100</f>
        <v>141.65</v>
      </c>
      <c r="P404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9">
        <f t="shared" si="33"/>
        <v>42292.539548611108</v>
      </c>
      <c r="T404" s="9">
        <f t="shared" si="34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E405/D405*100</f>
        <v>105.25999999999999</v>
      </c>
      <c r="P405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9">
        <f t="shared" si="33"/>
        <v>40718.310659722221</v>
      </c>
      <c r="T405" s="9">
        <f t="shared" si="34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E406/D406*100</f>
        <v>103.09142857142857</v>
      </c>
      <c r="P40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9">
        <f t="shared" si="33"/>
        <v>41646.628032407411</v>
      </c>
      <c r="T406" s="9">
        <f t="shared" si="34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E407/D407*100</f>
        <v>107.65957446808511</v>
      </c>
      <c r="P407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9">
        <f t="shared" si="33"/>
        <v>41674.08494212963</v>
      </c>
      <c r="T407" s="9">
        <f t="shared" si="34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E408/D408*100</f>
        <v>107.70464285714286</v>
      </c>
      <c r="P408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9">
        <f t="shared" si="33"/>
        <v>40638.162465277775</v>
      </c>
      <c r="T408" s="9">
        <f t="shared" si="34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E409/D409*100</f>
        <v>101.55000000000001</v>
      </c>
      <c r="P40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9">
        <f t="shared" si="33"/>
        <v>40806.870949074073</v>
      </c>
      <c r="T409" s="9">
        <f t="shared" si="34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E410/D410*100</f>
        <v>101.43766666666667</v>
      </c>
      <c r="P410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9">
        <f t="shared" si="33"/>
        <v>41543.735995370371</v>
      </c>
      <c r="T410" s="9">
        <f t="shared" si="34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E411/D411*100</f>
        <v>136.80000000000001</v>
      </c>
      <c r="P411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9">
        <f t="shared" si="33"/>
        <v>42543.862777777773</v>
      </c>
      <c r="T411" s="9">
        <f t="shared" si="34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E412/D412*100</f>
        <v>128.29999999999998</v>
      </c>
      <c r="P412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9">
        <f t="shared" si="33"/>
        <v>42113.981446759266</v>
      </c>
      <c r="T412" s="9">
        <f t="shared" si="34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E413/D413*100</f>
        <v>101.05</v>
      </c>
      <c r="P413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9">
        <f t="shared" si="33"/>
        <v>41598.17597222222</v>
      </c>
      <c r="T413" s="9">
        <f t="shared" si="34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E414/D414*100</f>
        <v>126.84</v>
      </c>
      <c r="P414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9">
        <f t="shared" si="33"/>
        <v>41099.742800925924</v>
      </c>
      <c r="T414" s="9">
        <f t="shared" si="34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E415/D415*100</f>
        <v>105.0859375</v>
      </c>
      <c r="P415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9">
        <f t="shared" si="33"/>
        <v>41079.877442129626</v>
      </c>
      <c r="T415" s="9">
        <f t="shared" si="34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E416/D416*100</f>
        <v>102.85405405405406</v>
      </c>
      <c r="P41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9">
        <f t="shared" si="33"/>
        <v>41529.063252314816</v>
      </c>
      <c r="T416" s="9">
        <f t="shared" si="34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E417/D417*100</f>
        <v>102.14714285714285</v>
      </c>
      <c r="P417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9">
        <f t="shared" si="33"/>
        <v>41904.851875</v>
      </c>
      <c r="T417" s="9">
        <f t="shared" si="34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E418/D418*100</f>
        <v>120.21700000000001</v>
      </c>
      <c r="P418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9">
        <f t="shared" si="33"/>
        <v>41648.396192129629</v>
      </c>
      <c r="T418" s="9">
        <f t="shared" si="34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E419/D419*100</f>
        <v>100.24761904761905</v>
      </c>
      <c r="P41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9">
        <f t="shared" si="33"/>
        <v>41360.970601851855</v>
      </c>
      <c r="T419" s="9">
        <f t="shared" si="34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E420/D420*100</f>
        <v>100.63392857142857</v>
      </c>
      <c r="P420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9">
        <f t="shared" si="33"/>
        <v>42178.282372685186</v>
      </c>
      <c r="T420" s="9">
        <f t="shared" si="34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E421/D421*100</f>
        <v>100.4375</v>
      </c>
      <c r="P421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9">
        <f t="shared" si="33"/>
        <v>41394.842442129629</v>
      </c>
      <c r="T421" s="9">
        <f t="shared" si="34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E422/D422*100</f>
        <v>0.43939393939393934</v>
      </c>
      <c r="P422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9">
        <f t="shared" si="33"/>
        <v>41682.23646990741</v>
      </c>
      <c r="T422" s="9">
        <f t="shared" si="34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E423/D423*100</f>
        <v>2.0066666666666668</v>
      </c>
      <c r="P423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9">
        <f t="shared" si="33"/>
        <v>42177.491388888884</v>
      </c>
      <c r="T423" s="9">
        <f t="shared" si="34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E424/D424*100</f>
        <v>1.075</v>
      </c>
      <c r="P424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9">
        <f t="shared" si="33"/>
        <v>41863.260381944441</v>
      </c>
      <c r="T424" s="9">
        <f t="shared" si="34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E425/D425*100</f>
        <v>0.76500000000000001</v>
      </c>
      <c r="P425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9">
        <f t="shared" si="33"/>
        <v>41400.92627314815</v>
      </c>
      <c r="T425" s="9">
        <f t="shared" si="34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E426/D426*100</f>
        <v>6.7966666666666677</v>
      </c>
      <c r="P42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9">
        <f t="shared" si="33"/>
        <v>40934.376145833332</v>
      </c>
      <c r="T426" s="9">
        <f t="shared" si="34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E427/D427*100</f>
        <v>1.2E-2</v>
      </c>
      <c r="P427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9">
        <f t="shared" si="33"/>
        <v>42275.861157407402</v>
      </c>
      <c r="T427" s="9">
        <f t="shared" si="34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E428/D428*100</f>
        <v>1.3299999999999998</v>
      </c>
      <c r="P428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9">
        <f t="shared" si="33"/>
        <v>42400.711967592593</v>
      </c>
      <c r="T428" s="9">
        <f t="shared" si="34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E429/D429*100</f>
        <v>0</v>
      </c>
      <c r="P429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9">
        <f t="shared" si="33"/>
        <v>42285.909027777772</v>
      </c>
      <c r="T429" s="9">
        <f t="shared" si="34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E430/D430*100</f>
        <v>5.6333333333333329</v>
      </c>
      <c r="P430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9">
        <f t="shared" si="33"/>
        <v>41778.766724537039</v>
      </c>
      <c r="T430" s="9">
        <f t="shared" si="34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E431/D431*100</f>
        <v>0</v>
      </c>
      <c r="P431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9">
        <f t="shared" si="33"/>
        <v>40070.901412037041</v>
      </c>
      <c r="T431" s="9">
        <f t="shared" si="34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E432/D432*100</f>
        <v>2.4</v>
      </c>
      <c r="P432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9">
        <f t="shared" si="33"/>
        <v>41513.107256944444</v>
      </c>
      <c r="T432" s="9">
        <f t="shared" si="34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E433/D433*100</f>
        <v>13.833333333333334</v>
      </c>
      <c r="P433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9">
        <f t="shared" si="33"/>
        <v>42526.871331018512</v>
      </c>
      <c r="T433" s="9">
        <f t="shared" si="34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E434/D434*100</f>
        <v>9.5</v>
      </c>
      <c r="P434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9">
        <f t="shared" si="33"/>
        <v>42238.726631944446</v>
      </c>
      <c r="T434" s="9">
        <f t="shared" si="34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E435/D435*100</f>
        <v>0</v>
      </c>
      <c r="P435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9">
        <f t="shared" si="33"/>
        <v>42228.629884259266</v>
      </c>
      <c r="T435" s="9">
        <f t="shared" si="34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E436/D436*100</f>
        <v>5</v>
      </c>
      <c r="P43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9">
        <f t="shared" si="33"/>
        <v>41576.834513888891</v>
      </c>
      <c r="T436" s="9">
        <f t="shared" si="34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E437/D437*100</f>
        <v>2.7272727272727275E-3</v>
      </c>
      <c r="P437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9">
        <f t="shared" si="33"/>
        <v>41500.747453703705</v>
      </c>
      <c r="T437" s="9">
        <f t="shared" si="34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E438/D438*100</f>
        <v>0</v>
      </c>
      <c r="P438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9">
        <f t="shared" si="33"/>
        <v>41456.36241898148</v>
      </c>
      <c r="T438" s="9">
        <f t="shared" si="34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E439/D439*100</f>
        <v>0</v>
      </c>
      <c r="P439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9">
        <f t="shared" si="33"/>
        <v>42591.31858796296</v>
      </c>
      <c r="T439" s="9">
        <f t="shared" si="34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E440/D440*100</f>
        <v>9.379999999999999</v>
      </c>
      <c r="P440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9">
        <f t="shared" si="33"/>
        <v>42296.261087962965</v>
      </c>
      <c r="T440" s="9">
        <f t="shared" si="34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E441/D441*100</f>
        <v>0</v>
      </c>
      <c r="P441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9">
        <f t="shared" si="33"/>
        <v>41919.761782407404</v>
      </c>
      <c r="T441" s="9">
        <f t="shared" si="34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E442/D442*100</f>
        <v>0.1</v>
      </c>
      <c r="P442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9">
        <f t="shared" si="33"/>
        <v>42423.985567129625</v>
      </c>
      <c r="T442" s="9">
        <f t="shared" si="34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E443/D443*100</f>
        <v>0</v>
      </c>
      <c r="P443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9">
        <f t="shared" si="33"/>
        <v>41550.793935185182</v>
      </c>
      <c r="T443" s="9">
        <f t="shared" si="34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E444/D444*100</f>
        <v>39.358823529411765</v>
      </c>
      <c r="P444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9">
        <f t="shared" si="33"/>
        <v>42024.888692129629</v>
      </c>
      <c r="T444" s="9">
        <f t="shared" si="34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E445/D445*100</f>
        <v>0.1</v>
      </c>
      <c r="P445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9">
        <f t="shared" si="33"/>
        <v>41650.015057870369</v>
      </c>
      <c r="T445" s="9">
        <f t="shared" si="34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E446/D446*100</f>
        <v>5</v>
      </c>
      <c r="P44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9">
        <f t="shared" si="33"/>
        <v>40894.906956018516</v>
      </c>
      <c r="T446" s="9">
        <f t="shared" si="34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E447/D447*100</f>
        <v>3.3333333333333335E-3</v>
      </c>
      <c r="P447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9">
        <f t="shared" si="33"/>
        <v>42130.335358796292</v>
      </c>
      <c r="T447" s="9">
        <f t="shared" si="34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E448/D448*100</f>
        <v>7.2952380952380951</v>
      </c>
      <c r="P448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9">
        <f t="shared" si="33"/>
        <v>42037.083564814813</v>
      </c>
      <c r="T448" s="9">
        <f t="shared" si="34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E449/D449*100</f>
        <v>1.6666666666666666E-2</v>
      </c>
      <c r="P44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9">
        <f t="shared" si="33"/>
        <v>41331.555127314816</v>
      </c>
      <c r="T449" s="9">
        <f t="shared" si="34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E450/D450*100</f>
        <v>3.2804000000000002</v>
      </c>
      <c r="P450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9">
        <f t="shared" si="33"/>
        <v>41753.758043981477</v>
      </c>
      <c r="T450" s="9">
        <f t="shared" si="34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E451/D451*100</f>
        <v>2.25</v>
      </c>
      <c r="P451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9">
        <f t="shared" ref="S451:S514" si="38">(((J451/60)/60)/24)+DATE(1970,1,1)</f>
        <v>41534.568113425928</v>
      </c>
      <c r="T451" s="9">
        <f t="shared" ref="T451:T514" si="39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E452/D452*100</f>
        <v>0.79200000000000004</v>
      </c>
      <c r="P452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9">
        <f t="shared" si="38"/>
        <v>41654.946759259255</v>
      </c>
      <c r="T452" s="9">
        <f t="shared" si="3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E453/D453*100</f>
        <v>0</v>
      </c>
      <c r="P453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9">
        <f t="shared" si="38"/>
        <v>41634.715173611112</v>
      </c>
      <c r="T453" s="9">
        <f t="shared" si="3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E454/D454*100</f>
        <v>64</v>
      </c>
      <c r="P454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9">
        <f t="shared" si="38"/>
        <v>42107.703877314809</v>
      </c>
      <c r="T454" s="9">
        <f t="shared" si="3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E455/D455*100</f>
        <v>2.7404479578392621E-2</v>
      </c>
      <c r="P455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9">
        <f t="shared" si="38"/>
        <v>42038.824988425928</v>
      </c>
      <c r="T455" s="9">
        <f t="shared" si="3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E456/D456*100</f>
        <v>0.82000000000000006</v>
      </c>
      <c r="P45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9">
        <f t="shared" si="38"/>
        <v>41938.717256944445</v>
      </c>
      <c r="T456" s="9">
        <f t="shared" si="3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E457/D457*100</f>
        <v>6.9230769230769221E-2</v>
      </c>
      <c r="P457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9">
        <f t="shared" si="38"/>
        <v>40971.002569444441</v>
      </c>
      <c r="T457" s="9">
        <f t="shared" si="3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E458/D458*100</f>
        <v>0.68631863186318631</v>
      </c>
      <c r="P458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9">
        <f t="shared" si="38"/>
        <v>41547.694456018515</v>
      </c>
      <c r="T458" s="9">
        <f t="shared" si="3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E459/D459*100</f>
        <v>0</v>
      </c>
      <c r="P459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9">
        <f t="shared" si="38"/>
        <v>41837.767500000002</v>
      </c>
      <c r="T459" s="9">
        <f t="shared" si="3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E460/D460*100</f>
        <v>8.2100000000000009</v>
      </c>
      <c r="P460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9">
        <f t="shared" si="38"/>
        <v>41378.69976851852</v>
      </c>
      <c r="T460" s="9">
        <f t="shared" si="3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E461/D461*100</f>
        <v>6.4102564102564097E-2</v>
      </c>
      <c r="P461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9">
        <f t="shared" si="38"/>
        <v>40800.6403587963</v>
      </c>
      <c r="T461" s="9">
        <f t="shared" si="3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E462/D462*100</f>
        <v>0.29411764705882354</v>
      </c>
      <c r="P462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9">
        <f t="shared" si="38"/>
        <v>41759.542534722219</v>
      </c>
      <c r="T462" s="9">
        <f t="shared" si="3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E463/D463*100</f>
        <v>0</v>
      </c>
      <c r="P463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9">
        <f t="shared" si="38"/>
        <v>41407.84684027778</v>
      </c>
      <c r="T463" s="9">
        <f t="shared" si="3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E464/D464*100</f>
        <v>0</v>
      </c>
      <c r="P464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9">
        <f t="shared" si="38"/>
        <v>40705.126631944448</v>
      </c>
      <c r="T464" s="9">
        <f t="shared" si="3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E465/D465*100</f>
        <v>2.2727272727272729</v>
      </c>
      <c r="P465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9">
        <f t="shared" si="38"/>
        <v>40750.710104166668</v>
      </c>
      <c r="T465" s="9">
        <f t="shared" si="3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E466/D466*100</f>
        <v>9.9009900990099015E-2</v>
      </c>
      <c r="P46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9">
        <f t="shared" si="38"/>
        <v>42488.848784722228</v>
      </c>
      <c r="T466" s="9">
        <f t="shared" si="3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E467/D467*100</f>
        <v>26.953125</v>
      </c>
      <c r="P467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9">
        <f t="shared" si="38"/>
        <v>41801.120069444441</v>
      </c>
      <c r="T467" s="9">
        <f t="shared" si="3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E468/D468*100</f>
        <v>0.76</v>
      </c>
      <c r="P468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9">
        <f t="shared" si="38"/>
        <v>41129.942870370374</v>
      </c>
      <c r="T468" s="9">
        <f t="shared" si="3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E469/D469*100</f>
        <v>21.574999999999999</v>
      </c>
      <c r="P46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9">
        <f t="shared" si="38"/>
        <v>41135.679791666669</v>
      </c>
      <c r="T469" s="9">
        <f t="shared" si="3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E470/D470*100</f>
        <v>0</v>
      </c>
      <c r="P470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9">
        <f t="shared" si="38"/>
        <v>41041.167627314811</v>
      </c>
      <c r="T470" s="9">
        <f t="shared" si="3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E471/D471*100</f>
        <v>0</v>
      </c>
      <c r="P471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9">
        <f t="shared" si="38"/>
        <v>41827.989861111113</v>
      </c>
      <c r="T471" s="9">
        <f t="shared" si="3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E472/D472*100</f>
        <v>1.02</v>
      </c>
      <c r="P472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9">
        <f t="shared" si="38"/>
        <v>41605.167696759258</v>
      </c>
      <c r="T472" s="9">
        <f t="shared" si="3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E473/D473*100</f>
        <v>11.892727272727273</v>
      </c>
      <c r="P473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9">
        <f t="shared" si="38"/>
        <v>41703.721979166665</v>
      </c>
      <c r="T473" s="9">
        <f t="shared" si="3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E474/D474*100</f>
        <v>17.625</v>
      </c>
      <c r="P474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9">
        <f t="shared" si="38"/>
        <v>41844.922662037039</v>
      </c>
      <c r="T474" s="9">
        <f t="shared" si="3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E475/D475*100</f>
        <v>2.87</v>
      </c>
      <c r="P475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9">
        <f t="shared" si="38"/>
        <v>41869.698136574072</v>
      </c>
      <c r="T475" s="9">
        <f t="shared" si="3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E476/D476*100</f>
        <v>3.0303030303030304E-2</v>
      </c>
      <c r="P47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9">
        <f t="shared" si="38"/>
        <v>42753.329039351855</v>
      </c>
      <c r="T476" s="9">
        <f t="shared" si="3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E477/D477*100</f>
        <v>0</v>
      </c>
      <c r="P477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9">
        <f t="shared" si="38"/>
        <v>42100.086145833338</v>
      </c>
      <c r="T477" s="9">
        <f t="shared" si="3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E478/D478*100</f>
        <v>2.230268181818182</v>
      </c>
      <c r="P478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9">
        <f t="shared" si="38"/>
        <v>41757.975011574075</v>
      </c>
      <c r="T478" s="9">
        <f t="shared" si="3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E479/D479*100</f>
        <v>0</v>
      </c>
      <c r="P479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9">
        <f t="shared" si="38"/>
        <v>40987.83488425926</v>
      </c>
      <c r="T479" s="9">
        <f t="shared" si="3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E480/D480*100</f>
        <v>0</v>
      </c>
      <c r="P480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9">
        <f t="shared" si="38"/>
        <v>42065.910983796297</v>
      </c>
      <c r="T480" s="9">
        <f t="shared" si="3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E481/D481*100</f>
        <v>32.56</v>
      </c>
      <c r="P481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9">
        <f t="shared" si="38"/>
        <v>41904.407812500001</v>
      </c>
      <c r="T481" s="9">
        <f t="shared" si="3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E482/D482*100</f>
        <v>19.41</v>
      </c>
      <c r="P482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9">
        <f t="shared" si="38"/>
        <v>41465.500173611108</v>
      </c>
      <c r="T482" s="9">
        <f t="shared" si="3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E483/D483*100</f>
        <v>6.1</v>
      </c>
      <c r="P483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9">
        <f t="shared" si="38"/>
        <v>41162.672326388885</v>
      </c>
      <c r="T483" s="9">
        <f t="shared" si="3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E484/D484*100</f>
        <v>0.1</v>
      </c>
      <c r="P484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9">
        <f t="shared" si="38"/>
        <v>42447.896875000006</v>
      </c>
      <c r="T484" s="9">
        <f t="shared" si="3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E485/D485*100</f>
        <v>50.2</v>
      </c>
      <c r="P485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9">
        <f t="shared" si="38"/>
        <v>41243.197592592594</v>
      </c>
      <c r="T485" s="9">
        <f t="shared" si="3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E486/D486*100</f>
        <v>0.18625</v>
      </c>
      <c r="P48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9">
        <f t="shared" si="38"/>
        <v>42272.93949074074</v>
      </c>
      <c r="T486" s="9">
        <f t="shared" si="3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E487/D487*100</f>
        <v>21.906971229845084</v>
      </c>
      <c r="P487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9">
        <f t="shared" si="38"/>
        <v>41381.50577546296</v>
      </c>
      <c r="T487" s="9">
        <f t="shared" si="3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E488/D488*100</f>
        <v>9.0909090909090905E-3</v>
      </c>
      <c r="P488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9">
        <f t="shared" si="38"/>
        <v>41761.94258101852</v>
      </c>
      <c r="T488" s="9">
        <f t="shared" si="3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E489/D489*100</f>
        <v>0</v>
      </c>
      <c r="P489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9">
        <f t="shared" si="38"/>
        <v>42669.594837962963</v>
      </c>
      <c r="T489" s="9">
        <f t="shared" si="3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E490/D490*100</f>
        <v>0</v>
      </c>
      <c r="P490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9">
        <f t="shared" si="38"/>
        <v>42714.054398148146</v>
      </c>
      <c r="T490" s="9">
        <f t="shared" si="3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E491/D491*100</f>
        <v>0.28667813379201834</v>
      </c>
      <c r="P491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9">
        <f t="shared" si="38"/>
        <v>40882.481666666667</v>
      </c>
      <c r="T491" s="9">
        <f t="shared" si="3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E492/D492*100</f>
        <v>0</v>
      </c>
      <c r="P492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9">
        <f t="shared" si="38"/>
        <v>41113.968576388892</v>
      </c>
      <c r="T492" s="9">
        <f t="shared" si="3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E493/D493*100</f>
        <v>0</v>
      </c>
      <c r="P493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9">
        <f t="shared" si="38"/>
        <v>42366.982627314821</v>
      </c>
      <c r="T493" s="9">
        <f t="shared" si="3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E494/D494*100</f>
        <v>0</v>
      </c>
      <c r="P494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9">
        <f t="shared" si="38"/>
        <v>42596.03506944445</v>
      </c>
      <c r="T494" s="9">
        <f t="shared" si="3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E495/D495*100</f>
        <v>0</v>
      </c>
      <c r="P495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9">
        <f t="shared" si="38"/>
        <v>42114.726134259254</v>
      </c>
      <c r="T495" s="9">
        <f t="shared" si="3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E496/D496*100</f>
        <v>0.155</v>
      </c>
      <c r="P49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9">
        <f t="shared" si="38"/>
        <v>41799.830613425926</v>
      </c>
      <c r="T496" s="9">
        <f t="shared" si="3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E497/D497*100</f>
        <v>0</v>
      </c>
      <c r="P497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9">
        <f t="shared" si="38"/>
        <v>42171.827604166669</v>
      </c>
      <c r="T497" s="9">
        <f t="shared" si="3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E498/D498*100</f>
        <v>1.6666666666666668E-3</v>
      </c>
      <c r="P498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9">
        <f t="shared" si="38"/>
        <v>41620.93141203704</v>
      </c>
      <c r="T498" s="9">
        <f t="shared" si="3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E499/D499*100</f>
        <v>0.6696428571428571</v>
      </c>
      <c r="P49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9">
        <f t="shared" si="38"/>
        <v>41945.037789351853</v>
      </c>
      <c r="T499" s="9">
        <f t="shared" si="3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E500/D500*100</f>
        <v>4.5985132395404564</v>
      </c>
      <c r="P500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9">
        <f t="shared" si="38"/>
        <v>40858.762141203704</v>
      </c>
      <c r="T500" s="9">
        <f t="shared" si="3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E501/D501*100</f>
        <v>9.5500000000000007</v>
      </c>
      <c r="P501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9">
        <f t="shared" si="38"/>
        <v>40043.895462962959</v>
      </c>
      <c r="T501" s="9">
        <f t="shared" si="3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E502/D502*100</f>
        <v>3.3076923076923079</v>
      </c>
      <c r="P502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9">
        <f t="shared" si="38"/>
        <v>40247.886006944449</v>
      </c>
      <c r="T502" s="9">
        <f t="shared" si="3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E503/D503*100</f>
        <v>0</v>
      </c>
      <c r="P503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9">
        <f t="shared" si="38"/>
        <v>40703.234386574077</v>
      </c>
      <c r="T503" s="9">
        <f t="shared" si="3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E504/D504*100</f>
        <v>1.1499999999999999</v>
      </c>
      <c r="P504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9">
        <f t="shared" si="38"/>
        <v>40956.553530092591</v>
      </c>
      <c r="T504" s="9">
        <f t="shared" si="3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E505/D505*100</f>
        <v>1.7538461538461538</v>
      </c>
      <c r="P505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9">
        <f t="shared" si="38"/>
        <v>41991.526655092588</v>
      </c>
      <c r="T505" s="9">
        <f t="shared" si="3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E506/D506*100</f>
        <v>1.3673469387755102</v>
      </c>
      <c r="P50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9">
        <f t="shared" si="38"/>
        <v>40949.98364583333</v>
      </c>
      <c r="T506" s="9">
        <f t="shared" si="3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E507/D507*100</f>
        <v>0.43333333333333329</v>
      </c>
      <c r="P507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9">
        <f t="shared" si="38"/>
        <v>42318.098217592589</v>
      </c>
      <c r="T507" s="9">
        <f t="shared" si="3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E508/D508*100</f>
        <v>0.125</v>
      </c>
      <c r="P508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9">
        <f t="shared" si="38"/>
        <v>41466.552314814813</v>
      </c>
      <c r="T508" s="9">
        <f t="shared" si="3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E509/D509*100</f>
        <v>3.2</v>
      </c>
      <c r="P50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9">
        <f t="shared" si="38"/>
        <v>41156.958993055552</v>
      </c>
      <c r="T509" s="9">
        <f t="shared" si="3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E510/D510*100</f>
        <v>0.8</v>
      </c>
      <c r="P510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9">
        <f t="shared" si="38"/>
        <v>40995.024317129632</v>
      </c>
      <c r="T510" s="9">
        <f t="shared" si="3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E511/D511*100</f>
        <v>0.2</v>
      </c>
      <c r="P511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9">
        <f t="shared" si="38"/>
        <v>42153.631597222222</v>
      </c>
      <c r="T511" s="9">
        <f t="shared" si="3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E512/D512*100</f>
        <v>0</v>
      </c>
      <c r="P512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9">
        <f t="shared" si="38"/>
        <v>42400.176377314812</v>
      </c>
      <c r="T512" s="9">
        <f t="shared" si="3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E513/D513*100</f>
        <v>3</v>
      </c>
      <c r="P513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9">
        <f t="shared" si="38"/>
        <v>41340.303032407406</v>
      </c>
      <c r="T513" s="9">
        <f t="shared" si="3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E514/D514*100</f>
        <v>0.13749999999999998</v>
      </c>
      <c r="P514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9">
        <f t="shared" si="38"/>
        <v>42649.742210648154</v>
      </c>
      <c r="T514" s="9">
        <f t="shared" si="3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E515/D515*100</f>
        <v>13.923999999999999</v>
      </c>
      <c r="P515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9">
        <f t="shared" ref="S515:S578" si="43">(((J515/60)/60)/24)+DATE(1970,1,1)</f>
        <v>42552.653993055559</v>
      </c>
      <c r="T515" s="9">
        <f t="shared" ref="T515:T578" si="4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E516/D516*100</f>
        <v>3.3333333333333335</v>
      </c>
      <c r="P51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9">
        <f t="shared" si="43"/>
        <v>41830.613969907405</v>
      </c>
      <c r="T516" s="9">
        <f t="shared" si="4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E517/D517*100</f>
        <v>25.41340206185567</v>
      </c>
      <c r="P517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9">
        <f t="shared" si="43"/>
        <v>42327.490752314814</v>
      </c>
      <c r="T517" s="9">
        <f t="shared" si="4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E518/D518*100</f>
        <v>0</v>
      </c>
      <c r="P518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9">
        <f t="shared" si="43"/>
        <v>42091.778703703705</v>
      </c>
      <c r="T518" s="9">
        <f t="shared" si="4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E519/D519*100</f>
        <v>1.3666666666666667</v>
      </c>
      <c r="P51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9">
        <f t="shared" si="43"/>
        <v>42738.615289351852</v>
      </c>
      <c r="T519" s="9">
        <f t="shared" si="4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E520/D520*100</f>
        <v>0</v>
      </c>
      <c r="P520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9">
        <f t="shared" si="43"/>
        <v>42223.616018518514</v>
      </c>
      <c r="T520" s="9">
        <f t="shared" si="4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E521/D521*100</f>
        <v>22.881426547787683</v>
      </c>
      <c r="P521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9">
        <f t="shared" si="43"/>
        <v>41218.391446759262</v>
      </c>
      <c r="T521" s="9">
        <f t="shared" si="4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E522/D522*100</f>
        <v>102.1</v>
      </c>
      <c r="P522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9">
        <f t="shared" si="43"/>
        <v>42318.702094907407</v>
      </c>
      <c r="T522" s="9">
        <f t="shared" si="4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E523/D523*100</f>
        <v>104.64</v>
      </c>
      <c r="P523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9">
        <f t="shared" si="43"/>
        <v>42646.092812499999</v>
      </c>
      <c r="T523" s="9">
        <f t="shared" si="4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E524/D524*100</f>
        <v>114.66666666666667</v>
      </c>
      <c r="P524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9">
        <f t="shared" si="43"/>
        <v>42430.040798611109</v>
      </c>
      <c r="T524" s="9">
        <f t="shared" si="4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E525/D525*100</f>
        <v>120.6</v>
      </c>
      <c r="P525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9">
        <f t="shared" si="43"/>
        <v>42238.13282407407</v>
      </c>
      <c r="T525" s="9">
        <f t="shared" si="4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E526/D526*100</f>
        <v>108.67285714285715</v>
      </c>
      <c r="P52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9">
        <f t="shared" si="43"/>
        <v>42492.717233796298</v>
      </c>
      <c r="T526" s="9">
        <f t="shared" si="4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E527/D527*100</f>
        <v>100</v>
      </c>
      <c r="P527">
        <f t="shared" si="40"/>
        <v>1000</v>
      </c>
      <c r="Q527" t="str">
        <f t="shared" si="41"/>
        <v>theater</v>
      </c>
      <c r="R527" t="str">
        <f t="shared" si="42"/>
        <v>plays</v>
      </c>
      <c r="S527" s="9">
        <f t="shared" si="43"/>
        <v>41850.400937500002</v>
      </c>
      <c r="T527" s="9">
        <f t="shared" si="4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E528/D528*100</f>
        <v>113.99999999999999</v>
      </c>
      <c r="P528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9">
        <f t="shared" si="43"/>
        <v>42192.591944444444</v>
      </c>
      <c r="T528" s="9">
        <f t="shared" si="4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E529/D529*100</f>
        <v>100.85</v>
      </c>
      <c r="P52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9">
        <f t="shared" si="43"/>
        <v>42753.205625000002</v>
      </c>
      <c r="T529" s="9">
        <f t="shared" si="4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E530/D530*100</f>
        <v>115.65217391304347</v>
      </c>
      <c r="P530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9">
        <f t="shared" si="43"/>
        <v>42155.920219907406</v>
      </c>
      <c r="T530" s="9">
        <f t="shared" si="4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E531/D531*100</f>
        <v>130.41666666666666</v>
      </c>
      <c r="P531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9">
        <f t="shared" si="43"/>
        <v>42725.031180555554</v>
      </c>
      <c r="T531" s="9">
        <f t="shared" si="4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E532/D532*100</f>
        <v>107.78267254038178</v>
      </c>
      <c r="P532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9">
        <f t="shared" si="43"/>
        <v>42157.591064814813</v>
      </c>
      <c r="T532" s="9">
        <f t="shared" si="4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E533/D533*100</f>
        <v>100</v>
      </c>
      <c r="P533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9">
        <f t="shared" si="43"/>
        <v>42676.065150462964</v>
      </c>
      <c r="T533" s="9">
        <f t="shared" si="4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E534/D534*100</f>
        <v>123.25</v>
      </c>
      <c r="P534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9">
        <f t="shared" si="43"/>
        <v>42473.007037037038</v>
      </c>
      <c r="T534" s="9">
        <f t="shared" si="4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E535/D535*100</f>
        <v>100.2</v>
      </c>
      <c r="P535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9">
        <f t="shared" si="43"/>
        <v>42482.43478009259</v>
      </c>
      <c r="T535" s="9">
        <f t="shared" si="4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E536/D536*100</f>
        <v>104.66666666666666</v>
      </c>
      <c r="P53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9">
        <f t="shared" si="43"/>
        <v>42270.810995370368</v>
      </c>
      <c r="T536" s="9">
        <f t="shared" si="4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E537/D537*100</f>
        <v>102.49999999999999</v>
      </c>
      <c r="P537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9">
        <f t="shared" si="43"/>
        <v>42711.545196759253</v>
      </c>
      <c r="T537" s="9">
        <f t="shared" si="4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E538/D538*100</f>
        <v>118.25757575757576</v>
      </c>
      <c r="P538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9">
        <f t="shared" si="43"/>
        <v>42179.344988425932</v>
      </c>
      <c r="T538" s="9">
        <f t="shared" si="4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E539/D539*100</f>
        <v>120.5</v>
      </c>
      <c r="P53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9">
        <f t="shared" si="43"/>
        <v>42282.768414351856</v>
      </c>
      <c r="T539" s="9">
        <f t="shared" si="4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E540/D540*100</f>
        <v>302.42</v>
      </c>
      <c r="P540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9">
        <f t="shared" si="43"/>
        <v>42473.794710648144</v>
      </c>
      <c r="T540" s="9">
        <f t="shared" si="4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E541/D541*100</f>
        <v>100.64400000000001</v>
      </c>
      <c r="P541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9">
        <f t="shared" si="43"/>
        <v>42535.049849537041</v>
      </c>
      <c r="T541" s="9">
        <f t="shared" si="4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E542/D542*100</f>
        <v>6.6666666666666671E-3</v>
      </c>
      <c r="P542">
        <f t="shared" si="40"/>
        <v>1</v>
      </c>
      <c r="Q542" t="str">
        <f t="shared" si="41"/>
        <v>technology</v>
      </c>
      <c r="R542" t="str">
        <f t="shared" si="42"/>
        <v>web</v>
      </c>
      <c r="S542" s="9">
        <f t="shared" si="43"/>
        <v>42009.817199074074</v>
      </c>
      <c r="T542" s="9">
        <f t="shared" si="4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E543/D543*100</f>
        <v>0.55555555555555558</v>
      </c>
      <c r="P543">
        <f t="shared" si="40"/>
        <v>25</v>
      </c>
      <c r="Q543" t="str">
        <f t="shared" si="41"/>
        <v>technology</v>
      </c>
      <c r="R543" t="str">
        <f t="shared" si="42"/>
        <v>web</v>
      </c>
      <c r="S543" s="9">
        <f t="shared" si="43"/>
        <v>42276.046689814815</v>
      </c>
      <c r="T543" s="9">
        <f t="shared" si="4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E544/D544*100</f>
        <v>3.9999999999999996E-4</v>
      </c>
      <c r="P544">
        <f t="shared" si="40"/>
        <v>1</v>
      </c>
      <c r="Q544" t="str">
        <f t="shared" si="41"/>
        <v>technology</v>
      </c>
      <c r="R544" t="str">
        <f t="shared" si="42"/>
        <v>web</v>
      </c>
      <c r="S544" s="9">
        <f t="shared" si="43"/>
        <v>42433.737453703703</v>
      </c>
      <c r="T544" s="9">
        <f t="shared" si="4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E545/D545*100</f>
        <v>0.31818181818181818</v>
      </c>
      <c r="P545">
        <f t="shared" si="40"/>
        <v>35</v>
      </c>
      <c r="Q545" t="str">
        <f t="shared" si="41"/>
        <v>technology</v>
      </c>
      <c r="R545" t="str">
        <f t="shared" si="42"/>
        <v>web</v>
      </c>
      <c r="S545" s="9">
        <f t="shared" si="43"/>
        <v>41914.092152777775</v>
      </c>
      <c r="T545" s="9">
        <f t="shared" si="4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E546/D546*100</f>
        <v>1.2</v>
      </c>
      <c r="P546">
        <f t="shared" si="40"/>
        <v>3</v>
      </c>
      <c r="Q546" t="str">
        <f t="shared" si="41"/>
        <v>technology</v>
      </c>
      <c r="R546" t="str">
        <f t="shared" si="42"/>
        <v>web</v>
      </c>
      <c r="S546" s="9">
        <f t="shared" si="43"/>
        <v>42525.656944444447</v>
      </c>
      <c r="T546" s="9">
        <f t="shared" si="4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E547/D547*100</f>
        <v>27.383999999999997</v>
      </c>
      <c r="P547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9">
        <f t="shared" si="43"/>
        <v>42283.592465277776</v>
      </c>
      <c r="T547" s="9">
        <f t="shared" si="4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E548/D548*100</f>
        <v>8.666666666666667E-2</v>
      </c>
      <c r="P548">
        <f t="shared" si="40"/>
        <v>26</v>
      </c>
      <c r="Q548" t="str">
        <f t="shared" si="41"/>
        <v>technology</v>
      </c>
      <c r="R548" t="str">
        <f t="shared" si="42"/>
        <v>web</v>
      </c>
      <c r="S548" s="9">
        <f t="shared" si="43"/>
        <v>42249.667997685188</v>
      </c>
      <c r="T548" s="9">
        <f t="shared" si="4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E549/D549*100</f>
        <v>0</v>
      </c>
      <c r="P549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9">
        <f t="shared" si="43"/>
        <v>42380.696342592593</v>
      </c>
      <c r="T549" s="9">
        <f t="shared" si="4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E550/D550*100</f>
        <v>0.09</v>
      </c>
      <c r="P550">
        <f t="shared" si="40"/>
        <v>9</v>
      </c>
      <c r="Q550" t="str">
        <f t="shared" si="41"/>
        <v>technology</v>
      </c>
      <c r="R550" t="str">
        <f t="shared" si="42"/>
        <v>web</v>
      </c>
      <c r="S550" s="9">
        <f t="shared" si="43"/>
        <v>42276.903333333335</v>
      </c>
      <c r="T550" s="9">
        <f t="shared" si="4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E551/D551*100</f>
        <v>2.7199999999999998</v>
      </c>
      <c r="P551">
        <f t="shared" si="40"/>
        <v>8.5</v>
      </c>
      <c r="Q551" t="str">
        <f t="shared" si="41"/>
        <v>technology</v>
      </c>
      <c r="R551" t="str">
        <f t="shared" si="42"/>
        <v>web</v>
      </c>
      <c r="S551" s="9">
        <f t="shared" si="43"/>
        <v>42163.636828703704</v>
      </c>
      <c r="T551" s="9">
        <f t="shared" si="4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E552/D552*100</f>
        <v>0.70000000000000007</v>
      </c>
      <c r="P552">
        <f t="shared" si="40"/>
        <v>8.75</v>
      </c>
      <c r="Q552" t="str">
        <f t="shared" si="41"/>
        <v>technology</v>
      </c>
      <c r="R552" t="str">
        <f t="shared" si="42"/>
        <v>web</v>
      </c>
      <c r="S552" s="9">
        <f t="shared" si="43"/>
        <v>42753.678761574076</v>
      </c>
      <c r="T552" s="9">
        <f t="shared" si="4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E553/D553*100</f>
        <v>5.0413333333333332</v>
      </c>
      <c r="P553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9">
        <f t="shared" si="43"/>
        <v>42173.275740740741</v>
      </c>
      <c r="T553" s="9">
        <f t="shared" si="4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E554/D554*100</f>
        <v>0</v>
      </c>
      <c r="P554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9">
        <f t="shared" si="43"/>
        <v>42318.616851851853</v>
      </c>
      <c r="T554" s="9">
        <f t="shared" si="4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E555/D555*100</f>
        <v>0.49199999999999999</v>
      </c>
      <c r="P555">
        <f t="shared" si="40"/>
        <v>20.5</v>
      </c>
      <c r="Q555" t="str">
        <f t="shared" si="41"/>
        <v>technology</v>
      </c>
      <c r="R555" t="str">
        <f t="shared" si="42"/>
        <v>web</v>
      </c>
      <c r="S555" s="9">
        <f t="shared" si="43"/>
        <v>41927.71980324074</v>
      </c>
      <c r="T555" s="9">
        <f t="shared" si="4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E556/D556*100</f>
        <v>36.589147286821706</v>
      </c>
      <c r="P55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9">
        <f t="shared" si="43"/>
        <v>41901.684861111113</v>
      </c>
      <c r="T556" s="9">
        <f t="shared" si="4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E557/D557*100</f>
        <v>0</v>
      </c>
      <c r="P557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9">
        <f t="shared" si="43"/>
        <v>42503.353506944448</v>
      </c>
      <c r="T557" s="9">
        <f t="shared" si="4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E558/D558*100</f>
        <v>2.5</v>
      </c>
      <c r="P558">
        <f t="shared" si="40"/>
        <v>200</v>
      </c>
      <c r="Q558" t="str">
        <f t="shared" si="41"/>
        <v>technology</v>
      </c>
      <c r="R558" t="str">
        <f t="shared" si="42"/>
        <v>web</v>
      </c>
      <c r="S558" s="9">
        <f t="shared" si="43"/>
        <v>42345.860150462962</v>
      </c>
      <c r="T558" s="9">
        <f t="shared" si="4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E559/D559*100</f>
        <v>0.91066666666666674</v>
      </c>
      <c r="P559">
        <f t="shared" si="40"/>
        <v>68.3</v>
      </c>
      <c r="Q559" t="str">
        <f t="shared" si="41"/>
        <v>technology</v>
      </c>
      <c r="R559" t="str">
        <f t="shared" si="42"/>
        <v>web</v>
      </c>
      <c r="S559" s="9">
        <f t="shared" si="43"/>
        <v>42676.942164351851</v>
      </c>
      <c r="T559" s="9">
        <f t="shared" si="4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E560/D560*100</f>
        <v>0</v>
      </c>
      <c r="P560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9">
        <f t="shared" si="43"/>
        <v>42057.883159722223</v>
      </c>
      <c r="T560" s="9">
        <f t="shared" si="4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E561/D561*100</f>
        <v>2.0833333333333336E-2</v>
      </c>
      <c r="P561">
        <f t="shared" si="40"/>
        <v>50</v>
      </c>
      <c r="Q561" t="str">
        <f t="shared" si="41"/>
        <v>technology</v>
      </c>
      <c r="R561" t="str">
        <f t="shared" si="42"/>
        <v>web</v>
      </c>
      <c r="S561" s="9">
        <f t="shared" si="43"/>
        <v>42321.283101851848</v>
      </c>
      <c r="T561" s="9">
        <f t="shared" si="4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E562/D562*100</f>
        <v>1.2E-2</v>
      </c>
      <c r="P562">
        <f t="shared" si="40"/>
        <v>4</v>
      </c>
      <c r="Q562" t="str">
        <f t="shared" si="41"/>
        <v>technology</v>
      </c>
      <c r="R562" t="str">
        <f t="shared" si="42"/>
        <v>web</v>
      </c>
      <c r="S562" s="9">
        <f t="shared" si="43"/>
        <v>41960.771354166667</v>
      </c>
      <c r="T562" s="9">
        <f t="shared" si="4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E563/D563*100</f>
        <v>0.36666666666666664</v>
      </c>
      <c r="P563">
        <f t="shared" si="40"/>
        <v>27.5</v>
      </c>
      <c r="Q563" t="str">
        <f t="shared" si="41"/>
        <v>technology</v>
      </c>
      <c r="R563" t="str">
        <f t="shared" si="42"/>
        <v>web</v>
      </c>
      <c r="S563" s="9">
        <f t="shared" si="43"/>
        <v>42268.658715277779</v>
      </c>
      <c r="T563" s="9">
        <f t="shared" si="4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E564/D564*100</f>
        <v>0</v>
      </c>
      <c r="P564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9">
        <f t="shared" si="43"/>
        <v>42692.389062500006</v>
      </c>
      <c r="T564" s="9">
        <f t="shared" si="4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E565/D565*100</f>
        <v>9.0666666666666659E-2</v>
      </c>
      <c r="P565">
        <f t="shared" si="40"/>
        <v>34</v>
      </c>
      <c r="Q565" t="str">
        <f t="shared" si="41"/>
        <v>technology</v>
      </c>
      <c r="R565" t="str">
        <f t="shared" si="42"/>
        <v>web</v>
      </c>
      <c r="S565" s="9">
        <f t="shared" si="43"/>
        <v>42022.069988425923</v>
      </c>
      <c r="T565" s="9">
        <f t="shared" si="4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E566/D566*100</f>
        <v>5.5555555555555558E-3</v>
      </c>
      <c r="P566">
        <f t="shared" si="40"/>
        <v>1</v>
      </c>
      <c r="Q566" t="str">
        <f t="shared" si="41"/>
        <v>technology</v>
      </c>
      <c r="R566" t="str">
        <f t="shared" si="42"/>
        <v>web</v>
      </c>
      <c r="S566" s="9">
        <f t="shared" si="43"/>
        <v>42411.942997685182</v>
      </c>
      <c r="T566" s="9">
        <f t="shared" si="4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E567/D567*100</f>
        <v>0</v>
      </c>
      <c r="P567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9">
        <f t="shared" si="43"/>
        <v>42165.785289351858</v>
      </c>
      <c r="T567" s="9">
        <f t="shared" si="4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E568/D568*100</f>
        <v>0.02</v>
      </c>
      <c r="P568">
        <f t="shared" si="40"/>
        <v>1</v>
      </c>
      <c r="Q568" t="str">
        <f t="shared" si="41"/>
        <v>technology</v>
      </c>
      <c r="R568" t="str">
        <f t="shared" si="42"/>
        <v>web</v>
      </c>
      <c r="S568" s="9">
        <f t="shared" si="43"/>
        <v>42535.68440972222</v>
      </c>
      <c r="T568" s="9">
        <f t="shared" si="4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E569/D569*100</f>
        <v>0</v>
      </c>
      <c r="P569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9">
        <f t="shared" si="43"/>
        <v>41975.842523148152</v>
      </c>
      <c r="T569" s="9">
        <f t="shared" si="4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E570/D570*100</f>
        <v>1</v>
      </c>
      <c r="P570">
        <f t="shared" si="40"/>
        <v>49</v>
      </c>
      <c r="Q570" t="str">
        <f t="shared" si="41"/>
        <v>technology</v>
      </c>
      <c r="R570" t="str">
        <f t="shared" si="42"/>
        <v>web</v>
      </c>
      <c r="S570" s="9">
        <f t="shared" si="43"/>
        <v>42348.9215625</v>
      </c>
      <c r="T570" s="9">
        <f t="shared" si="4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E571/D571*100</f>
        <v>0.8</v>
      </c>
      <c r="P571">
        <f t="shared" si="40"/>
        <v>20</v>
      </c>
      <c r="Q571" t="str">
        <f t="shared" si="41"/>
        <v>technology</v>
      </c>
      <c r="R571" t="str">
        <f t="shared" si="42"/>
        <v>web</v>
      </c>
      <c r="S571" s="9">
        <f t="shared" si="43"/>
        <v>42340.847361111111</v>
      </c>
      <c r="T571" s="9">
        <f t="shared" si="4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E572/D572*100</f>
        <v>0.16705882352941176</v>
      </c>
      <c r="P572">
        <f t="shared" si="40"/>
        <v>142</v>
      </c>
      <c r="Q572" t="str">
        <f t="shared" si="41"/>
        <v>technology</v>
      </c>
      <c r="R572" t="str">
        <f t="shared" si="42"/>
        <v>web</v>
      </c>
      <c r="S572" s="9">
        <f t="shared" si="43"/>
        <v>42388.798252314817</v>
      </c>
      <c r="T572" s="9">
        <f t="shared" si="4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E573/D573*100</f>
        <v>0.42399999999999999</v>
      </c>
      <c r="P573">
        <f t="shared" si="40"/>
        <v>53</v>
      </c>
      <c r="Q573" t="str">
        <f t="shared" si="41"/>
        <v>technology</v>
      </c>
      <c r="R573" t="str">
        <f t="shared" si="42"/>
        <v>web</v>
      </c>
      <c r="S573" s="9">
        <f t="shared" si="43"/>
        <v>42192.816238425927</v>
      </c>
      <c r="T573" s="9">
        <f t="shared" si="4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E574/D574*100</f>
        <v>0</v>
      </c>
      <c r="P574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9">
        <f t="shared" si="43"/>
        <v>42282.71629629629</v>
      </c>
      <c r="T574" s="9">
        <f t="shared" si="4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E575/D575*100</f>
        <v>0.38925389253892539</v>
      </c>
      <c r="P575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9">
        <f t="shared" si="43"/>
        <v>41963.050127314811</v>
      </c>
      <c r="T575" s="9">
        <f t="shared" si="4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E576/D576*100</f>
        <v>0.7155635062611807</v>
      </c>
      <c r="P576">
        <f t="shared" si="40"/>
        <v>20</v>
      </c>
      <c r="Q576" t="str">
        <f t="shared" si="41"/>
        <v>technology</v>
      </c>
      <c r="R576" t="str">
        <f t="shared" si="42"/>
        <v>web</v>
      </c>
      <c r="S576" s="9">
        <f t="shared" si="43"/>
        <v>42632.443368055552</v>
      </c>
      <c r="T576" s="9">
        <f t="shared" si="4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E577/D577*100</f>
        <v>0.43166666666666664</v>
      </c>
      <c r="P577">
        <f t="shared" si="40"/>
        <v>64.75</v>
      </c>
      <c r="Q577" t="str">
        <f t="shared" si="41"/>
        <v>technology</v>
      </c>
      <c r="R577" t="str">
        <f t="shared" si="42"/>
        <v>web</v>
      </c>
      <c r="S577" s="9">
        <f t="shared" si="43"/>
        <v>42138.692627314813</v>
      </c>
      <c r="T577" s="9">
        <f t="shared" si="4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E578/D578*100</f>
        <v>1.25E-3</v>
      </c>
      <c r="P578">
        <f t="shared" si="40"/>
        <v>1</v>
      </c>
      <c r="Q578" t="str">
        <f t="shared" si="41"/>
        <v>technology</v>
      </c>
      <c r="R578" t="str">
        <f t="shared" si="42"/>
        <v>web</v>
      </c>
      <c r="S578" s="9">
        <f t="shared" si="43"/>
        <v>42031.471666666665</v>
      </c>
      <c r="T578" s="9">
        <f t="shared" si="4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E579/D579*100</f>
        <v>0.2</v>
      </c>
      <c r="P579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9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E580/D580*100</f>
        <v>1.12E-2</v>
      </c>
      <c r="P580">
        <f t="shared" si="45"/>
        <v>2</v>
      </c>
      <c r="Q580" t="str">
        <f t="shared" si="46"/>
        <v>technology</v>
      </c>
      <c r="R580" t="str">
        <f t="shared" si="47"/>
        <v>web</v>
      </c>
      <c r="S580" s="9">
        <f t="shared" si="48"/>
        <v>42230.578622685185</v>
      </c>
      <c r="T580" s="9">
        <f t="shared" si="4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E581/D581*100</f>
        <v>1.4583333333333333</v>
      </c>
      <c r="P581">
        <f t="shared" si="45"/>
        <v>35</v>
      </c>
      <c r="Q581" t="str">
        <f t="shared" si="46"/>
        <v>technology</v>
      </c>
      <c r="R581" t="str">
        <f t="shared" si="47"/>
        <v>web</v>
      </c>
      <c r="S581" s="9">
        <f t="shared" si="48"/>
        <v>41968.852118055554</v>
      </c>
      <c r="T581" s="9">
        <f t="shared" si="4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E582/D582*100</f>
        <v>3.3333333333333333E-2</v>
      </c>
      <c r="P582">
        <f t="shared" si="45"/>
        <v>1</v>
      </c>
      <c r="Q582" t="str">
        <f t="shared" si="46"/>
        <v>technology</v>
      </c>
      <c r="R582" t="str">
        <f t="shared" si="47"/>
        <v>web</v>
      </c>
      <c r="S582" s="9">
        <f t="shared" si="48"/>
        <v>42605.908182870371</v>
      </c>
      <c r="T582" s="9">
        <f t="shared" si="4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E583/D583*100</f>
        <v>0</v>
      </c>
      <c r="P583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9">
        <f t="shared" si="48"/>
        <v>42188.012777777782</v>
      </c>
      <c r="T583" s="9">
        <f t="shared" si="4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E584/D584*100</f>
        <v>0</v>
      </c>
      <c r="P584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9">
        <f t="shared" si="48"/>
        <v>42055.739803240736</v>
      </c>
      <c r="T584" s="9">
        <f t="shared" si="4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E585/D585*100</f>
        <v>1.1111111111111112E-2</v>
      </c>
      <c r="P585">
        <f t="shared" si="45"/>
        <v>1</v>
      </c>
      <c r="Q585" t="str">
        <f t="shared" si="46"/>
        <v>technology</v>
      </c>
      <c r="R585" t="str">
        <f t="shared" si="47"/>
        <v>web</v>
      </c>
      <c r="S585" s="9">
        <f t="shared" si="48"/>
        <v>42052.93850694444</v>
      </c>
      <c r="T585" s="9">
        <f t="shared" si="4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E586/D586*100</f>
        <v>1</v>
      </c>
      <c r="P586">
        <f t="shared" si="45"/>
        <v>5</v>
      </c>
      <c r="Q586" t="str">
        <f t="shared" si="46"/>
        <v>technology</v>
      </c>
      <c r="R586" t="str">
        <f t="shared" si="47"/>
        <v>web</v>
      </c>
      <c r="S586" s="9">
        <f t="shared" si="48"/>
        <v>42049.716620370367</v>
      </c>
      <c r="T586" s="9">
        <f t="shared" si="4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E587/D587*100</f>
        <v>0</v>
      </c>
      <c r="P587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9">
        <f t="shared" si="48"/>
        <v>42283.3909375</v>
      </c>
      <c r="T587" s="9">
        <f t="shared" si="4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E588/D588*100</f>
        <v>0.55999999999999994</v>
      </c>
      <c r="P588">
        <f t="shared" si="45"/>
        <v>14</v>
      </c>
      <c r="Q588" t="str">
        <f t="shared" si="46"/>
        <v>technology</v>
      </c>
      <c r="R588" t="str">
        <f t="shared" si="47"/>
        <v>web</v>
      </c>
      <c r="S588" s="9">
        <f t="shared" si="48"/>
        <v>42020.854247685187</v>
      </c>
      <c r="T588" s="9">
        <f t="shared" si="4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E589/D589*100</f>
        <v>9.0833333333333339</v>
      </c>
      <c r="P58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9">
        <f t="shared" si="48"/>
        <v>42080.757326388892</v>
      </c>
      <c r="T589" s="9">
        <f t="shared" si="4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E590/D590*100</f>
        <v>3.3444444444444441</v>
      </c>
      <c r="P590">
        <f t="shared" si="45"/>
        <v>150.5</v>
      </c>
      <c r="Q590" t="str">
        <f t="shared" si="46"/>
        <v>technology</v>
      </c>
      <c r="R590" t="str">
        <f t="shared" si="47"/>
        <v>web</v>
      </c>
      <c r="S590" s="9">
        <f t="shared" si="48"/>
        <v>42631.769513888896</v>
      </c>
      <c r="T590" s="9">
        <f t="shared" si="4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E591/D591*100</f>
        <v>1.3333333333333334E-2</v>
      </c>
      <c r="P591">
        <f t="shared" si="45"/>
        <v>1</v>
      </c>
      <c r="Q591" t="str">
        <f t="shared" si="46"/>
        <v>technology</v>
      </c>
      <c r="R591" t="str">
        <f t="shared" si="47"/>
        <v>web</v>
      </c>
      <c r="S591" s="9">
        <f t="shared" si="48"/>
        <v>42178.614571759259</v>
      </c>
      <c r="T591" s="9">
        <f t="shared" si="4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E592/D592*100</f>
        <v>4.46</v>
      </c>
      <c r="P592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9">
        <f t="shared" si="48"/>
        <v>42377.554756944446</v>
      </c>
      <c r="T592" s="9">
        <f t="shared" si="4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E593/D593*100</f>
        <v>6.0999999999999999E-2</v>
      </c>
      <c r="P593">
        <f t="shared" si="45"/>
        <v>30.5</v>
      </c>
      <c r="Q593" t="str">
        <f t="shared" si="46"/>
        <v>technology</v>
      </c>
      <c r="R593" t="str">
        <f t="shared" si="47"/>
        <v>web</v>
      </c>
      <c r="S593" s="9">
        <f t="shared" si="48"/>
        <v>42177.543171296296</v>
      </c>
      <c r="T593" s="9">
        <f t="shared" si="4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E594/D594*100</f>
        <v>3.3333333333333335</v>
      </c>
      <c r="P594">
        <f t="shared" si="45"/>
        <v>250</v>
      </c>
      <c r="Q594" t="str">
        <f t="shared" si="46"/>
        <v>technology</v>
      </c>
      <c r="R594" t="str">
        <f t="shared" si="47"/>
        <v>web</v>
      </c>
      <c r="S594" s="9">
        <f t="shared" si="48"/>
        <v>41946.232175925928</v>
      </c>
      <c r="T594" s="9">
        <f t="shared" si="4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E595/D595*100</f>
        <v>23</v>
      </c>
      <c r="P595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9">
        <f t="shared" si="48"/>
        <v>42070.677604166667</v>
      </c>
      <c r="T595" s="9">
        <f t="shared" si="4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E596/D596*100</f>
        <v>0.104</v>
      </c>
      <c r="P596">
        <f t="shared" si="45"/>
        <v>13</v>
      </c>
      <c r="Q596" t="str">
        <f t="shared" si="46"/>
        <v>technology</v>
      </c>
      <c r="R596" t="str">
        <f t="shared" si="47"/>
        <v>web</v>
      </c>
      <c r="S596" s="9">
        <f t="shared" si="48"/>
        <v>42446.780162037037</v>
      </c>
      <c r="T596" s="9">
        <f t="shared" si="4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E597/D597*100</f>
        <v>0.42599999999999999</v>
      </c>
      <c r="P597">
        <f t="shared" si="45"/>
        <v>53.25</v>
      </c>
      <c r="Q597" t="str">
        <f t="shared" si="46"/>
        <v>technology</v>
      </c>
      <c r="R597" t="str">
        <f t="shared" si="47"/>
        <v>web</v>
      </c>
      <c r="S597" s="9">
        <f t="shared" si="48"/>
        <v>42083.069884259254</v>
      </c>
      <c r="T597" s="9">
        <f t="shared" si="4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E598/D598*100</f>
        <v>0.03</v>
      </c>
      <c r="P598">
        <f t="shared" si="45"/>
        <v>3</v>
      </c>
      <c r="Q598" t="str">
        <f t="shared" si="46"/>
        <v>technology</v>
      </c>
      <c r="R598" t="str">
        <f t="shared" si="47"/>
        <v>web</v>
      </c>
      <c r="S598" s="9">
        <f t="shared" si="48"/>
        <v>42646.896898148145</v>
      </c>
      <c r="T598" s="9">
        <f t="shared" si="4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E599/D599*100</f>
        <v>0.26666666666666666</v>
      </c>
      <c r="P599">
        <f t="shared" si="45"/>
        <v>10</v>
      </c>
      <c r="Q599" t="str">
        <f t="shared" si="46"/>
        <v>technology</v>
      </c>
      <c r="R599" t="str">
        <f t="shared" si="47"/>
        <v>web</v>
      </c>
      <c r="S599" s="9">
        <f t="shared" si="48"/>
        <v>42545.705266203702</v>
      </c>
      <c r="T599" s="9">
        <f t="shared" si="4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E600/D600*100</f>
        <v>34</v>
      </c>
      <c r="P600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9">
        <f t="shared" si="48"/>
        <v>41948.00209490741</v>
      </c>
      <c r="T600" s="9">
        <f t="shared" si="4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E601/D601*100</f>
        <v>6.2E-2</v>
      </c>
      <c r="P601">
        <f t="shared" si="45"/>
        <v>15.5</v>
      </c>
      <c r="Q601" t="str">
        <f t="shared" si="46"/>
        <v>technology</v>
      </c>
      <c r="R601" t="str">
        <f t="shared" si="47"/>
        <v>web</v>
      </c>
      <c r="S601" s="9">
        <f t="shared" si="48"/>
        <v>42047.812523148154</v>
      </c>
      <c r="T601" s="9">
        <f t="shared" si="4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E602/D602*100</f>
        <v>2</v>
      </c>
      <c r="P602">
        <f t="shared" si="45"/>
        <v>100</v>
      </c>
      <c r="Q602" t="str">
        <f t="shared" si="46"/>
        <v>technology</v>
      </c>
      <c r="R602" t="str">
        <f t="shared" si="47"/>
        <v>web</v>
      </c>
      <c r="S602" s="9">
        <f t="shared" si="48"/>
        <v>42073.798171296294</v>
      </c>
      <c r="T602" s="9">
        <f t="shared" si="4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E603/D603*100</f>
        <v>1.4000000000000001</v>
      </c>
      <c r="P603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9">
        <f t="shared" si="48"/>
        <v>41969.858090277776</v>
      </c>
      <c r="T603" s="9">
        <f t="shared" si="4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E604/D604*100</f>
        <v>0</v>
      </c>
      <c r="P604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9">
        <f t="shared" si="48"/>
        <v>42143.79415509259</v>
      </c>
      <c r="T604" s="9">
        <f t="shared" si="4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E605/D605*100</f>
        <v>3.9334666666666664</v>
      </c>
      <c r="P605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9">
        <f t="shared" si="48"/>
        <v>41835.639155092591</v>
      </c>
      <c r="T605" s="9">
        <f t="shared" si="4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E606/D606*100</f>
        <v>0</v>
      </c>
      <c r="P60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9">
        <f t="shared" si="48"/>
        <v>41849.035370370373</v>
      </c>
      <c r="T606" s="9">
        <f t="shared" si="4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E607/D607*100</f>
        <v>2.62</v>
      </c>
      <c r="P607">
        <f t="shared" si="45"/>
        <v>16.375</v>
      </c>
      <c r="Q607" t="str">
        <f t="shared" si="46"/>
        <v>technology</v>
      </c>
      <c r="R607" t="str">
        <f t="shared" si="47"/>
        <v>web</v>
      </c>
      <c r="S607" s="9">
        <f t="shared" si="48"/>
        <v>42194.357731481476</v>
      </c>
      <c r="T607" s="9">
        <f t="shared" si="4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E608/D608*100</f>
        <v>0.2</v>
      </c>
      <c r="P608">
        <f t="shared" si="45"/>
        <v>10</v>
      </c>
      <c r="Q608" t="str">
        <f t="shared" si="46"/>
        <v>technology</v>
      </c>
      <c r="R608" t="str">
        <f t="shared" si="47"/>
        <v>web</v>
      </c>
      <c r="S608" s="9">
        <f t="shared" si="48"/>
        <v>42102.650567129633</v>
      </c>
      <c r="T608" s="9">
        <f t="shared" si="4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E609/D609*100</f>
        <v>0</v>
      </c>
      <c r="P609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9">
        <f t="shared" si="48"/>
        <v>42300.825648148151</v>
      </c>
      <c r="T609" s="9">
        <f t="shared" si="4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E610/D610*100</f>
        <v>0.97400000000000009</v>
      </c>
      <c r="P610">
        <f t="shared" si="45"/>
        <v>292.2</v>
      </c>
      <c r="Q610" t="str">
        <f t="shared" si="46"/>
        <v>technology</v>
      </c>
      <c r="R610" t="str">
        <f t="shared" si="47"/>
        <v>web</v>
      </c>
      <c r="S610" s="9">
        <f t="shared" si="48"/>
        <v>42140.921064814815</v>
      </c>
      <c r="T610" s="9">
        <f t="shared" si="4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E611/D611*100</f>
        <v>0.64102564102564097</v>
      </c>
      <c r="P611">
        <f t="shared" si="45"/>
        <v>5</v>
      </c>
      <c r="Q611" t="str">
        <f t="shared" si="46"/>
        <v>technology</v>
      </c>
      <c r="R611" t="str">
        <f t="shared" si="47"/>
        <v>web</v>
      </c>
      <c r="S611" s="9">
        <f t="shared" si="48"/>
        <v>42307.034074074079</v>
      </c>
      <c r="T611" s="9">
        <f t="shared" si="4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E612/D612*100</f>
        <v>0</v>
      </c>
      <c r="P612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9">
        <f t="shared" si="48"/>
        <v>42086.83085648148</v>
      </c>
      <c r="T612" s="9">
        <f t="shared" si="4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E613/D613*100</f>
        <v>0</v>
      </c>
      <c r="P613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9">
        <f t="shared" si="48"/>
        <v>42328.560613425929</v>
      </c>
      <c r="T613" s="9">
        <f t="shared" si="4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E614/D614*100</f>
        <v>0</v>
      </c>
      <c r="P614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9">
        <f t="shared" si="48"/>
        <v>42585.031782407401</v>
      </c>
      <c r="T614" s="9">
        <f t="shared" si="4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E615/D615*100</f>
        <v>21.363333333333333</v>
      </c>
      <c r="P615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9">
        <f t="shared" si="48"/>
        <v>42247.496759259258</v>
      </c>
      <c r="T615" s="9">
        <f t="shared" si="4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E616/D616*100</f>
        <v>0</v>
      </c>
      <c r="P61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9">
        <f t="shared" si="48"/>
        <v>42515.061805555553</v>
      </c>
      <c r="T616" s="9">
        <f t="shared" si="4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E617/D617*100</f>
        <v>0</v>
      </c>
      <c r="P617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9">
        <f t="shared" si="48"/>
        <v>42242.122210648144</v>
      </c>
      <c r="T617" s="9">
        <f t="shared" si="4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E618/D618*100</f>
        <v>0</v>
      </c>
      <c r="P618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9">
        <f t="shared" si="48"/>
        <v>42761.376238425932</v>
      </c>
      <c r="T618" s="9">
        <f t="shared" si="4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E619/D619*100</f>
        <v>3</v>
      </c>
      <c r="P619">
        <f t="shared" si="45"/>
        <v>20</v>
      </c>
      <c r="Q619" t="str">
        <f t="shared" si="46"/>
        <v>technology</v>
      </c>
      <c r="R619" t="str">
        <f t="shared" si="47"/>
        <v>web</v>
      </c>
      <c r="S619" s="9">
        <f t="shared" si="48"/>
        <v>42087.343090277776</v>
      </c>
      <c r="T619" s="9">
        <f t="shared" si="4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E620/D620*100</f>
        <v>0</v>
      </c>
      <c r="P620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9">
        <f t="shared" si="48"/>
        <v>42317.810219907406</v>
      </c>
      <c r="T620" s="9">
        <f t="shared" si="4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E621/D621*100</f>
        <v>3.9999999999999996E-5</v>
      </c>
      <c r="P621">
        <f t="shared" si="45"/>
        <v>1</v>
      </c>
      <c r="Q621" t="str">
        <f t="shared" si="46"/>
        <v>technology</v>
      </c>
      <c r="R621" t="str">
        <f t="shared" si="47"/>
        <v>web</v>
      </c>
      <c r="S621" s="9">
        <f t="shared" si="48"/>
        <v>41908.650347222225</v>
      </c>
      <c r="T621" s="9">
        <f t="shared" si="4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E622/D622*100</f>
        <v>1</v>
      </c>
      <c r="P622">
        <f t="shared" si="45"/>
        <v>300</v>
      </c>
      <c r="Q622" t="str">
        <f t="shared" si="46"/>
        <v>technology</v>
      </c>
      <c r="R622" t="str">
        <f t="shared" si="47"/>
        <v>web</v>
      </c>
      <c r="S622" s="9">
        <f t="shared" si="48"/>
        <v>41831.716874999998</v>
      </c>
      <c r="T622" s="9">
        <f t="shared" si="4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E623/D623*100</f>
        <v>1.044</v>
      </c>
      <c r="P623">
        <f t="shared" si="45"/>
        <v>87</v>
      </c>
      <c r="Q623" t="str">
        <f t="shared" si="46"/>
        <v>technology</v>
      </c>
      <c r="R623" t="str">
        <f t="shared" si="47"/>
        <v>web</v>
      </c>
      <c r="S623" s="9">
        <f t="shared" si="48"/>
        <v>42528.987696759257</v>
      </c>
      <c r="T623" s="9">
        <f t="shared" si="4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E624/D624*100</f>
        <v>5.6833333333333336</v>
      </c>
      <c r="P624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9">
        <f t="shared" si="48"/>
        <v>42532.774745370371</v>
      </c>
      <c r="T624" s="9">
        <f t="shared" si="4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E625/D625*100</f>
        <v>0</v>
      </c>
      <c r="P625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9">
        <f t="shared" si="48"/>
        <v>42122.009224537032</v>
      </c>
      <c r="T625" s="9">
        <f t="shared" si="4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E626/D626*100</f>
        <v>0</v>
      </c>
      <c r="P62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9">
        <f t="shared" si="48"/>
        <v>42108.988900462966</v>
      </c>
      <c r="T626" s="9">
        <f t="shared" si="4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E627/D627*100</f>
        <v>0</v>
      </c>
      <c r="P627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9">
        <f t="shared" si="48"/>
        <v>42790.895567129628</v>
      </c>
      <c r="T627" s="9">
        <f t="shared" si="4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E628/D628*100</f>
        <v>17.380000000000003</v>
      </c>
      <c r="P628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9">
        <f t="shared" si="48"/>
        <v>42198.559479166666</v>
      </c>
      <c r="T628" s="9">
        <f t="shared" si="4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E629/D629*100</f>
        <v>0.02</v>
      </c>
      <c r="P629">
        <f t="shared" si="45"/>
        <v>90</v>
      </c>
      <c r="Q629" t="str">
        <f t="shared" si="46"/>
        <v>technology</v>
      </c>
      <c r="R629" t="str">
        <f t="shared" si="47"/>
        <v>web</v>
      </c>
      <c r="S629" s="9">
        <f t="shared" si="48"/>
        <v>42384.306840277779</v>
      </c>
      <c r="T629" s="9">
        <f t="shared" si="4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E630/D630*100</f>
        <v>0</v>
      </c>
      <c r="P630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9">
        <f t="shared" si="48"/>
        <v>41803.692789351851</v>
      </c>
      <c r="T630" s="9">
        <f t="shared" si="4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E631/D631*100</f>
        <v>0.17500000000000002</v>
      </c>
      <c r="P631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9">
        <f t="shared" si="48"/>
        <v>42474.637824074074</v>
      </c>
      <c r="T631" s="9">
        <f t="shared" si="4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E632/D632*100</f>
        <v>8.3340278356529712E-2</v>
      </c>
      <c r="P632">
        <f t="shared" si="45"/>
        <v>10</v>
      </c>
      <c r="Q632" t="str">
        <f t="shared" si="46"/>
        <v>technology</v>
      </c>
      <c r="R632" t="str">
        <f t="shared" si="47"/>
        <v>web</v>
      </c>
      <c r="S632" s="9">
        <f t="shared" si="48"/>
        <v>42223.619456018518</v>
      </c>
      <c r="T632" s="9">
        <f t="shared" si="4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E633/D633*100</f>
        <v>1.38</v>
      </c>
      <c r="P633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9">
        <f t="shared" si="48"/>
        <v>42489.772326388891</v>
      </c>
      <c r="T633" s="9">
        <f t="shared" si="4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E634/D634*100</f>
        <v>0</v>
      </c>
      <c r="P634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9">
        <f t="shared" si="48"/>
        <v>42303.659317129626</v>
      </c>
      <c r="T634" s="9">
        <f t="shared" si="4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E635/D635*100</f>
        <v>12.45</v>
      </c>
      <c r="P635">
        <f t="shared" si="45"/>
        <v>49.8</v>
      </c>
      <c r="Q635" t="str">
        <f t="shared" si="46"/>
        <v>technology</v>
      </c>
      <c r="R635" t="str">
        <f t="shared" si="47"/>
        <v>web</v>
      </c>
      <c r="S635" s="9">
        <f t="shared" si="48"/>
        <v>42507.29932870371</v>
      </c>
      <c r="T635" s="9">
        <f t="shared" si="4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E636/D636*100</f>
        <v>0.02</v>
      </c>
      <c r="P636">
        <f t="shared" si="45"/>
        <v>1</v>
      </c>
      <c r="Q636" t="str">
        <f t="shared" si="46"/>
        <v>technology</v>
      </c>
      <c r="R636" t="str">
        <f t="shared" si="47"/>
        <v>web</v>
      </c>
      <c r="S636" s="9">
        <f t="shared" si="48"/>
        <v>42031.928576388891</v>
      </c>
      <c r="T636" s="9">
        <f t="shared" si="4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E637/D637*100</f>
        <v>8.0000000000000002E-3</v>
      </c>
      <c r="P637">
        <f t="shared" si="45"/>
        <v>2</v>
      </c>
      <c r="Q637" t="str">
        <f t="shared" si="46"/>
        <v>technology</v>
      </c>
      <c r="R637" t="str">
        <f t="shared" si="47"/>
        <v>web</v>
      </c>
      <c r="S637" s="9">
        <f t="shared" si="48"/>
        <v>42076.092152777783</v>
      </c>
      <c r="T637" s="9">
        <f t="shared" si="4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E638/D638*100</f>
        <v>0.2</v>
      </c>
      <c r="P638">
        <f t="shared" si="45"/>
        <v>4</v>
      </c>
      <c r="Q638" t="str">
        <f t="shared" si="46"/>
        <v>technology</v>
      </c>
      <c r="R638" t="str">
        <f t="shared" si="47"/>
        <v>web</v>
      </c>
      <c r="S638" s="9">
        <f t="shared" si="48"/>
        <v>42131.455439814818</v>
      </c>
      <c r="T638" s="9">
        <f t="shared" si="4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E639/D639*100</f>
        <v>0</v>
      </c>
      <c r="P639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9">
        <f t="shared" si="48"/>
        <v>42762.962013888886</v>
      </c>
      <c r="T639" s="9">
        <f t="shared" si="4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E640/D640*100</f>
        <v>9.0000000000000011E-3</v>
      </c>
      <c r="P640">
        <f t="shared" si="45"/>
        <v>3</v>
      </c>
      <c r="Q640" t="str">
        <f t="shared" si="46"/>
        <v>technology</v>
      </c>
      <c r="R640" t="str">
        <f t="shared" si="47"/>
        <v>web</v>
      </c>
      <c r="S640" s="9">
        <f t="shared" si="48"/>
        <v>42759.593310185184</v>
      </c>
      <c r="T640" s="9">
        <f t="shared" si="4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E641/D641*100</f>
        <v>9.9999999999999991E-5</v>
      </c>
      <c r="P641">
        <f t="shared" si="45"/>
        <v>1</v>
      </c>
      <c r="Q641" t="str">
        <f t="shared" si="46"/>
        <v>technology</v>
      </c>
      <c r="R641" t="str">
        <f t="shared" si="47"/>
        <v>web</v>
      </c>
      <c r="S641" s="9">
        <f t="shared" si="48"/>
        <v>41865.583275462966</v>
      </c>
      <c r="T641" s="9">
        <f t="shared" si="4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E642/D642*100</f>
        <v>144.28571428571428</v>
      </c>
      <c r="P642">
        <f t="shared" si="45"/>
        <v>50.5</v>
      </c>
      <c r="Q642" t="str">
        <f t="shared" si="46"/>
        <v>technology</v>
      </c>
      <c r="R642" t="str">
        <f t="shared" si="47"/>
        <v>wearables</v>
      </c>
      <c r="S642" s="9">
        <f t="shared" si="48"/>
        <v>42683.420312500006</v>
      </c>
      <c r="T642" s="9">
        <f t="shared" si="4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E643/D643*100</f>
        <v>119.16249999999999</v>
      </c>
      <c r="P643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9">
        <f t="shared" ref="S643:S706" si="53">(((J643/60)/60)/24)+DATE(1970,1,1)</f>
        <v>42199.57</v>
      </c>
      <c r="T643" s="9">
        <f t="shared" ref="T643:T706" si="5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E644/D644*100</f>
        <v>1460.4850000000001</v>
      </c>
      <c r="P644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9">
        <f t="shared" si="53"/>
        <v>42199.651319444441</v>
      </c>
      <c r="T644" s="9">
        <f t="shared" si="5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E645/D645*100</f>
        <v>105.80799999999999</v>
      </c>
      <c r="P645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9">
        <f t="shared" si="53"/>
        <v>42100.642071759255</v>
      </c>
      <c r="T645" s="9">
        <f t="shared" si="5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E646/D646*100</f>
        <v>300.11791999999997</v>
      </c>
      <c r="P64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9">
        <f t="shared" si="53"/>
        <v>41898.665960648148</v>
      </c>
      <c r="T646" s="9">
        <f t="shared" si="5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E647/D647*100</f>
        <v>278.7</v>
      </c>
      <c r="P647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9">
        <f t="shared" si="53"/>
        <v>42564.026319444441</v>
      </c>
      <c r="T647" s="9">
        <f t="shared" si="5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E648/D648*100</f>
        <v>131.87625</v>
      </c>
      <c r="P648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9">
        <f t="shared" si="53"/>
        <v>41832.852627314816</v>
      </c>
      <c r="T648" s="9">
        <f t="shared" si="5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E649/D649*100</f>
        <v>107.05</v>
      </c>
      <c r="P64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9">
        <f t="shared" si="53"/>
        <v>42416.767928240741</v>
      </c>
      <c r="T649" s="9">
        <f t="shared" si="5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E650/D650*100</f>
        <v>126.82285714285715</v>
      </c>
      <c r="P650">
        <f t="shared" si="50"/>
        <v>1644</v>
      </c>
      <c r="Q650" t="str">
        <f t="shared" si="51"/>
        <v>technology</v>
      </c>
      <c r="R650" t="str">
        <f t="shared" si="52"/>
        <v>wearables</v>
      </c>
      <c r="S650" s="9">
        <f t="shared" si="53"/>
        <v>41891.693379629629</v>
      </c>
      <c r="T650" s="9">
        <f t="shared" si="5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E651/D651*100</f>
        <v>139.96</v>
      </c>
      <c r="P651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9">
        <f t="shared" si="53"/>
        <v>41877.912187499998</v>
      </c>
      <c r="T651" s="9">
        <f t="shared" si="5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E652/D652*100</f>
        <v>112.4</v>
      </c>
      <c r="P652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9">
        <f t="shared" si="53"/>
        <v>41932.036851851852</v>
      </c>
      <c r="T652" s="9">
        <f t="shared" si="5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E653/D653*100</f>
        <v>100.52799999999999</v>
      </c>
      <c r="P653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9">
        <f t="shared" si="53"/>
        <v>41956.017488425925</v>
      </c>
      <c r="T653" s="9">
        <f t="shared" si="5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E654/D654*100</f>
        <v>100.46666666666665</v>
      </c>
      <c r="P654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9">
        <f t="shared" si="53"/>
        <v>42675.690393518518</v>
      </c>
      <c r="T654" s="9">
        <f t="shared" si="5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E655/D655*100</f>
        <v>141.446</v>
      </c>
      <c r="P655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9">
        <f t="shared" si="53"/>
        <v>42199.618518518517</v>
      </c>
      <c r="T655" s="9">
        <f t="shared" si="5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E656/D656*100</f>
        <v>267.29166666666669</v>
      </c>
      <c r="P65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9">
        <f t="shared" si="53"/>
        <v>42163.957326388889</v>
      </c>
      <c r="T656" s="9">
        <f t="shared" si="5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E657/D657*100</f>
        <v>146.88749999999999</v>
      </c>
      <c r="P657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9">
        <f t="shared" si="53"/>
        <v>42045.957314814819</v>
      </c>
      <c r="T657" s="9">
        <f t="shared" si="5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E658/D658*100</f>
        <v>213.56</v>
      </c>
      <c r="P658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9">
        <f t="shared" si="53"/>
        <v>42417.804618055554</v>
      </c>
      <c r="T658" s="9">
        <f t="shared" si="5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E659/D659*100</f>
        <v>125.69999999999999</v>
      </c>
      <c r="P65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9">
        <f t="shared" si="53"/>
        <v>42331.84574074074</v>
      </c>
      <c r="T659" s="9">
        <f t="shared" si="5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E660/D660*100</f>
        <v>104.46206037108834</v>
      </c>
      <c r="P660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9">
        <f t="shared" si="53"/>
        <v>42179.160752314812</v>
      </c>
      <c r="T660" s="9">
        <f t="shared" si="5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E661/D661*100</f>
        <v>100.56666666666668</v>
      </c>
      <c r="P661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9">
        <f t="shared" si="53"/>
        <v>42209.593692129631</v>
      </c>
      <c r="T661" s="9">
        <f t="shared" si="5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E662/D662*100</f>
        <v>3.0579999999999998</v>
      </c>
      <c r="P662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9">
        <f t="shared" si="53"/>
        <v>41922.741655092592</v>
      </c>
      <c r="T662" s="9">
        <f t="shared" si="5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E663/D663*100</f>
        <v>0.95</v>
      </c>
      <c r="P663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9">
        <f t="shared" si="53"/>
        <v>42636.645358796297</v>
      </c>
      <c r="T663" s="9">
        <f t="shared" si="5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E664/D664*100</f>
        <v>0.4</v>
      </c>
      <c r="P664">
        <f t="shared" si="50"/>
        <v>39</v>
      </c>
      <c r="Q664" t="str">
        <f t="shared" si="51"/>
        <v>technology</v>
      </c>
      <c r="R664" t="str">
        <f t="shared" si="52"/>
        <v>wearables</v>
      </c>
      <c r="S664" s="9">
        <f t="shared" si="53"/>
        <v>41990.438043981485</v>
      </c>
      <c r="T664" s="9">
        <f t="shared" si="5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E665/D665*100</f>
        <v>0.35000000000000003</v>
      </c>
      <c r="P665">
        <f t="shared" si="50"/>
        <v>100</v>
      </c>
      <c r="Q665" t="str">
        <f t="shared" si="51"/>
        <v>technology</v>
      </c>
      <c r="R665" t="str">
        <f t="shared" si="52"/>
        <v>wearables</v>
      </c>
      <c r="S665" s="9">
        <f t="shared" si="53"/>
        <v>42173.843240740738</v>
      </c>
      <c r="T665" s="9">
        <f t="shared" si="5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E666/D666*100</f>
        <v>7.5333333333333332</v>
      </c>
      <c r="P66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9">
        <f t="shared" si="53"/>
        <v>42077.666377314818</v>
      </c>
      <c r="T666" s="9">
        <f t="shared" si="5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E667/D667*100</f>
        <v>18.64</v>
      </c>
      <c r="P667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9">
        <f t="shared" si="53"/>
        <v>42688.711354166662</v>
      </c>
      <c r="T667" s="9">
        <f t="shared" si="5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E668/D668*100</f>
        <v>4.0000000000000001E-3</v>
      </c>
      <c r="P668">
        <f t="shared" si="50"/>
        <v>2</v>
      </c>
      <c r="Q668" t="str">
        <f t="shared" si="51"/>
        <v>technology</v>
      </c>
      <c r="R668" t="str">
        <f t="shared" si="52"/>
        <v>wearables</v>
      </c>
      <c r="S668" s="9">
        <f t="shared" si="53"/>
        <v>41838.832152777781</v>
      </c>
      <c r="T668" s="9">
        <f t="shared" si="5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E669/D669*100</f>
        <v>10.02</v>
      </c>
      <c r="P66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9">
        <f t="shared" si="53"/>
        <v>42632.373414351852</v>
      </c>
      <c r="T669" s="9">
        <f t="shared" si="5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E670/D670*100</f>
        <v>4.5600000000000005</v>
      </c>
      <c r="P670">
        <f t="shared" si="50"/>
        <v>27.36</v>
      </c>
      <c r="Q670" t="str">
        <f t="shared" si="51"/>
        <v>technology</v>
      </c>
      <c r="R670" t="str">
        <f t="shared" si="52"/>
        <v>wearables</v>
      </c>
      <c r="S670" s="9">
        <f t="shared" si="53"/>
        <v>42090.831273148149</v>
      </c>
      <c r="T670" s="9">
        <f t="shared" si="5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E671/D671*100</f>
        <v>21.5075</v>
      </c>
      <c r="P671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9">
        <f t="shared" si="53"/>
        <v>42527.625671296293</v>
      </c>
      <c r="T671" s="9">
        <f t="shared" si="5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E672/D672*100</f>
        <v>29.276666666666667</v>
      </c>
      <c r="P672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9">
        <f t="shared" si="53"/>
        <v>42506.709722222222</v>
      </c>
      <c r="T672" s="9">
        <f t="shared" si="5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E673/D673*100</f>
        <v>39.426666666666662</v>
      </c>
      <c r="P673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9">
        <f t="shared" si="53"/>
        <v>41984.692731481482</v>
      </c>
      <c r="T673" s="9">
        <f t="shared" si="5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E674/D674*100</f>
        <v>21.628</v>
      </c>
      <c r="P674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9">
        <f t="shared" si="53"/>
        <v>41974.219490740739</v>
      </c>
      <c r="T674" s="9">
        <f t="shared" si="5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E675/D675*100</f>
        <v>0.20500000000000002</v>
      </c>
      <c r="P675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9">
        <f t="shared" si="53"/>
        <v>41838.840474537035</v>
      </c>
      <c r="T675" s="9">
        <f t="shared" si="5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E676/D676*100</f>
        <v>0.03</v>
      </c>
      <c r="P676">
        <f t="shared" si="50"/>
        <v>7.5</v>
      </c>
      <c r="Q676" t="str">
        <f t="shared" si="51"/>
        <v>technology</v>
      </c>
      <c r="R676" t="str">
        <f t="shared" si="52"/>
        <v>wearables</v>
      </c>
      <c r="S676" s="9">
        <f t="shared" si="53"/>
        <v>41803.116053240738</v>
      </c>
      <c r="T676" s="9">
        <f t="shared" si="5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E677/D677*100</f>
        <v>14.85</v>
      </c>
      <c r="P677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9">
        <f t="shared" si="53"/>
        <v>41975.930601851855</v>
      </c>
      <c r="T677" s="9">
        <f t="shared" si="5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E678/D678*100</f>
        <v>1.4710000000000001</v>
      </c>
      <c r="P678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9">
        <f t="shared" si="53"/>
        <v>42012.768298611118</v>
      </c>
      <c r="T678" s="9">
        <f t="shared" si="5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E679/D679*100</f>
        <v>25.584</v>
      </c>
      <c r="P67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9">
        <f t="shared" si="53"/>
        <v>42504.403877314813</v>
      </c>
      <c r="T679" s="9">
        <f t="shared" si="5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E680/D680*100</f>
        <v>3.8206896551724134</v>
      </c>
      <c r="P680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9">
        <f t="shared" si="53"/>
        <v>42481.376597222217</v>
      </c>
      <c r="T680" s="9">
        <f t="shared" si="5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E681/D681*100</f>
        <v>15.485964912280703</v>
      </c>
      <c r="P681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9">
        <f t="shared" si="53"/>
        <v>42556.695706018523</v>
      </c>
      <c r="T681" s="9">
        <f t="shared" si="5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E682/D682*100</f>
        <v>25.912000000000003</v>
      </c>
      <c r="P682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9">
        <f t="shared" si="53"/>
        <v>41864.501516203702</v>
      </c>
      <c r="T682" s="9">
        <f t="shared" si="5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E683/D683*100</f>
        <v>0.04</v>
      </c>
      <c r="P683">
        <f t="shared" si="50"/>
        <v>1</v>
      </c>
      <c r="Q683" t="str">
        <f t="shared" si="51"/>
        <v>technology</v>
      </c>
      <c r="R683" t="str">
        <f t="shared" si="52"/>
        <v>wearables</v>
      </c>
      <c r="S683" s="9">
        <f t="shared" si="53"/>
        <v>42639.805601851855</v>
      </c>
      <c r="T683" s="9">
        <f t="shared" si="5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E684/D684*100</f>
        <v>0.106</v>
      </c>
      <c r="P684">
        <f t="shared" si="50"/>
        <v>13.25</v>
      </c>
      <c r="Q684" t="str">
        <f t="shared" si="51"/>
        <v>technology</v>
      </c>
      <c r="R684" t="str">
        <f t="shared" si="52"/>
        <v>wearables</v>
      </c>
      <c r="S684" s="9">
        <f t="shared" si="53"/>
        <v>42778.765300925923</v>
      </c>
      <c r="T684" s="9">
        <f t="shared" si="5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E685/D685*100</f>
        <v>0.85142857142857142</v>
      </c>
      <c r="P685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9">
        <f t="shared" si="53"/>
        <v>42634.900046296301</v>
      </c>
      <c r="T685" s="9">
        <f t="shared" si="5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E686/D686*100</f>
        <v>7.4837500000000006</v>
      </c>
      <c r="P68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9">
        <f t="shared" si="53"/>
        <v>41809.473275462966</v>
      </c>
      <c r="T686" s="9">
        <f t="shared" si="5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E687/D687*100</f>
        <v>27.650000000000002</v>
      </c>
      <c r="P687">
        <f t="shared" si="50"/>
        <v>55.3</v>
      </c>
      <c r="Q687" t="str">
        <f t="shared" si="51"/>
        <v>technology</v>
      </c>
      <c r="R687" t="str">
        <f t="shared" si="52"/>
        <v>wearables</v>
      </c>
      <c r="S687" s="9">
        <f t="shared" si="53"/>
        <v>41971.866574074069</v>
      </c>
      <c r="T687" s="9">
        <f t="shared" si="5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E688/D688*100</f>
        <v>0</v>
      </c>
      <c r="P688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9">
        <f t="shared" si="53"/>
        <v>42189.673263888893</v>
      </c>
      <c r="T688" s="9">
        <f t="shared" si="5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E689/D689*100</f>
        <v>3.55</v>
      </c>
      <c r="P68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9">
        <f t="shared" si="53"/>
        <v>42711.750613425931</v>
      </c>
      <c r="T689" s="9">
        <f t="shared" si="5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E690/D690*100</f>
        <v>72.989999999999995</v>
      </c>
      <c r="P690">
        <f t="shared" si="50"/>
        <v>405.5</v>
      </c>
      <c r="Q690" t="str">
        <f t="shared" si="51"/>
        <v>technology</v>
      </c>
      <c r="R690" t="str">
        <f t="shared" si="52"/>
        <v>wearables</v>
      </c>
      <c r="S690" s="9">
        <f t="shared" si="53"/>
        <v>42262.104780092588</v>
      </c>
      <c r="T690" s="9">
        <f t="shared" si="5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E691/D691*100</f>
        <v>57.648750000000007</v>
      </c>
      <c r="P691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9">
        <f t="shared" si="53"/>
        <v>42675.66778935185</v>
      </c>
      <c r="T691" s="9">
        <f t="shared" si="5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E692/D692*100</f>
        <v>12.34</v>
      </c>
      <c r="P692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9">
        <f t="shared" si="53"/>
        <v>42579.634733796294</v>
      </c>
      <c r="T692" s="9">
        <f t="shared" si="5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E693/D693*100</f>
        <v>0.52</v>
      </c>
      <c r="P693">
        <f t="shared" si="50"/>
        <v>26</v>
      </c>
      <c r="Q693" t="str">
        <f t="shared" si="51"/>
        <v>technology</v>
      </c>
      <c r="R693" t="str">
        <f t="shared" si="52"/>
        <v>wearables</v>
      </c>
      <c r="S693" s="9">
        <f t="shared" si="53"/>
        <v>42158.028310185182</v>
      </c>
      <c r="T693" s="9">
        <f t="shared" si="5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E694/D694*100</f>
        <v>6.5299999999999994</v>
      </c>
      <c r="P694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9">
        <f t="shared" si="53"/>
        <v>42696.37572916667</v>
      </c>
      <c r="T694" s="9">
        <f t="shared" si="5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E695/D695*100</f>
        <v>35.338000000000001</v>
      </c>
      <c r="P695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9">
        <f t="shared" si="53"/>
        <v>42094.808182870373</v>
      </c>
      <c r="T695" s="9">
        <f t="shared" si="5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E696/D696*100</f>
        <v>0.39333333333333331</v>
      </c>
      <c r="P69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9">
        <f t="shared" si="53"/>
        <v>42737.663877314815</v>
      </c>
      <c r="T696" s="9">
        <f t="shared" si="5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E697/D697*100</f>
        <v>1.06</v>
      </c>
      <c r="P697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9">
        <f t="shared" si="53"/>
        <v>41913.521064814813</v>
      </c>
      <c r="T697" s="9">
        <f t="shared" si="5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E698/D698*100</f>
        <v>5.7142857142857147E-4</v>
      </c>
      <c r="P698">
        <f t="shared" si="50"/>
        <v>1</v>
      </c>
      <c r="Q698" t="str">
        <f t="shared" si="51"/>
        <v>technology</v>
      </c>
      <c r="R698" t="str">
        <f t="shared" si="52"/>
        <v>wearables</v>
      </c>
      <c r="S698" s="9">
        <f t="shared" si="53"/>
        <v>41815.927106481482</v>
      </c>
      <c r="T698" s="9">
        <f t="shared" si="5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E699/D699*100</f>
        <v>46.379999999999995</v>
      </c>
      <c r="P69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9">
        <f t="shared" si="53"/>
        <v>42388.523020833338</v>
      </c>
      <c r="T699" s="9">
        <f t="shared" si="5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E700/D700*100</f>
        <v>15.39</v>
      </c>
      <c r="P700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9">
        <f t="shared" si="53"/>
        <v>41866.931076388886</v>
      </c>
      <c r="T700" s="9">
        <f t="shared" si="5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E701/D701*100</f>
        <v>82.422107692307705</v>
      </c>
      <c r="P701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9">
        <f t="shared" si="53"/>
        <v>41563.485509259262</v>
      </c>
      <c r="T701" s="9">
        <f t="shared" si="5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E702/D702*100</f>
        <v>2.6866666666666665</v>
      </c>
      <c r="P702">
        <f t="shared" si="50"/>
        <v>13</v>
      </c>
      <c r="Q702" t="str">
        <f t="shared" si="51"/>
        <v>technology</v>
      </c>
      <c r="R702" t="str">
        <f t="shared" si="52"/>
        <v>wearables</v>
      </c>
      <c r="S702" s="9">
        <f t="shared" si="53"/>
        <v>42715.688437500001</v>
      </c>
      <c r="T702" s="9">
        <f t="shared" si="5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E703/D703*100</f>
        <v>26.6</v>
      </c>
      <c r="P703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9">
        <f t="shared" si="53"/>
        <v>41813.662962962961</v>
      </c>
      <c r="T703" s="9">
        <f t="shared" si="5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E704/D704*100</f>
        <v>30.813400000000001</v>
      </c>
      <c r="P704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9">
        <f t="shared" si="53"/>
        <v>42668.726701388892</v>
      </c>
      <c r="T704" s="9">
        <f t="shared" si="5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E705/D705*100</f>
        <v>5.58</v>
      </c>
      <c r="P705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9">
        <f t="shared" si="53"/>
        <v>42711.950798611113</v>
      </c>
      <c r="T705" s="9">
        <f t="shared" si="5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E706/D706*100</f>
        <v>0.87454545454545463</v>
      </c>
      <c r="P70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9">
        <f t="shared" si="53"/>
        <v>42726.192916666667</v>
      </c>
      <c r="T706" s="9">
        <f t="shared" si="5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E707/D707*100</f>
        <v>0.97699999999999987</v>
      </c>
      <c r="P707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9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E708/D708*100</f>
        <v>0</v>
      </c>
      <c r="P708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9">
        <f t="shared" si="58"/>
        <v>42676.995173611111</v>
      </c>
      <c r="T708" s="9">
        <f t="shared" si="5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E709/D709*100</f>
        <v>78.927352941176466</v>
      </c>
      <c r="P70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9">
        <f t="shared" si="58"/>
        <v>42696.663506944446</v>
      </c>
      <c r="T709" s="9">
        <f t="shared" si="5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E710/D710*100</f>
        <v>22.092500000000001</v>
      </c>
      <c r="P710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9">
        <f t="shared" si="58"/>
        <v>41835.581018518518</v>
      </c>
      <c r="T710" s="9">
        <f t="shared" si="5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E711/D711*100</f>
        <v>0.40666666666666662</v>
      </c>
      <c r="P711">
        <f t="shared" si="55"/>
        <v>30.5</v>
      </c>
      <c r="Q711" t="str">
        <f t="shared" si="56"/>
        <v>technology</v>
      </c>
      <c r="R711" t="str">
        <f t="shared" si="57"/>
        <v>wearables</v>
      </c>
      <c r="S711" s="9">
        <f t="shared" si="58"/>
        <v>41948.041192129633</v>
      </c>
      <c r="T711" s="9">
        <f t="shared" si="5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E712/D712*100</f>
        <v>0</v>
      </c>
      <c r="P712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9">
        <f t="shared" si="58"/>
        <v>41837.984976851854</v>
      </c>
      <c r="T712" s="9">
        <f t="shared" si="5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E713/D713*100</f>
        <v>33.790999999999997</v>
      </c>
      <c r="P713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9">
        <f t="shared" si="58"/>
        <v>42678.459120370375</v>
      </c>
      <c r="T713" s="9">
        <f t="shared" si="5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E714/D714*100</f>
        <v>0.21649484536082475</v>
      </c>
      <c r="P714">
        <f t="shared" si="55"/>
        <v>26.25</v>
      </c>
      <c r="Q714" t="str">
        <f t="shared" si="56"/>
        <v>technology</v>
      </c>
      <c r="R714" t="str">
        <f t="shared" si="57"/>
        <v>wearables</v>
      </c>
      <c r="S714" s="9">
        <f t="shared" si="58"/>
        <v>42384.680925925932</v>
      </c>
      <c r="T714" s="9">
        <f t="shared" si="5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E715/D715*100</f>
        <v>0.79600000000000004</v>
      </c>
      <c r="P715">
        <f t="shared" si="55"/>
        <v>199</v>
      </c>
      <c r="Q715" t="str">
        <f t="shared" si="56"/>
        <v>technology</v>
      </c>
      <c r="R715" t="str">
        <f t="shared" si="57"/>
        <v>wearables</v>
      </c>
      <c r="S715" s="9">
        <f t="shared" si="58"/>
        <v>42496.529305555552</v>
      </c>
      <c r="T715" s="9">
        <f t="shared" si="5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E716/D716*100</f>
        <v>14.993333333333334</v>
      </c>
      <c r="P71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9">
        <f t="shared" si="58"/>
        <v>42734.787986111114</v>
      </c>
      <c r="T716" s="9">
        <f t="shared" si="5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E717/D717*100</f>
        <v>5.0509090909090908</v>
      </c>
      <c r="P717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9">
        <f t="shared" si="58"/>
        <v>42273.090740740736</v>
      </c>
      <c r="T717" s="9">
        <f t="shared" si="5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E718/D718*100</f>
        <v>10.214285714285715</v>
      </c>
      <c r="P718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9">
        <f t="shared" si="58"/>
        <v>41940.658645833333</v>
      </c>
      <c r="T718" s="9">
        <f t="shared" si="5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E719/D719*100</f>
        <v>0.30499999999999999</v>
      </c>
      <c r="P71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9">
        <f t="shared" si="58"/>
        <v>41857.854189814818</v>
      </c>
      <c r="T719" s="9">
        <f t="shared" si="5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E720/D720*100</f>
        <v>0.75</v>
      </c>
      <c r="P720">
        <f t="shared" si="55"/>
        <v>22.5</v>
      </c>
      <c r="Q720" t="str">
        <f t="shared" si="56"/>
        <v>technology</v>
      </c>
      <c r="R720" t="str">
        <f t="shared" si="57"/>
        <v>wearables</v>
      </c>
      <c r="S720" s="9">
        <f t="shared" si="58"/>
        <v>42752.845451388886</v>
      </c>
      <c r="T720" s="9">
        <f t="shared" si="5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E721/D721*100</f>
        <v>1.2933333333333332</v>
      </c>
      <c r="P721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9">
        <f t="shared" si="58"/>
        <v>42409.040231481486</v>
      </c>
      <c r="T721" s="9">
        <f t="shared" si="5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E722/D722*100</f>
        <v>143.94736842105263</v>
      </c>
      <c r="P722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9">
        <f t="shared" si="58"/>
        <v>40909.649201388893</v>
      </c>
      <c r="T722" s="9">
        <f t="shared" si="5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E723/D723*100</f>
        <v>122.10975609756099</v>
      </c>
      <c r="P723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9">
        <f t="shared" si="58"/>
        <v>41807.571840277778</v>
      </c>
      <c r="T723" s="9">
        <f t="shared" si="5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E724/D724*100</f>
        <v>132.024</v>
      </c>
      <c r="P724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9">
        <f t="shared" si="58"/>
        <v>40977.805300925924</v>
      </c>
      <c r="T724" s="9">
        <f t="shared" si="5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E725/D725*100</f>
        <v>109.38000000000001</v>
      </c>
      <c r="P725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9">
        <f t="shared" si="58"/>
        <v>42184.816539351858</v>
      </c>
      <c r="T725" s="9">
        <f t="shared" si="5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E726/D726*100</f>
        <v>105.47157142857144</v>
      </c>
      <c r="P72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9">
        <f t="shared" si="58"/>
        <v>40694.638460648144</v>
      </c>
      <c r="T726" s="9">
        <f t="shared" si="5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E727/D727*100</f>
        <v>100.35000000000001</v>
      </c>
      <c r="P727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9">
        <f t="shared" si="58"/>
        <v>42321.626296296294</v>
      </c>
      <c r="T727" s="9">
        <f t="shared" si="5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E728/D728*100</f>
        <v>101.4</v>
      </c>
      <c r="P728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9">
        <f t="shared" si="58"/>
        <v>41346.042673611111</v>
      </c>
      <c r="T728" s="9">
        <f t="shared" si="5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E729/D729*100</f>
        <v>155.51428571428571</v>
      </c>
      <c r="P72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9">
        <f t="shared" si="58"/>
        <v>41247.020243055551</v>
      </c>
      <c r="T729" s="9">
        <f t="shared" si="5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E730/D730*100</f>
        <v>105.566</v>
      </c>
      <c r="P730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9">
        <f t="shared" si="58"/>
        <v>40731.837465277778</v>
      </c>
      <c r="T730" s="9">
        <f t="shared" si="5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E731/D731*100</f>
        <v>130.65</v>
      </c>
      <c r="P731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9">
        <f t="shared" si="58"/>
        <v>41111.185891203706</v>
      </c>
      <c r="T731" s="9">
        <f t="shared" si="5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E732/D732*100</f>
        <v>132.19</v>
      </c>
      <c r="P732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9">
        <f t="shared" si="58"/>
        <v>40854.745266203703</v>
      </c>
      <c r="T732" s="9">
        <f t="shared" si="5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E733/D733*100</f>
        <v>126</v>
      </c>
      <c r="P733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9">
        <f t="shared" si="58"/>
        <v>40879.795682870368</v>
      </c>
      <c r="T733" s="9">
        <f t="shared" si="5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E734/D734*100</f>
        <v>160</v>
      </c>
      <c r="P734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9">
        <f t="shared" si="58"/>
        <v>41486.424317129626</v>
      </c>
      <c r="T734" s="9">
        <f t="shared" si="5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E735/D735*100</f>
        <v>120.48</v>
      </c>
      <c r="P735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9">
        <f t="shared" si="58"/>
        <v>41598.420046296298</v>
      </c>
      <c r="T735" s="9">
        <f t="shared" si="5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E736/D736*100</f>
        <v>125.52941176470588</v>
      </c>
      <c r="P73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9">
        <f t="shared" si="58"/>
        <v>42102.164583333331</v>
      </c>
      <c r="T736" s="9">
        <f t="shared" si="5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E737/D737*100</f>
        <v>114.40638297872341</v>
      </c>
      <c r="P737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9">
        <f t="shared" si="58"/>
        <v>41946.029467592591</v>
      </c>
      <c r="T737" s="9">
        <f t="shared" si="5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E738/D738*100</f>
        <v>315.13888888888891</v>
      </c>
      <c r="P738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9">
        <f t="shared" si="58"/>
        <v>41579.734259259261</v>
      </c>
      <c r="T738" s="9">
        <f t="shared" si="5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E739/D739*100</f>
        <v>122.39999999999999</v>
      </c>
      <c r="P73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9">
        <f t="shared" si="58"/>
        <v>41667.275312500002</v>
      </c>
      <c r="T739" s="9">
        <f t="shared" si="5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E740/D740*100</f>
        <v>106.73333333333332</v>
      </c>
      <c r="P740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9">
        <f t="shared" si="58"/>
        <v>41943.604097222218</v>
      </c>
      <c r="T740" s="9">
        <f t="shared" si="5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E741/D741*100</f>
        <v>158.33333333333331</v>
      </c>
      <c r="P741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9">
        <f t="shared" si="58"/>
        <v>41829.502650462964</v>
      </c>
      <c r="T741" s="9">
        <f t="shared" si="5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E742/D742*100</f>
        <v>107.4</v>
      </c>
      <c r="P742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9">
        <f t="shared" si="58"/>
        <v>42162.146782407406</v>
      </c>
      <c r="T742" s="9">
        <f t="shared" si="5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E743/D743*100</f>
        <v>102.25999999999999</v>
      </c>
      <c r="P743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9">
        <f t="shared" si="58"/>
        <v>41401.648217592592</v>
      </c>
      <c r="T743" s="9">
        <f t="shared" si="5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E744/D744*100</f>
        <v>110.71428571428572</v>
      </c>
      <c r="P744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9">
        <f t="shared" si="58"/>
        <v>41689.917962962965</v>
      </c>
      <c r="T744" s="9">
        <f t="shared" si="5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E745/D745*100</f>
        <v>148</v>
      </c>
      <c r="P745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9">
        <f t="shared" si="58"/>
        <v>40990.709317129629</v>
      </c>
      <c r="T745" s="9">
        <f t="shared" si="5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E746/D746*100</f>
        <v>102.32000000000001</v>
      </c>
      <c r="P74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9">
        <f t="shared" si="58"/>
        <v>41226.95721064815</v>
      </c>
      <c r="T746" s="9">
        <f t="shared" si="5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E747/D747*100</f>
        <v>179.09909909909908</v>
      </c>
      <c r="P747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9">
        <f t="shared" si="58"/>
        <v>41367.572280092594</v>
      </c>
      <c r="T747" s="9">
        <f t="shared" si="5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E748/D748*100</f>
        <v>111.08135252761969</v>
      </c>
      <c r="P748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9">
        <f t="shared" si="58"/>
        <v>41157.042928240742</v>
      </c>
      <c r="T748" s="9">
        <f t="shared" si="5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E749/D749*100</f>
        <v>100.04285714285714</v>
      </c>
      <c r="P74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9">
        <f t="shared" si="58"/>
        <v>41988.548831018517</v>
      </c>
      <c r="T749" s="9">
        <f t="shared" si="5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E750/D750*100</f>
        <v>100.25</v>
      </c>
      <c r="P750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9">
        <f t="shared" si="58"/>
        <v>41831.846828703703</v>
      </c>
      <c r="T750" s="9">
        <f t="shared" si="5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E751/D751*100</f>
        <v>105.56</v>
      </c>
      <c r="P751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9">
        <f t="shared" si="58"/>
        <v>42733.94131944445</v>
      </c>
      <c r="T751" s="9">
        <f t="shared" si="5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E752/D752*100</f>
        <v>102.58775877587757</v>
      </c>
      <c r="P752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9">
        <f t="shared" si="58"/>
        <v>41299.878148148149</v>
      </c>
      <c r="T752" s="9">
        <f t="shared" si="5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E753/D753*100</f>
        <v>118.5</v>
      </c>
      <c r="P753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9">
        <f t="shared" si="58"/>
        <v>40713.630497685182</v>
      </c>
      <c r="T753" s="9">
        <f t="shared" si="5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E754/D754*100</f>
        <v>111.7</v>
      </c>
      <c r="P754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9">
        <f t="shared" si="58"/>
        <v>42639.421493055561</v>
      </c>
      <c r="T754" s="9">
        <f t="shared" si="5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E755/D755*100</f>
        <v>128</v>
      </c>
      <c r="P755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9">
        <f t="shared" si="58"/>
        <v>42019.590173611112</v>
      </c>
      <c r="T755" s="9">
        <f t="shared" si="5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E756/D756*100</f>
        <v>103.75000000000001</v>
      </c>
      <c r="P75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9">
        <f t="shared" si="58"/>
        <v>41249.749085648145</v>
      </c>
      <c r="T756" s="9">
        <f t="shared" si="5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E757/D757*100</f>
        <v>101.9076</v>
      </c>
      <c r="P757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9">
        <f t="shared" si="58"/>
        <v>41383.605057870373</v>
      </c>
      <c r="T757" s="9">
        <f t="shared" si="5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E758/D758*100</f>
        <v>117.71428571428571</v>
      </c>
      <c r="P758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9">
        <f t="shared" si="58"/>
        <v>40590.766886574071</v>
      </c>
      <c r="T758" s="9">
        <f t="shared" si="5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E759/D759*100</f>
        <v>238</v>
      </c>
      <c r="P75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9">
        <f t="shared" si="58"/>
        <v>41235.054560185185</v>
      </c>
      <c r="T759" s="9">
        <f t="shared" si="5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E760/D760*100</f>
        <v>102</v>
      </c>
      <c r="P760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9">
        <f t="shared" si="58"/>
        <v>40429.836435185185</v>
      </c>
      <c r="T760" s="9">
        <f t="shared" si="5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E761/D761*100</f>
        <v>101.92000000000002</v>
      </c>
      <c r="P761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9">
        <f t="shared" si="58"/>
        <v>41789.330312500002</v>
      </c>
      <c r="T761" s="9">
        <f t="shared" si="5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E762/D762*100</f>
        <v>0</v>
      </c>
      <c r="P762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9">
        <f t="shared" si="58"/>
        <v>42670.764039351852</v>
      </c>
      <c r="T762" s="9">
        <f t="shared" si="5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E763/D763*100</f>
        <v>4.7</v>
      </c>
      <c r="P763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9">
        <f t="shared" si="58"/>
        <v>41642.751458333332</v>
      </c>
      <c r="T763" s="9">
        <f t="shared" si="5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E764/D764*100</f>
        <v>0</v>
      </c>
      <c r="P764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9">
        <f t="shared" si="58"/>
        <v>42690.858449074076</v>
      </c>
      <c r="T764" s="9">
        <f t="shared" si="5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E765/D765*100</f>
        <v>0.11655011655011654</v>
      </c>
      <c r="P765">
        <f t="shared" si="55"/>
        <v>5</v>
      </c>
      <c r="Q765" t="str">
        <f t="shared" si="56"/>
        <v>publishing</v>
      </c>
      <c r="R765" t="str">
        <f t="shared" si="57"/>
        <v>fiction</v>
      </c>
      <c r="S765" s="9">
        <f t="shared" si="58"/>
        <v>41471.446851851848</v>
      </c>
      <c r="T765" s="9">
        <f t="shared" si="5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E766/D766*100</f>
        <v>0</v>
      </c>
      <c r="P76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9">
        <f t="shared" si="58"/>
        <v>42227.173159722224</v>
      </c>
      <c r="T766" s="9">
        <f t="shared" si="5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E767/D767*100</f>
        <v>36.014285714285712</v>
      </c>
      <c r="P767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9">
        <f t="shared" si="58"/>
        <v>41901.542638888888</v>
      </c>
      <c r="T767" s="9">
        <f t="shared" si="5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E768/D768*100</f>
        <v>0</v>
      </c>
      <c r="P768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9">
        <f t="shared" si="58"/>
        <v>42021.783368055556</v>
      </c>
      <c r="T768" s="9">
        <f t="shared" si="5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E769/D769*100</f>
        <v>3.54</v>
      </c>
      <c r="P769">
        <f t="shared" si="55"/>
        <v>59</v>
      </c>
      <c r="Q769" t="str">
        <f t="shared" si="56"/>
        <v>publishing</v>
      </c>
      <c r="R769" t="str">
        <f t="shared" si="57"/>
        <v>fiction</v>
      </c>
      <c r="S769" s="9">
        <f t="shared" si="58"/>
        <v>42115.143634259264</v>
      </c>
      <c r="T769" s="9">
        <f t="shared" si="5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E770/D770*100</f>
        <v>0</v>
      </c>
      <c r="P770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9">
        <f t="shared" si="58"/>
        <v>41594.207060185188</v>
      </c>
      <c r="T770" s="9">
        <f t="shared" si="5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E771/D771*100</f>
        <v>41.4</v>
      </c>
      <c r="P771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9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E772/D772*100</f>
        <v>0</v>
      </c>
      <c r="P772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9">
        <f t="shared" si="63"/>
        <v>41289.999641203707</v>
      </c>
      <c r="T772" s="9">
        <f t="shared" si="6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E773/D773*100</f>
        <v>2.6315789473684209E-2</v>
      </c>
      <c r="P773">
        <f t="shared" si="60"/>
        <v>10</v>
      </c>
      <c r="Q773" t="str">
        <f t="shared" si="61"/>
        <v>publishing</v>
      </c>
      <c r="R773" t="str">
        <f t="shared" si="62"/>
        <v>fiction</v>
      </c>
      <c r="S773" s="9">
        <f t="shared" si="63"/>
        <v>42349.824097222227</v>
      </c>
      <c r="T773" s="9">
        <f t="shared" si="6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E774/D774*100</f>
        <v>3.3333333333333335</v>
      </c>
      <c r="P774">
        <f t="shared" si="60"/>
        <v>50</v>
      </c>
      <c r="Q774" t="str">
        <f t="shared" si="61"/>
        <v>publishing</v>
      </c>
      <c r="R774" t="str">
        <f t="shared" si="62"/>
        <v>fiction</v>
      </c>
      <c r="S774" s="9">
        <f t="shared" si="63"/>
        <v>40068.056932870371</v>
      </c>
      <c r="T774" s="9">
        <f t="shared" si="6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E775/D775*100</f>
        <v>0.85129023676509719</v>
      </c>
      <c r="P775">
        <f t="shared" si="60"/>
        <v>16</v>
      </c>
      <c r="Q775" t="str">
        <f t="shared" si="61"/>
        <v>publishing</v>
      </c>
      <c r="R775" t="str">
        <f t="shared" si="62"/>
        <v>fiction</v>
      </c>
      <c r="S775" s="9">
        <f t="shared" si="63"/>
        <v>42100.735937499994</v>
      </c>
      <c r="T775" s="9">
        <f t="shared" si="6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E776/D776*100</f>
        <v>70.199999999999989</v>
      </c>
      <c r="P776">
        <f t="shared" si="60"/>
        <v>39</v>
      </c>
      <c r="Q776" t="str">
        <f t="shared" si="61"/>
        <v>publishing</v>
      </c>
      <c r="R776" t="str">
        <f t="shared" si="62"/>
        <v>fiction</v>
      </c>
      <c r="S776" s="9">
        <f t="shared" si="63"/>
        <v>41663.780300925922</v>
      </c>
      <c r="T776" s="9">
        <f t="shared" si="6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E777/D777*100</f>
        <v>1.7000000000000002</v>
      </c>
      <c r="P777">
        <f t="shared" si="60"/>
        <v>34</v>
      </c>
      <c r="Q777" t="str">
        <f t="shared" si="61"/>
        <v>publishing</v>
      </c>
      <c r="R777" t="str">
        <f t="shared" si="62"/>
        <v>fiction</v>
      </c>
      <c r="S777" s="9">
        <f t="shared" si="63"/>
        <v>40863.060127314813</v>
      </c>
      <c r="T777" s="9">
        <f t="shared" si="6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E778/D778*100</f>
        <v>51.4</v>
      </c>
      <c r="P778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9">
        <f t="shared" si="63"/>
        <v>42250.685706018514</v>
      </c>
      <c r="T778" s="9">
        <f t="shared" si="6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E779/D779*100</f>
        <v>0.70000000000000007</v>
      </c>
      <c r="P779">
        <f t="shared" si="60"/>
        <v>7</v>
      </c>
      <c r="Q779" t="str">
        <f t="shared" si="61"/>
        <v>publishing</v>
      </c>
      <c r="R779" t="str">
        <f t="shared" si="62"/>
        <v>fiction</v>
      </c>
      <c r="S779" s="9">
        <f t="shared" si="63"/>
        <v>41456.981215277774</v>
      </c>
      <c r="T779" s="9">
        <f t="shared" si="6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E780/D780*100</f>
        <v>0.4</v>
      </c>
      <c r="P780">
        <f t="shared" si="60"/>
        <v>2</v>
      </c>
      <c r="Q780" t="str">
        <f t="shared" si="61"/>
        <v>publishing</v>
      </c>
      <c r="R780" t="str">
        <f t="shared" si="62"/>
        <v>fiction</v>
      </c>
      <c r="S780" s="9">
        <f t="shared" si="63"/>
        <v>41729.702314814815</v>
      </c>
      <c r="T780" s="9">
        <f t="shared" si="6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E781/D781*100</f>
        <v>2.666666666666667</v>
      </c>
      <c r="P781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9">
        <f t="shared" si="63"/>
        <v>40436.68408564815</v>
      </c>
      <c r="T781" s="9">
        <f t="shared" si="6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E782/D782*100</f>
        <v>104</v>
      </c>
      <c r="P782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9">
        <f t="shared" si="63"/>
        <v>40636.673900462964</v>
      </c>
      <c r="T782" s="9">
        <f t="shared" si="6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E783/D783*100</f>
        <v>133.15375</v>
      </c>
      <c r="P783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9">
        <f t="shared" si="63"/>
        <v>41403.000856481485</v>
      </c>
      <c r="T783" s="9">
        <f t="shared" si="6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E784/D784*100</f>
        <v>100</v>
      </c>
      <c r="P784">
        <f t="shared" si="60"/>
        <v>50</v>
      </c>
      <c r="Q784" t="str">
        <f t="shared" si="61"/>
        <v>music</v>
      </c>
      <c r="R784" t="str">
        <f t="shared" si="62"/>
        <v>rock</v>
      </c>
      <c r="S784" s="9">
        <f t="shared" si="63"/>
        <v>41116.758125</v>
      </c>
      <c r="T784" s="9">
        <f t="shared" si="6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E785/D785*100</f>
        <v>148.13333333333333</v>
      </c>
      <c r="P785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9">
        <f t="shared" si="63"/>
        <v>40987.773715277777</v>
      </c>
      <c r="T785" s="9">
        <f t="shared" si="6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E786/D786*100</f>
        <v>102.49999999999999</v>
      </c>
      <c r="P786">
        <f t="shared" si="60"/>
        <v>102.5</v>
      </c>
      <c r="Q786" t="str">
        <f t="shared" si="61"/>
        <v>music</v>
      </c>
      <c r="R786" t="str">
        <f t="shared" si="62"/>
        <v>rock</v>
      </c>
      <c r="S786" s="9">
        <f t="shared" si="63"/>
        <v>41675.149525462963</v>
      </c>
      <c r="T786" s="9">
        <f t="shared" si="6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E787/D787*100</f>
        <v>180.62799999999999</v>
      </c>
      <c r="P787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9">
        <f t="shared" si="63"/>
        <v>41303.593923611108</v>
      </c>
      <c r="T787" s="9">
        <f t="shared" si="6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E788/D788*100</f>
        <v>142.79999999999998</v>
      </c>
      <c r="P788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9">
        <f t="shared" si="63"/>
        <v>40983.055949074071</v>
      </c>
      <c r="T788" s="9">
        <f t="shared" si="6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E789/D789*100</f>
        <v>114.16666666666666</v>
      </c>
      <c r="P78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9">
        <f t="shared" si="63"/>
        <v>41549.627615740741</v>
      </c>
      <c r="T789" s="9">
        <f t="shared" si="6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E790/D790*100</f>
        <v>203.505</v>
      </c>
      <c r="P790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9">
        <f t="shared" si="63"/>
        <v>41059.006805555553</v>
      </c>
      <c r="T790" s="9">
        <f t="shared" si="6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E791/D791*100</f>
        <v>109.41176470588236</v>
      </c>
      <c r="P791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9">
        <f t="shared" si="63"/>
        <v>41277.186111111114</v>
      </c>
      <c r="T791" s="9">
        <f t="shared" si="6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E792/D792*100</f>
        <v>144.37459999999999</v>
      </c>
      <c r="P792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9">
        <f t="shared" si="63"/>
        <v>41276.047905092593</v>
      </c>
      <c r="T792" s="9">
        <f t="shared" si="6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E793/D793*100</f>
        <v>103.86666666666666</v>
      </c>
      <c r="P793">
        <f t="shared" si="60"/>
        <v>60.859375</v>
      </c>
      <c r="Q793" t="str">
        <f t="shared" si="61"/>
        <v>music</v>
      </c>
      <c r="R793" t="str">
        <f t="shared" si="62"/>
        <v>rock</v>
      </c>
      <c r="S793" s="9">
        <f t="shared" si="63"/>
        <v>41557.780624999999</v>
      </c>
      <c r="T793" s="9">
        <f t="shared" si="6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E794/D794*100</f>
        <v>100.44440000000002</v>
      </c>
      <c r="P794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9">
        <f t="shared" si="63"/>
        <v>41555.873645833337</v>
      </c>
      <c r="T794" s="9">
        <f t="shared" si="6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E795/D795*100</f>
        <v>102.77927272727271</v>
      </c>
      <c r="P795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9">
        <f t="shared" si="63"/>
        <v>41442.741249999999</v>
      </c>
      <c r="T795" s="9">
        <f t="shared" si="6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E796/D796*100</f>
        <v>105.31250000000001</v>
      </c>
      <c r="P79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9">
        <f t="shared" si="63"/>
        <v>40736.115011574075</v>
      </c>
      <c r="T796" s="9">
        <f t="shared" si="6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E797/D797*100</f>
        <v>111.78571428571429</v>
      </c>
      <c r="P797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9">
        <f t="shared" si="63"/>
        <v>40963.613032407404</v>
      </c>
      <c r="T797" s="9">
        <f t="shared" si="6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E798/D798*100</f>
        <v>101.35000000000001</v>
      </c>
      <c r="P798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9">
        <f t="shared" si="63"/>
        <v>41502.882928240739</v>
      </c>
      <c r="T798" s="9">
        <f t="shared" si="6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E799/D799*100</f>
        <v>107.53333333333333</v>
      </c>
      <c r="P79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9">
        <f t="shared" si="63"/>
        <v>40996.994074074071</v>
      </c>
      <c r="T799" s="9">
        <f t="shared" si="6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E800/D800*100</f>
        <v>114.88571428571429</v>
      </c>
      <c r="P800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9">
        <f t="shared" si="63"/>
        <v>41882.590127314819</v>
      </c>
      <c r="T800" s="9">
        <f t="shared" si="6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E801/D801*100</f>
        <v>100.02</v>
      </c>
      <c r="P801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9">
        <f t="shared" si="63"/>
        <v>40996.667199074072</v>
      </c>
      <c r="T801" s="9">
        <f t="shared" si="6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E802/D802*100</f>
        <v>152.13333333333335</v>
      </c>
      <c r="P802">
        <f t="shared" si="60"/>
        <v>40.75</v>
      </c>
      <c r="Q802" t="str">
        <f t="shared" si="61"/>
        <v>music</v>
      </c>
      <c r="R802" t="str">
        <f t="shared" si="62"/>
        <v>rock</v>
      </c>
      <c r="S802" s="9">
        <f t="shared" si="63"/>
        <v>41863.433495370373</v>
      </c>
      <c r="T802" s="9">
        <f t="shared" si="6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E803/D803*100</f>
        <v>111.52149999999999</v>
      </c>
      <c r="P803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9">
        <f t="shared" si="63"/>
        <v>40695.795370370368</v>
      </c>
      <c r="T803" s="9">
        <f t="shared" si="6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E804/D804*100</f>
        <v>101.33333333333334</v>
      </c>
      <c r="P804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9">
        <f t="shared" si="63"/>
        <v>41123.022268518522</v>
      </c>
      <c r="T804" s="9">
        <f t="shared" si="6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E805/D805*100</f>
        <v>123.2608695652174</v>
      </c>
      <c r="P805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9">
        <f t="shared" si="63"/>
        <v>40665.949976851851</v>
      </c>
      <c r="T805" s="9">
        <f t="shared" si="6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E806/D806*100</f>
        <v>100</v>
      </c>
      <c r="P80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9">
        <f t="shared" si="63"/>
        <v>40730.105625000004</v>
      </c>
      <c r="T806" s="9">
        <f t="shared" si="6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E807/D807*100</f>
        <v>105</v>
      </c>
      <c r="P807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9">
        <f t="shared" si="63"/>
        <v>40690.823055555556</v>
      </c>
      <c r="T807" s="9">
        <f t="shared" si="6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E808/D808*100</f>
        <v>104.4375</v>
      </c>
      <c r="P808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9">
        <f t="shared" si="63"/>
        <v>40763.691423611112</v>
      </c>
      <c r="T808" s="9">
        <f t="shared" si="6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E809/D809*100</f>
        <v>105.125</v>
      </c>
      <c r="P80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9">
        <f t="shared" si="63"/>
        <v>42759.628599537042</v>
      </c>
      <c r="T809" s="9">
        <f t="shared" si="6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E810/D810*100</f>
        <v>100</v>
      </c>
      <c r="P810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9">
        <f t="shared" si="63"/>
        <v>41962.100532407407</v>
      </c>
      <c r="T810" s="9">
        <f t="shared" si="6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E811/D811*100</f>
        <v>103.77499999999999</v>
      </c>
      <c r="P811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9">
        <f t="shared" si="63"/>
        <v>41628.833680555559</v>
      </c>
      <c r="T811" s="9">
        <f t="shared" si="6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E812/D812*100</f>
        <v>105</v>
      </c>
      <c r="P812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9">
        <f t="shared" si="63"/>
        <v>41123.056273148148</v>
      </c>
      <c r="T812" s="9">
        <f t="shared" si="6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E813/D813*100</f>
        <v>104</v>
      </c>
      <c r="P813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9">
        <f t="shared" si="63"/>
        <v>41443.643541666665</v>
      </c>
      <c r="T813" s="9">
        <f t="shared" si="6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E814/D814*100</f>
        <v>151.83333333333334</v>
      </c>
      <c r="P814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9">
        <f t="shared" si="63"/>
        <v>41282.017962962964</v>
      </c>
      <c r="T814" s="9">
        <f t="shared" si="6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E815/D815*100</f>
        <v>159.99600000000001</v>
      </c>
      <c r="P815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9">
        <f t="shared" si="63"/>
        <v>41080.960243055553</v>
      </c>
      <c r="T815" s="9">
        <f t="shared" si="6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E816/D816*100</f>
        <v>127.3</v>
      </c>
      <c r="P81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9">
        <f t="shared" si="63"/>
        <v>40679.743067129632</v>
      </c>
      <c r="T816" s="9">
        <f t="shared" si="6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E817/D817*100</f>
        <v>107</v>
      </c>
      <c r="P817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9">
        <f t="shared" si="63"/>
        <v>41914.917858796296</v>
      </c>
      <c r="T817" s="9">
        <f t="shared" si="6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E818/D818*100</f>
        <v>115.12214285714286</v>
      </c>
      <c r="P818">
        <f t="shared" si="60"/>
        <v>39.31</v>
      </c>
      <c r="Q818" t="str">
        <f t="shared" si="61"/>
        <v>music</v>
      </c>
      <c r="R818" t="str">
        <f t="shared" si="62"/>
        <v>rock</v>
      </c>
      <c r="S818" s="9">
        <f t="shared" si="63"/>
        <v>41341.870868055557</v>
      </c>
      <c r="T818" s="9">
        <f t="shared" si="6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E819/D819*100</f>
        <v>137.11066666666665</v>
      </c>
      <c r="P81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9">
        <f t="shared" si="63"/>
        <v>40925.599664351852</v>
      </c>
      <c r="T819" s="9">
        <f t="shared" si="6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E820/D820*100</f>
        <v>155.71428571428572</v>
      </c>
      <c r="P820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9">
        <f t="shared" si="63"/>
        <v>41120.882881944446</v>
      </c>
      <c r="T820" s="9">
        <f t="shared" si="6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E821/D821*100</f>
        <v>108.74999999999999</v>
      </c>
      <c r="P821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9">
        <f t="shared" si="63"/>
        <v>41619.998310185183</v>
      </c>
      <c r="T821" s="9">
        <f t="shared" si="6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E822/D822*100</f>
        <v>134.05000000000001</v>
      </c>
      <c r="P822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9">
        <f t="shared" si="63"/>
        <v>41768.841921296298</v>
      </c>
      <c r="T822" s="9">
        <f t="shared" si="6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E823/D823*100</f>
        <v>100</v>
      </c>
      <c r="P823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9">
        <f t="shared" si="63"/>
        <v>42093.922048611115</v>
      </c>
      <c r="T823" s="9">
        <f t="shared" si="6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E824/D824*100</f>
        <v>119.16666666666667</v>
      </c>
      <c r="P824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9">
        <f t="shared" si="63"/>
        <v>41157.947337962964</v>
      </c>
      <c r="T824" s="9">
        <f t="shared" si="6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E825/D825*100</f>
        <v>179.5</v>
      </c>
      <c r="P825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9">
        <f t="shared" si="63"/>
        <v>42055.972824074073</v>
      </c>
      <c r="T825" s="9">
        <f t="shared" si="6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E826/D826*100</f>
        <v>134.38124999999999</v>
      </c>
      <c r="P82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9">
        <f t="shared" si="63"/>
        <v>40250.242106481484</v>
      </c>
      <c r="T826" s="9">
        <f t="shared" si="6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E827/D827*100</f>
        <v>100.43200000000002</v>
      </c>
      <c r="P827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9">
        <f t="shared" si="63"/>
        <v>41186.306527777779</v>
      </c>
      <c r="T827" s="9">
        <f t="shared" si="6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E828/D828*100</f>
        <v>101.45454545454547</v>
      </c>
      <c r="P828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9">
        <f t="shared" si="63"/>
        <v>40973.038541666669</v>
      </c>
      <c r="T828" s="9">
        <f t="shared" si="6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E829/D829*100</f>
        <v>103.33333333333334</v>
      </c>
      <c r="P82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9">
        <f t="shared" si="63"/>
        <v>40927.473460648151</v>
      </c>
      <c r="T829" s="9">
        <f t="shared" si="6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E830/D830*100</f>
        <v>107</v>
      </c>
      <c r="P830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9">
        <f t="shared" si="63"/>
        <v>41073.050717592596</v>
      </c>
      <c r="T830" s="9">
        <f t="shared" si="6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E831/D831*100</f>
        <v>104</v>
      </c>
      <c r="P831">
        <f t="shared" si="60"/>
        <v>32.5</v>
      </c>
      <c r="Q831" t="str">
        <f t="shared" si="61"/>
        <v>music</v>
      </c>
      <c r="R831" t="str">
        <f t="shared" si="62"/>
        <v>rock</v>
      </c>
      <c r="S831" s="9">
        <f t="shared" si="63"/>
        <v>42504.801388888889</v>
      </c>
      <c r="T831" s="9">
        <f t="shared" si="6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E832/D832*100</f>
        <v>107.83333333333334</v>
      </c>
      <c r="P832">
        <f t="shared" si="60"/>
        <v>60.65625</v>
      </c>
      <c r="Q832" t="str">
        <f t="shared" si="61"/>
        <v>music</v>
      </c>
      <c r="R832" t="str">
        <f t="shared" si="62"/>
        <v>rock</v>
      </c>
      <c r="S832" s="9">
        <f t="shared" si="63"/>
        <v>41325.525752314818</v>
      </c>
      <c r="T832" s="9">
        <f t="shared" si="6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E833/D833*100</f>
        <v>233.33333333333334</v>
      </c>
      <c r="P833">
        <f t="shared" si="60"/>
        <v>175</v>
      </c>
      <c r="Q833" t="str">
        <f t="shared" si="61"/>
        <v>music</v>
      </c>
      <c r="R833" t="str">
        <f t="shared" si="62"/>
        <v>rock</v>
      </c>
      <c r="S833" s="9">
        <f t="shared" si="63"/>
        <v>40996.646921296298</v>
      </c>
      <c r="T833" s="9">
        <f t="shared" si="6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E834/D834*100</f>
        <v>100.60706666666665</v>
      </c>
      <c r="P834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9">
        <f t="shared" si="63"/>
        <v>40869.675173611111</v>
      </c>
      <c r="T834" s="9">
        <f t="shared" si="6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E835/D835*100</f>
        <v>101.66666666666666</v>
      </c>
      <c r="P835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9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E836/D836*100</f>
        <v>131.0181818181818</v>
      </c>
      <c r="P836">
        <f t="shared" si="65"/>
        <v>96.08</v>
      </c>
      <c r="Q836" t="str">
        <f t="shared" si="66"/>
        <v>music</v>
      </c>
      <c r="R836" t="str">
        <f t="shared" si="67"/>
        <v>rock</v>
      </c>
      <c r="S836" s="9">
        <f t="shared" si="68"/>
        <v>41422.822824074072</v>
      </c>
      <c r="T836" s="9">
        <f t="shared" si="6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E837/D837*100</f>
        <v>117.25000000000001</v>
      </c>
      <c r="P837">
        <f t="shared" si="65"/>
        <v>58.625</v>
      </c>
      <c r="Q837" t="str">
        <f t="shared" si="66"/>
        <v>music</v>
      </c>
      <c r="R837" t="str">
        <f t="shared" si="67"/>
        <v>rock</v>
      </c>
      <c r="S837" s="9">
        <f t="shared" si="68"/>
        <v>41005.45784722222</v>
      </c>
      <c r="T837" s="9">
        <f t="shared" si="6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E838/D838*100</f>
        <v>100.93039999999999</v>
      </c>
      <c r="P838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9">
        <f t="shared" si="68"/>
        <v>41524.056921296295</v>
      </c>
      <c r="T838" s="9">
        <f t="shared" si="6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E839/D839*100</f>
        <v>121.8</v>
      </c>
      <c r="P83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9">
        <f t="shared" si="68"/>
        <v>41730.998402777775</v>
      </c>
      <c r="T839" s="9">
        <f t="shared" si="6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E840/D840*100</f>
        <v>145.4</v>
      </c>
      <c r="P840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9">
        <f t="shared" si="68"/>
        <v>40895.897974537038</v>
      </c>
      <c r="T840" s="9">
        <f t="shared" si="6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E841/D841*100</f>
        <v>116.61660000000001</v>
      </c>
      <c r="P841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9">
        <f t="shared" si="68"/>
        <v>41144.763379629629</v>
      </c>
      <c r="T841" s="9">
        <f t="shared" si="6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E842/D842*100</f>
        <v>120.4166</v>
      </c>
      <c r="P842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9">
        <f t="shared" si="68"/>
        <v>42607.226701388892</v>
      </c>
      <c r="T842" s="9">
        <f t="shared" si="6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E843/D843*100</f>
        <v>101.32000000000001</v>
      </c>
      <c r="P843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9">
        <f t="shared" si="68"/>
        <v>41923.838692129626</v>
      </c>
      <c r="T843" s="9">
        <f t="shared" si="6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E844/D844*100</f>
        <v>104.32</v>
      </c>
      <c r="P844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9">
        <f t="shared" si="68"/>
        <v>41526.592395833337</v>
      </c>
      <c r="T844" s="9">
        <f t="shared" si="6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E845/D845*100</f>
        <v>267.13333333333333</v>
      </c>
      <c r="P845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9">
        <f t="shared" si="68"/>
        <v>42695.257870370369</v>
      </c>
      <c r="T845" s="9">
        <f t="shared" si="6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E846/D846*100</f>
        <v>194.13333333333333</v>
      </c>
      <c r="P84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9">
        <f t="shared" si="68"/>
        <v>41905.684629629628</v>
      </c>
      <c r="T846" s="9">
        <f t="shared" si="6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E847/D847*100</f>
        <v>120.3802</v>
      </c>
      <c r="P847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9">
        <f t="shared" si="68"/>
        <v>42578.205972222218</v>
      </c>
      <c r="T847" s="9">
        <f t="shared" si="6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E848/D848*100</f>
        <v>122.00090909090908</v>
      </c>
      <c r="P848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9">
        <f t="shared" si="68"/>
        <v>41694.391840277778</v>
      </c>
      <c r="T848" s="9">
        <f t="shared" si="6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E849/D849*100</f>
        <v>100</v>
      </c>
      <c r="P849">
        <f t="shared" si="65"/>
        <v>10</v>
      </c>
      <c r="Q849" t="str">
        <f t="shared" si="66"/>
        <v>music</v>
      </c>
      <c r="R849" t="str">
        <f t="shared" si="67"/>
        <v>metal</v>
      </c>
      <c r="S849" s="9">
        <f t="shared" si="68"/>
        <v>42165.79833333334</v>
      </c>
      <c r="T849" s="9">
        <f t="shared" si="6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E850/D850*100</f>
        <v>100</v>
      </c>
      <c r="P850">
        <f t="shared" si="65"/>
        <v>18.75</v>
      </c>
      <c r="Q850" t="str">
        <f t="shared" si="66"/>
        <v>music</v>
      </c>
      <c r="R850" t="str">
        <f t="shared" si="67"/>
        <v>metal</v>
      </c>
      <c r="S850" s="9">
        <f t="shared" si="68"/>
        <v>42078.792048611111</v>
      </c>
      <c r="T850" s="9">
        <f t="shared" si="6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E851/D851*100</f>
        <v>119.9</v>
      </c>
      <c r="P851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9">
        <f t="shared" si="68"/>
        <v>42051.148888888885</v>
      </c>
      <c r="T851" s="9">
        <f t="shared" si="6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E852/D852*100</f>
        <v>155.17499999999998</v>
      </c>
      <c r="P852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9">
        <f t="shared" si="68"/>
        <v>42452.827743055561</v>
      </c>
      <c r="T852" s="9">
        <f t="shared" si="6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E853/D853*100</f>
        <v>130.44999999999999</v>
      </c>
      <c r="P853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9">
        <f t="shared" si="68"/>
        <v>42522.880243055552</v>
      </c>
      <c r="T853" s="9">
        <f t="shared" si="6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E854/D854*100</f>
        <v>104.97142857142859</v>
      </c>
      <c r="P854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9">
        <f t="shared" si="68"/>
        <v>42656.805497685185</v>
      </c>
      <c r="T854" s="9">
        <f t="shared" si="6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E855/D855*100</f>
        <v>100</v>
      </c>
      <c r="P855">
        <f t="shared" si="65"/>
        <v>30</v>
      </c>
      <c r="Q855" t="str">
        <f t="shared" si="66"/>
        <v>music</v>
      </c>
      <c r="R855" t="str">
        <f t="shared" si="67"/>
        <v>metal</v>
      </c>
      <c r="S855" s="9">
        <f t="shared" si="68"/>
        <v>42021.832280092596</v>
      </c>
      <c r="T855" s="9">
        <f t="shared" si="6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E856/D856*100</f>
        <v>118.2205035971223</v>
      </c>
      <c r="P85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9">
        <f t="shared" si="68"/>
        <v>42702.212337962963</v>
      </c>
      <c r="T856" s="9">
        <f t="shared" si="6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E857/D857*100</f>
        <v>103.44827586206897</v>
      </c>
      <c r="P857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9">
        <f t="shared" si="68"/>
        <v>42545.125196759262</v>
      </c>
      <c r="T857" s="9">
        <f t="shared" si="6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E858/D858*100</f>
        <v>218.00000000000003</v>
      </c>
      <c r="P858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9">
        <f t="shared" si="68"/>
        <v>42609.311990740738</v>
      </c>
      <c r="T858" s="9">
        <f t="shared" si="6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E859/D859*100</f>
        <v>100</v>
      </c>
      <c r="P859">
        <f t="shared" si="65"/>
        <v>50</v>
      </c>
      <c r="Q859" t="str">
        <f t="shared" si="66"/>
        <v>music</v>
      </c>
      <c r="R859" t="str">
        <f t="shared" si="67"/>
        <v>metal</v>
      </c>
      <c r="S859" s="9">
        <f t="shared" si="68"/>
        <v>42291.581377314811</v>
      </c>
      <c r="T859" s="9">
        <f t="shared" si="6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E860/D860*100</f>
        <v>144.00583333333333</v>
      </c>
      <c r="P860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9">
        <f t="shared" si="68"/>
        <v>42079.745578703703</v>
      </c>
      <c r="T860" s="9">
        <f t="shared" si="6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E861/D861*100</f>
        <v>104.67500000000001</v>
      </c>
      <c r="P861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9">
        <f t="shared" si="68"/>
        <v>42128.820231481484</v>
      </c>
      <c r="T861" s="9">
        <f t="shared" si="6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E862/D862*100</f>
        <v>18.142857142857142</v>
      </c>
      <c r="P862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9">
        <f t="shared" si="68"/>
        <v>41570.482789351852</v>
      </c>
      <c r="T862" s="9">
        <f t="shared" si="6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E863/D863*100</f>
        <v>2.2444444444444445</v>
      </c>
      <c r="P863">
        <f t="shared" si="65"/>
        <v>50.5</v>
      </c>
      <c r="Q863" t="str">
        <f t="shared" si="66"/>
        <v>music</v>
      </c>
      <c r="R863" t="str">
        <f t="shared" si="67"/>
        <v>jazz</v>
      </c>
      <c r="S863" s="9">
        <f t="shared" si="68"/>
        <v>42599.965324074074</v>
      </c>
      <c r="T863" s="9">
        <f t="shared" si="6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E864/D864*100</f>
        <v>0.33999999999999997</v>
      </c>
      <c r="P864">
        <f t="shared" si="65"/>
        <v>42.5</v>
      </c>
      <c r="Q864" t="str">
        <f t="shared" si="66"/>
        <v>music</v>
      </c>
      <c r="R864" t="str">
        <f t="shared" si="67"/>
        <v>jazz</v>
      </c>
      <c r="S864" s="9">
        <f t="shared" si="68"/>
        <v>41559.5549537037</v>
      </c>
      <c r="T864" s="9">
        <f t="shared" si="6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E865/D865*100</f>
        <v>4.5</v>
      </c>
      <c r="P865">
        <f t="shared" si="65"/>
        <v>18</v>
      </c>
      <c r="Q865" t="str">
        <f t="shared" si="66"/>
        <v>music</v>
      </c>
      <c r="R865" t="str">
        <f t="shared" si="67"/>
        <v>jazz</v>
      </c>
      <c r="S865" s="9">
        <f t="shared" si="68"/>
        <v>40921.117662037039</v>
      </c>
      <c r="T865" s="9">
        <f t="shared" si="6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E866/D866*100</f>
        <v>41.53846153846154</v>
      </c>
      <c r="P86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9">
        <f t="shared" si="68"/>
        <v>41541.106921296298</v>
      </c>
      <c r="T866" s="9">
        <f t="shared" si="6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E867/D867*100</f>
        <v>2.0454545454545454</v>
      </c>
      <c r="P867">
        <f t="shared" si="65"/>
        <v>22.5</v>
      </c>
      <c r="Q867" t="str">
        <f t="shared" si="66"/>
        <v>music</v>
      </c>
      <c r="R867" t="str">
        <f t="shared" si="67"/>
        <v>jazz</v>
      </c>
      <c r="S867" s="9">
        <f t="shared" si="68"/>
        <v>41230.77311342593</v>
      </c>
      <c r="T867" s="9">
        <f t="shared" si="6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E868/D868*100</f>
        <v>18.285714285714285</v>
      </c>
      <c r="P868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9">
        <f t="shared" si="68"/>
        <v>42025.637939814813</v>
      </c>
      <c r="T868" s="9">
        <f t="shared" si="6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E869/D869*100</f>
        <v>24.02</v>
      </c>
      <c r="P86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9">
        <f t="shared" si="68"/>
        <v>40088.105393518519</v>
      </c>
      <c r="T869" s="9">
        <f t="shared" si="6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E870/D870*100</f>
        <v>0.1111111111111111</v>
      </c>
      <c r="P870">
        <f t="shared" si="65"/>
        <v>50</v>
      </c>
      <c r="Q870" t="str">
        <f t="shared" si="66"/>
        <v>music</v>
      </c>
      <c r="R870" t="str">
        <f t="shared" si="67"/>
        <v>jazz</v>
      </c>
      <c r="S870" s="9">
        <f t="shared" si="68"/>
        <v>41616.027754629627</v>
      </c>
      <c r="T870" s="9">
        <f t="shared" si="6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E871/D871*100</f>
        <v>11.818181818181818</v>
      </c>
      <c r="P871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9">
        <f t="shared" si="68"/>
        <v>41342.845567129632</v>
      </c>
      <c r="T871" s="9">
        <f t="shared" si="6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E872/D872*100</f>
        <v>0.31</v>
      </c>
      <c r="P872">
        <f t="shared" si="65"/>
        <v>12.4</v>
      </c>
      <c r="Q872" t="str">
        <f t="shared" si="66"/>
        <v>music</v>
      </c>
      <c r="R872" t="str">
        <f t="shared" si="67"/>
        <v>jazz</v>
      </c>
      <c r="S872" s="9">
        <f t="shared" si="68"/>
        <v>41488.022256944445</v>
      </c>
      <c r="T872" s="9">
        <f t="shared" si="6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E873/D873*100</f>
        <v>5.416666666666667</v>
      </c>
      <c r="P873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9">
        <f t="shared" si="68"/>
        <v>41577.561284722222</v>
      </c>
      <c r="T873" s="9">
        <f t="shared" si="6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E874/D874*100</f>
        <v>0.8125</v>
      </c>
      <c r="P874">
        <f t="shared" si="65"/>
        <v>32.5</v>
      </c>
      <c r="Q874" t="str">
        <f t="shared" si="66"/>
        <v>music</v>
      </c>
      <c r="R874" t="str">
        <f t="shared" si="67"/>
        <v>jazz</v>
      </c>
      <c r="S874" s="9">
        <f t="shared" si="68"/>
        <v>40567.825543981482</v>
      </c>
      <c r="T874" s="9">
        <f t="shared" si="6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E875/D875*100</f>
        <v>1.2857142857142856</v>
      </c>
      <c r="P875">
        <f t="shared" si="65"/>
        <v>9</v>
      </c>
      <c r="Q875" t="str">
        <f t="shared" si="66"/>
        <v>music</v>
      </c>
      <c r="R875" t="str">
        <f t="shared" si="67"/>
        <v>jazz</v>
      </c>
      <c r="S875" s="9">
        <f t="shared" si="68"/>
        <v>41184.167129629634</v>
      </c>
      <c r="T875" s="9">
        <f t="shared" si="6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E876/D876*100</f>
        <v>24.333333333333336</v>
      </c>
      <c r="P87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9">
        <f t="shared" si="68"/>
        <v>41368.583726851852</v>
      </c>
      <c r="T876" s="9">
        <f t="shared" si="6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E877/D877*100</f>
        <v>0</v>
      </c>
      <c r="P877" t="e">
        <f t="shared" si="65"/>
        <v>#DIV/0!</v>
      </c>
      <c r="Q877" t="str">
        <f t="shared" si="66"/>
        <v>music</v>
      </c>
      <c r="R877" t="str">
        <f t="shared" si="67"/>
        <v>jazz</v>
      </c>
      <c r="S877" s="9">
        <f t="shared" si="68"/>
        <v>42248.723738425921</v>
      </c>
      <c r="T877" s="9">
        <f t="shared" si="6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E878/D878*100</f>
        <v>40.799492385786799</v>
      </c>
      <c r="P878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9">
        <f t="shared" si="68"/>
        <v>41276.496840277774</v>
      </c>
      <c r="T878" s="9">
        <f t="shared" si="6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E879/D879*100</f>
        <v>67.55</v>
      </c>
      <c r="P87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9">
        <f t="shared" si="68"/>
        <v>41597.788888888892</v>
      </c>
      <c r="T879" s="9">
        <f t="shared" si="6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E880/D880*100</f>
        <v>1.3</v>
      </c>
      <c r="P880">
        <f t="shared" si="65"/>
        <v>32.5</v>
      </c>
      <c r="Q880" t="str">
        <f t="shared" si="66"/>
        <v>music</v>
      </c>
      <c r="R880" t="str">
        <f t="shared" si="67"/>
        <v>jazz</v>
      </c>
      <c r="S880" s="9">
        <f t="shared" si="68"/>
        <v>40505.232916666668</v>
      </c>
      <c r="T880" s="9">
        <f t="shared" si="6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E881/D881*100</f>
        <v>30.666666666666664</v>
      </c>
      <c r="P881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9">
        <f t="shared" si="68"/>
        <v>41037.829918981479</v>
      </c>
      <c r="T881" s="9">
        <f t="shared" si="6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E882/D882*100</f>
        <v>2.9894179894179893</v>
      </c>
      <c r="P882">
        <f t="shared" si="65"/>
        <v>14.125</v>
      </c>
      <c r="Q882" t="str">
        <f t="shared" si="66"/>
        <v>music</v>
      </c>
      <c r="R882" t="str">
        <f t="shared" si="67"/>
        <v>indie rock</v>
      </c>
      <c r="S882" s="9">
        <f t="shared" si="68"/>
        <v>41179.32104166667</v>
      </c>
      <c r="T882" s="9">
        <f t="shared" si="6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E883/D883*100</f>
        <v>0.8</v>
      </c>
      <c r="P883">
        <f t="shared" si="65"/>
        <v>30</v>
      </c>
      <c r="Q883" t="str">
        <f t="shared" si="66"/>
        <v>music</v>
      </c>
      <c r="R883" t="str">
        <f t="shared" si="67"/>
        <v>indie rock</v>
      </c>
      <c r="S883" s="9">
        <f t="shared" si="68"/>
        <v>40877.25099537037</v>
      </c>
      <c r="T883" s="9">
        <f t="shared" si="6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E884/D884*100</f>
        <v>20.133333333333333</v>
      </c>
      <c r="P884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9">
        <f t="shared" si="68"/>
        <v>40759.860532407409</v>
      </c>
      <c r="T884" s="9">
        <f t="shared" si="6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E885/D885*100</f>
        <v>40.020000000000003</v>
      </c>
      <c r="P885">
        <f t="shared" si="65"/>
        <v>83.375</v>
      </c>
      <c r="Q885" t="str">
        <f t="shared" si="66"/>
        <v>music</v>
      </c>
      <c r="R885" t="str">
        <f t="shared" si="67"/>
        <v>indie rock</v>
      </c>
      <c r="S885" s="9">
        <f t="shared" si="68"/>
        <v>42371.935590277775</v>
      </c>
      <c r="T885" s="9">
        <f t="shared" si="6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E886/D886*100</f>
        <v>1</v>
      </c>
      <c r="P886">
        <f t="shared" si="65"/>
        <v>10</v>
      </c>
      <c r="Q886" t="str">
        <f t="shared" si="66"/>
        <v>music</v>
      </c>
      <c r="R886" t="str">
        <f t="shared" si="67"/>
        <v>indie rock</v>
      </c>
      <c r="S886" s="9">
        <f t="shared" si="68"/>
        <v>40981.802615740737</v>
      </c>
      <c r="T886" s="9">
        <f t="shared" si="6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E887/D887*100</f>
        <v>75</v>
      </c>
      <c r="P887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9">
        <f t="shared" si="68"/>
        <v>42713.941099537042</v>
      </c>
      <c r="T887" s="9">
        <f t="shared" si="6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E888/D888*100</f>
        <v>41</v>
      </c>
      <c r="P888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9">
        <f t="shared" si="68"/>
        <v>42603.870520833334</v>
      </c>
      <c r="T888" s="9">
        <f t="shared" si="6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E889/D889*100</f>
        <v>0</v>
      </c>
      <c r="P889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9">
        <f t="shared" si="68"/>
        <v>41026.958969907406</v>
      </c>
      <c r="T889" s="9">
        <f t="shared" si="6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E890/D890*100</f>
        <v>7.1999999999999993</v>
      </c>
      <c r="P890">
        <f t="shared" si="65"/>
        <v>18</v>
      </c>
      <c r="Q890" t="str">
        <f t="shared" si="66"/>
        <v>music</v>
      </c>
      <c r="R890" t="str">
        <f t="shared" si="67"/>
        <v>indie rock</v>
      </c>
      <c r="S890" s="9">
        <f t="shared" si="68"/>
        <v>40751.753298611111</v>
      </c>
      <c r="T890" s="9">
        <f t="shared" si="6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E891/D891*100</f>
        <v>9.4412800000000008</v>
      </c>
      <c r="P891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9">
        <f t="shared" si="68"/>
        <v>41887.784062500003</v>
      </c>
      <c r="T891" s="9">
        <f t="shared" si="6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E892/D892*100</f>
        <v>4.1666666666666661</v>
      </c>
      <c r="P892">
        <f t="shared" si="65"/>
        <v>31.25</v>
      </c>
      <c r="Q892" t="str">
        <f t="shared" si="66"/>
        <v>music</v>
      </c>
      <c r="R892" t="str">
        <f t="shared" si="67"/>
        <v>indie rock</v>
      </c>
      <c r="S892" s="9">
        <f t="shared" si="68"/>
        <v>41569.698831018519</v>
      </c>
      <c r="T892" s="9">
        <f t="shared" si="6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E893/D893*100</f>
        <v>3.25</v>
      </c>
      <c r="P893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9">
        <f t="shared" si="68"/>
        <v>41842.031597222223</v>
      </c>
      <c r="T893" s="9">
        <f t="shared" si="6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E894/D894*100</f>
        <v>40.75</v>
      </c>
      <c r="P894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9">
        <f t="shared" si="68"/>
        <v>40304.20003472222</v>
      </c>
      <c r="T894" s="9">
        <f t="shared" si="6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E895/D895*100</f>
        <v>10</v>
      </c>
      <c r="P895">
        <f t="shared" si="65"/>
        <v>40</v>
      </c>
      <c r="Q895" t="str">
        <f t="shared" si="66"/>
        <v>music</v>
      </c>
      <c r="R895" t="str">
        <f t="shared" si="67"/>
        <v>indie rock</v>
      </c>
      <c r="S895" s="9">
        <f t="shared" si="68"/>
        <v>42065.897719907407</v>
      </c>
      <c r="T895" s="9">
        <f t="shared" si="6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E896/D896*100</f>
        <v>39.17</v>
      </c>
      <c r="P89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9">
        <f t="shared" si="68"/>
        <v>42496.981597222228</v>
      </c>
      <c r="T896" s="9">
        <f t="shared" si="6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E897/D897*100</f>
        <v>2.4375</v>
      </c>
      <c r="P897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9">
        <f t="shared" si="68"/>
        <v>40431.127650462964</v>
      </c>
      <c r="T897" s="9">
        <f t="shared" si="6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E898/D898*100</f>
        <v>40</v>
      </c>
      <c r="P898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9">
        <f t="shared" si="68"/>
        <v>42218.872986111113</v>
      </c>
      <c r="T898" s="9">
        <f t="shared" si="6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E899/D899*100</f>
        <v>0</v>
      </c>
      <c r="P899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9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E900/D900*100</f>
        <v>2.8000000000000003</v>
      </c>
      <c r="P900">
        <f t="shared" si="70"/>
        <v>35</v>
      </c>
      <c r="Q900" t="str">
        <f t="shared" si="71"/>
        <v>music</v>
      </c>
      <c r="R900" t="str">
        <f t="shared" si="72"/>
        <v>indie rock</v>
      </c>
      <c r="S900" s="9">
        <f t="shared" si="73"/>
        <v>40878.758217592593</v>
      </c>
      <c r="T900" s="9">
        <f t="shared" si="7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E901/D901*100</f>
        <v>37.333333333333336</v>
      </c>
      <c r="P901">
        <f t="shared" si="70"/>
        <v>35</v>
      </c>
      <c r="Q901" t="str">
        <f t="shared" si="71"/>
        <v>music</v>
      </c>
      <c r="R901" t="str">
        <f t="shared" si="72"/>
        <v>indie rock</v>
      </c>
      <c r="S901" s="9">
        <f t="shared" si="73"/>
        <v>40646.099097222221</v>
      </c>
      <c r="T901" s="9">
        <f t="shared" si="7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E902/D902*100</f>
        <v>0.42</v>
      </c>
      <c r="P902">
        <f t="shared" si="70"/>
        <v>10.5</v>
      </c>
      <c r="Q902" t="str">
        <f t="shared" si="71"/>
        <v>music</v>
      </c>
      <c r="R902" t="str">
        <f t="shared" si="72"/>
        <v>jazz</v>
      </c>
      <c r="S902" s="9">
        <f t="shared" si="73"/>
        <v>42429.84956018519</v>
      </c>
      <c r="T902" s="9">
        <f t="shared" si="7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E903/D903*100</f>
        <v>0</v>
      </c>
      <c r="P903" t="e">
        <f t="shared" si="70"/>
        <v>#DIV/0!</v>
      </c>
      <c r="Q903" t="str">
        <f t="shared" si="71"/>
        <v>music</v>
      </c>
      <c r="R903" t="str">
        <f t="shared" si="72"/>
        <v>jazz</v>
      </c>
      <c r="S903" s="9">
        <f t="shared" si="73"/>
        <v>40291.81150462963</v>
      </c>
      <c r="T903" s="9">
        <f t="shared" si="7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E904/D904*100</f>
        <v>0.3</v>
      </c>
      <c r="P904">
        <f t="shared" si="70"/>
        <v>30</v>
      </c>
      <c r="Q904" t="str">
        <f t="shared" si="71"/>
        <v>music</v>
      </c>
      <c r="R904" t="str">
        <f t="shared" si="72"/>
        <v>jazz</v>
      </c>
      <c r="S904" s="9">
        <f t="shared" si="73"/>
        <v>41829.965532407405</v>
      </c>
      <c r="T904" s="9">
        <f t="shared" si="7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E905/D905*100</f>
        <v>3.2</v>
      </c>
      <c r="P905">
        <f t="shared" si="70"/>
        <v>40</v>
      </c>
      <c r="Q905" t="str">
        <f t="shared" si="71"/>
        <v>music</v>
      </c>
      <c r="R905" t="str">
        <f t="shared" si="72"/>
        <v>jazz</v>
      </c>
      <c r="S905" s="9">
        <f t="shared" si="73"/>
        <v>41149.796064814815</v>
      </c>
      <c r="T905" s="9">
        <f t="shared" si="7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E906/D906*100</f>
        <v>0.30199999999999999</v>
      </c>
      <c r="P90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9">
        <f t="shared" si="73"/>
        <v>42342.080289351856</v>
      </c>
      <c r="T906" s="9">
        <f t="shared" si="7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E907/D907*100</f>
        <v>3.0153846153846153</v>
      </c>
      <c r="P907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9">
        <f t="shared" si="73"/>
        <v>40507.239884259259</v>
      </c>
      <c r="T907" s="9">
        <f t="shared" si="7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E908/D908*100</f>
        <v>0</v>
      </c>
      <c r="P908" t="e">
        <f t="shared" si="70"/>
        <v>#DIV/0!</v>
      </c>
      <c r="Q908" t="str">
        <f t="shared" si="71"/>
        <v>music</v>
      </c>
      <c r="R908" t="str">
        <f t="shared" si="72"/>
        <v>jazz</v>
      </c>
      <c r="S908" s="9">
        <f t="shared" si="73"/>
        <v>41681.189699074072</v>
      </c>
      <c r="T908" s="9">
        <f t="shared" si="7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E909/D909*100</f>
        <v>0</v>
      </c>
      <c r="P909" t="e">
        <f t="shared" si="70"/>
        <v>#DIV/0!</v>
      </c>
      <c r="Q909" t="str">
        <f t="shared" si="71"/>
        <v>music</v>
      </c>
      <c r="R909" t="str">
        <f t="shared" si="72"/>
        <v>jazz</v>
      </c>
      <c r="S909" s="9">
        <f t="shared" si="73"/>
        <v>40767.192395833335</v>
      </c>
      <c r="T909" s="9">
        <f t="shared" si="7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E910/D910*100</f>
        <v>0</v>
      </c>
      <c r="P910" t="e">
        <f t="shared" si="70"/>
        <v>#DIV/0!</v>
      </c>
      <c r="Q910" t="str">
        <f t="shared" si="71"/>
        <v>music</v>
      </c>
      <c r="R910" t="str">
        <f t="shared" si="72"/>
        <v>jazz</v>
      </c>
      <c r="S910" s="9">
        <f t="shared" si="73"/>
        <v>40340.801562499997</v>
      </c>
      <c r="T910" s="9">
        <f t="shared" si="7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E911/D911*100</f>
        <v>3.25</v>
      </c>
      <c r="P911">
        <f t="shared" si="70"/>
        <v>65</v>
      </c>
      <c r="Q911" t="str">
        <f t="shared" si="71"/>
        <v>music</v>
      </c>
      <c r="R911" t="str">
        <f t="shared" si="72"/>
        <v>jazz</v>
      </c>
      <c r="S911" s="9">
        <f t="shared" si="73"/>
        <v>41081.69027777778</v>
      </c>
      <c r="T911" s="9">
        <f t="shared" si="7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E912/D912*100</f>
        <v>22.363636363636363</v>
      </c>
      <c r="P912">
        <f t="shared" si="70"/>
        <v>24.6</v>
      </c>
      <c r="Q912" t="str">
        <f t="shared" si="71"/>
        <v>music</v>
      </c>
      <c r="R912" t="str">
        <f t="shared" si="72"/>
        <v>jazz</v>
      </c>
      <c r="S912" s="9">
        <f t="shared" si="73"/>
        <v>42737.545358796298</v>
      </c>
      <c r="T912" s="9">
        <f t="shared" si="7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E913/D913*100</f>
        <v>0</v>
      </c>
      <c r="P913" t="e">
        <f t="shared" si="70"/>
        <v>#DIV/0!</v>
      </c>
      <c r="Q913" t="str">
        <f t="shared" si="71"/>
        <v>music</v>
      </c>
      <c r="R913" t="str">
        <f t="shared" si="72"/>
        <v>jazz</v>
      </c>
      <c r="S913" s="9">
        <f t="shared" si="73"/>
        <v>41642.005150462966</v>
      </c>
      <c r="T913" s="9">
        <f t="shared" si="7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E914/D914*100</f>
        <v>0.85714285714285721</v>
      </c>
      <c r="P914">
        <f t="shared" si="70"/>
        <v>15</v>
      </c>
      <c r="Q914" t="str">
        <f t="shared" si="71"/>
        <v>music</v>
      </c>
      <c r="R914" t="str">
        <f t="shared" si="72"/>
        <v>jazz</v>
      </c>
      <c r="S914" s="9">
        <f t="shared" si="73"/>
        <v>41194.109340277777</v>
      </c>
      <c r="T914" s="9">
        <f t="shared" si="7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E915/D915*100</f>
        <v>6.6066666666666665</v>
      </c>
      <c r="P915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9">
        <f t="shared" si="73"/>
        <v>41004.139108796298</v>
      </c>
      <c r="T915" s="9">
        <f t="shared" si="7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E916/D916*100</f>
        <v>0</v>
      </c>
      <c r="P916" t="e">
        <f t="shared" si="70"/>
        <v>#DIV/0!</v>
      </c>
      <c r="Q916" t="str">
        <f t="shared" si="71"/>
        <v>music</v>
      </c>
      <c r="R916" t="str">
        <f t="shared" si="72"/>
        <v>jazz</v>
      </c>
      <c r="S916" s="9">
        <f t="shared" si="73"/>
        <v>41116.763275462967</v>
      </c>
      <c r="T916" s="9">
        <f t="shared" si="7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E917/D917*100</f>
        <v>5.7692307692307692</v>
      </c>
      <c r="P917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9">
        <f t="shared" si="73"/>
        <v>40937.679560185185</v>
      </c>
      <c r="T917" s="9">
        <f t="shared" si="7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E918/D918*100</f>
        <v>0</v>
      </c>
      <c r="P918" t="e">
        <f t="shared" si="70"/>
        <v>#DIV/0!</v>
      </c>
      <c r="Q918" t="str">
        <f t="shared" si="71"/>
        <v>music</v>
      </c>
      <c r="R918" t="str">
        <f t="shared" si="72"/>
        <v>jazz</v>
      </c>
      <c r="S918" s="9">
        <f t="shared" si="73"/>
        <v>40434.853402777779</v>
      </c>
      <c r="T918" s="9">
        <f t="shared" si="7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E919/D919*100</f>
        <v>0.6</v>
      </c>
      <c r="P919">
        <f t="shared" si="70"/>
        <v>30</v>
      </c>
      <c r="Q919" t="str">
        <f t="shared" si="71"/>
        <v>music</v>
      </c>
      <c r="R919" t="str">
        <f t="shared" si="72"/>
        <v>jazz</v>
      </c>
      <c r="S919" s="9">
        <f t="shared" si="73"/>
        <v>41802.94363425926</v>
      </c>
      <c r="T919" s="9">
        <f t="shared" si="7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E920/D920*100</f>
        <v>5.0256410256410255</v>
      </c>
      <c r="P920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9">
        <f t="shared" si="73"/>
        <v>41944.916215277779</v>
      </c>
      <c r="T920" s="9">
        <f t="shared" si="7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E921/D921*100</f>
        <v>0.5</v>
      </c>
      <c r="P921">
        <f t="shared" si="70"/>
        <v>100</v>
      </c>
      <c r="Q921" t="str">
        <f t="shared" si="71"/>
        <v>music</v>
      </c>
      <c r="R921" t="str">
        <f t="shared" si="72"/>
        <v>jazz</v>
      </c>
      <c r="S921" s="9">
        <f t="shared" si="73"/>
        <v>41227.641724537039</v>
      </c>
      <c r="T921" s="9">
        <f t="shared" si="7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E922/D922*100</f>
        <v>0</v>
      </c>
      <c r="P922" t="e">
        <f t="shared" si="70"/>
        <v>#DIV/0!</v>
      </c>
      <c r="Q922" t="str">
        <f t="shared" si="71"/>
        <v>music</v>
      </c>
      <c r="R922" t="str">
        <f t="shared" si="72"/>
        <v>jazz</v>
      </c>
      <c r="S922" s="9">
        <f t="shared" si="73"/>
        <v>41562.67155092593</v>
      </c>
      <c r="T922" s="9">
        <f t="shared" si="7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E923/D923*100</f>
        <v>30.9</v>
      </c>
      <c r="P923">
        <f t="shared" si="70"/>
        <v>231.75</v>
      </c>
      <c r="Q923" t="str">
        <f t="shared" si="71"/>
        <v>music</v>
      </c>
      <c r="R923" t="str">
        <f t="shared" si="72"/>
        <v>jazz</v>
      </c>
      <c r="S923" s="9">
        <f t="shared" si="73"/>
        <v>40847.171018518515</v>
      </c>
      <c r="T923" s="9">
        <f t="shared" si="7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E924/D924*100</f>
        <v>21.037037037037038</v>
      </c>
      <c r="P924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9">
        <f t="shared" si="73"/>
        <v>41878.530011574076</v>
      </c>
      <c r="T924" s="9">
        <f t="shared" si="7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E925/D925*100</f>
        <v>2.1999999999999997</v>
      </c>
      <c r="P925">
        <f t="shared" si="70"/>
        <v>55</v>
      </c>
      <c r="Q925" t="str">
        <f t="shared" si="71"/>
        <v>music</v>
      </c>
      <c r="R925" t="str">
        <f t="shared" si="72"/>
        <v>jazz</v>
      </c>
      <c r="S925" s="9">
        <f t="shared" si="73"/>
        <v>41934.959756944445</v>
      </c>
      <c r="T925" s="9">
        <f t="shared" si="7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E926/D926*100</f>
        <v>10.9</v>
      </c>
      <c r="P926">
        <f t="shared" si="70"/>
        <v>21.8</v>
      </c>
      <c r="Q926" t="str">
        <f t="shared" si="71"/>
        <v>music</v>
      </c>
      <c r="R926" t="str">
        <f t="shared" si="72"/>
        <v>jazz</v>
      </c>
      <c r="S926" s="9">
        <f t="shared" si="73"/>
        <v>41288.942928240744</v>
      </c>
      <c r="T926" s="9">
        <f t="shared" si="7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E927/D927*100</f>
        <v>2.666666666666667</v>
      </c>
      <c r="P927">
        <f t="shared" si="70"/>
        <v>32</v>
      </c>
      <c r="Q927" t="str">
        <f t="shared" si="71"/>
        <v>music</v>
      </c>
      <c r="R927" t="str">
        <f t="shared" si="72"/>
        <v>jazz</v>
      </c>
      <c r="S927" s="9">
        <f t="shared" si="73"/>
        <v>41575.880914351852</v>
      </c>
      <c r="T927" s="9">
        <f t="shared" si="7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E928/D928*100</f>
        <v>0</v>
      </c>
      <c r="P928" t="e">
        <f t="shared" si="70"/>
        <v>#DIV/0!</v>
      </c>
      <c r="Q928" t="str">
        <f t="shared" si="71"/>
        <v>music</v>
      </c>
      <c r="R928" t="str">
        <f t="shared" si="72"/>
        <v>jazz</v>
      </c>
      <c r="S928" s="9">
        <f t="shared" si="73"/>
        <v>40338.02002314815</v>
      </c>
      <c r="T928" s="9">
        <f t="shared" si="7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E929/D929*100</f>
        <v>0</v>
      </c>
      <c r="P929" t="e">
        <f t="shared" si="70"/>
        <v>#DIV/0!</v>
      </c>
      <c r="Q929" t="str">
        <f t="shared" si="71"/>
        <v>music</v>
      </c>
      <c r="R929" t="str">
        <f t="shared" si="72"/>
        <v>jazz</v>
      </c>
      <c r="S929" s="9">
        <f t="shared" si="73"/>
        <v>41013.822858796295</v>
      </c>
      <c r="T929" s="9">
        <f t="shared" si="7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E930/D930*100</f>
        <v>10.86206896551724</v>
      </c>
      <c r="P930">
        <f t="shared" si="70"/>
        <v>56.25</v>
      </c>
      <c r="Q930" t="str">
        <f t="shared" si="71"/>
        <v>music</v>
      </c>
      <c r="R930" t="str">
        <f t="shared" si="72"/>
        <v>jazz</v>
      </c>
      <c r="S930" s="9">
        <f t="shared" si="73"/>
        <v>41180.86241898148</v>
      </c>
      <c r="T930" s="9">
        <f t="shared" si="7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E931/D931*100</f>
        <v>0</v>
      </c>
      <c r="P931" t="e">
        <f t="shared" si="70"/>
        <v>#DIV/0!</v>
      </c>
      <c r="Q931" t="str">
        <f t="shared" si="71"/>
        <v>music</v>
      </c>
      <c r="R931" t="str">
        <f t="shared" si="72"/>
        <v>jazz</v>
      </c>
      <c r="S931" s="9">
        <f t="shared" si="73"/>
        <v>40978.238067129627</v>
      </c>
      <c r="T931" s="9">
        <f t="shared" si="7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E932/D932*100</f>
        <v>38.333333333333336</v>
      </c>
      <c r="P932">
        <f t="shared" si="70"/>
        <v>69</v>
      </c>
      <c r="Q932" t="str">
        <f t="shared" si="71"/>
        <v>music</v>
      </c>
      <c r="R932" t="str">
        <f t="shared" si="72"/>
        <v>jazz</v>
      </c>
      <c r="S932" s="9">
        <f t="shared" si="73"/>
        <v>40312.915578703702</v>
      </c>
      <c r="T932" s="9">
        <f t="shared" si="7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E933/D933*100</f>
        <v>6.5500000000000007</v>
      </c>
      <c r="P933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9">
        <f t="shared" si="73"/>
        <v>41680.359976851854</v>
      </c>
      <c r="T933" s="9">
        <f t="shared" si="7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E934/D934*100</f>
        <v>14.536842105263158</v>
      </c>
      <c r="P934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9">
        <f t="shared" si="73"/>
        <v>41310.969270833331</v>
      </c>
      <c r="T934" s="9">
        <f t="shared" si="7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E935/D935*100</f>
        <v>6</v>
      </c>
      <c r="P935">
        <f t="shared" si="70"/>
        <v>60</v>
      </c>
      <c r="Q935" t="str">
        <f t="shared" si="71"/>
        <v>music</v>
      </c>
      <c r="R935" t="str">
        <f t="shared" si="72"/>
        <v>jazz</v>
      </c>
      <c r="S935" s="9">
        <f t="shared" si="73"/>
        <v>41711.169085648151</v>
      </c>
      <c r="T935" s="9">
        <f t="shared" si="7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E936/D936*100</f>
        <v>30.4</v>
      </c>
      <c r="P93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9">
        <f t="shared" si="73"/>
        <v>41733.737083333333</v>
      </c>
      <c r="T936" s="9">
        <f t="shared" si="7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E937/D937*100</f>
        <v>1.4285714285714286</v>
      </c>
      <c r="P937">
        <f t="shared" si="70"/>
        <v>25</v>
      </c>
      <c r="Q937" t="str">
        <f t="shared" si="71"/>
        <v>music</v>
      </c>
      <c r="R937" t="str">
        <f t="shared" si="72"/>
        <v>jazz</v>
      </c>
      <c r="S937" s="9">
        <f t="shared" si="73"/>
        <v>42368.333668981482</v>
      </c>
      <c r="T937" s="9">
        <f t="shared" si="7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E938/D938*100</f>
        <v>0</v>
      </c>
      <c r="P938" t="e">
        <f t="shared" si="70"/>
        <v>#DIV/0!</v>
      </c>
      <c r="Q938" t="str">
        <f t="shared" si="71"/>
        <v>music</v>
      </c>
      <c r="R938" t="str">
        <f t="shared" si="72"/>
        <v>jazz</v>
      </c>
      <c r="S938" s="9">
        <f t="shared" si="73"/>
        <v>40883.024178240739</v>
      </c>
      <c r="T938" s="9">
        <f t="shared" si="7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E939/D939*100</f>
        <v>1.1428571428571428</v>
      </c>
      <c r="P939">
        <f t="shared" si="70"/>
        <v>20</v>
      </c>
      <c r="Q939" t="str">
        <f t="shared" si="71"/>
        <v>music</v>
      </c>
      <c r="R939" t="str">
        <f t="shared" si="72"/>
        <v>jazz</v>
      </c>
      <c r="S939" s="9">
        <f t="shared" si="73"/>
        <v>41551.798113425924</v>
      </c>
      <c r="T939" s="9">
        <f t="shared" si="7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E940/D940*100</f>
        <v>0.35714285714285715</v>
      </c>
      <c r="P940">
        <f t="shared" si="70"/>
        <v>25</v>
      </c>
      <c r="Q940" t="str">
        <f t="shared" si="71"/>
        <v>music</v>
      </c>
      <c r="R940" t="str">
        <f t="shared" si="72"/>
        <v>jazz</v>
      </c>
      <c r="S940" s="9">
        <f t="shared" si="73"/>
        <v>41124.479722222226</v>
      </c>
      <c r="T940" s="9">
        <f t="shared" si="7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E941/D941*100</f>
        <v>1.4545454545454546</v>
      </c>
      <c r="P941">
        <f t="shared" si="70"/>
        <v>20</v>
      </c>
      <c r="Q941" t="str">
        <f t="shared" si="71"/>
        <v>music</v>
      </c>
      <c r="R941" t="str">
        <f t="shared" si="72"/>
        <v>jazz</v>
      </c>
      <c r="S941" s="9">
        <f t="shared" si="73"/>
        <v>41416.763171296298</v>
      </c>
      <c r="T941" s="9">
        <f t="shared" si="7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E942/D942*100</f>
        <v>17.155555555555555</v>
      </c>
      <c r="P942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9">
        <f t="shared" si="73"/>
        <v>42182.008402777778</v>
      </c>
      <c r="T942" s="9">
        <f t="shared" si="7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E943/D943*100</f>
        <v>2.3220000000000001</v>
      </c>
      <c r="P943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9">
        <f t="shared" si="73"/>
        <v>42746.096585648149</v>
      </c>
      <c r="T943" s="9">
        <f t="shared" si="7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E944/D944*100</f>
        <v>8.9066666666666663</v>
      </c>
      <c r="P944">
        <f t="shared" si="70"/>
        <v>41.75</v>
      </c>
      <c r="Q944" t="str">
        <f t="shared" si="71"/>
        <v>technology</v>
      </c>
      <c r="R944" t="str">
        <f t="shared" si="72"/>
        <v>wearables</v>
      </c>
      <c r="S944" s="9">
        <f t="shared" si="73"/>
        <v>42382.843287037031</v>
      </c>
      <c r="T944" s="9">
        <f t="shared" si="7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E945/D945*100</f>
        <v>9.6333333333333346</v>
      </c>
      <c r="P945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9">
        <f t="shared" si="73"/>
        <v>42673.66788194445</v>
      </c>
      <c r="T945" s="9">
        <f t="shared" si="7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E946/D946*100</f>
        <v>13.325999999999999</v>
      </c>
      <c r="P94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9">
        <f t="shared" si="73"/>
        <v>42444.583912037036</v>
      </c>
      <c r="T946" s="9">
        <f t="shared" si="7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E947/D947*100</f>
        <v>2.484</v>
      </c>
      <c r="P947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9">
        <f t="shared" si="73"/>
        <v>42732.872986111113</v>
      </c>
      <c r="T947" s="9">
        <f t="shared" si="7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E948/D948*100</f>
        <v>1.9066666666666665</v>
      </c>
      <c r="P948">
        <f t="shared" si="70"/>
        <v>57.2</v>
      </c>
      <c r="Q948" t="str">
        <f t="shared" si="71"/>
        <v>technology</v>
      </c>
      <c r="R948" t="str">
        <f t="shared" si="72"/>
        <v>wearables</v>
      </c>
      <c r="S948" s="9">
        <f t="shared" si="73"/>
        <v>42592.750555555554</v>
      </c>
      <c r="T948" s="9">
        <f t="shared" si="7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E949/D949*100</f>
        <v>0</v>
      </c>
      <c r="P949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9">
        <f t="shared" si="73"/>
        <v>42491.781319444446</v>
      </c>
      <c r="T949" s="9">
        <f t="shared" si="7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E950/D950*100</f>
        <v>12</v>
      </c>
      <c r="P950">
        <f t="shared" si="70"/>
        <v>60</v>
      </c>
      <c r="Q950" t="str">
        <f t="shared" si="71"/>
        <v>technology</v>
      </c>
      <c r="R950" t="str">
        <f t="shared" si="72"/>
        <v>wearables</v>
      </c>
      <c r="S950" s="9">
        <f t="shared" si="73"/>
        <v>42411.828287037039</v>
      </c>
      <c r="T950" s="9">
        <f t="shared" si="7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E951/D951*100</f>
        <v>1.365</v>
      </c>
      <c r="P951">
        <f t="shared" si="70"/>
        <v>39</v>
      </c>
      <c r="Q951" t="str">
        <f t="shared" si="71"/>
        <v>technology</v>
      </c>
      <c r="R951" t="str">
        <f t="shared" si="72"/>
        <v>wearables</v>
      </c>
      <c r="S951" s="9">
        <f t="shared" si="73"/>
        <v>42361.043703703705</v>
      </c>
      <c r="T951" s="9">
        <f t="shared" si="7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E952/D952*100</f>
        <v>28.04</v>
      </c>
      <c r="P952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9">
        <f t="shared" si="73"/>
        <v>42356.750706018516</v>
      </c>
      <c r="T952" s="9">
        <f t="shared" si="7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E953/D953*100</f>
        <v>38.39</v>
      </c>
      <c r="P953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9">
        <f t="shared" si="73"/>
        <v>42480.653611111105</v>
      </c>
      <c r="T953" s="9">
        <f t="shared" si="7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E954/D954*100</f>
        <v>39.942857142857143</v>
      </c>
      <c r="P954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9">
        <f t="shared" si="73"/>
        <v>42662.613564814819</v>
      </c>
      <c r="T954" s="9">
        <f t="shared" si="7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E955/D955*100</f>
        <v>0.84</v>
      </c>
      <c r="P955">
        <f t="shared" si="70"/>
        <v>25.2</v>
      </c>
      <c r="Q955" t="str">
        <f t="shared" si="71"/>
        <v>technology</v>
      </c>
      <c r="R955" t="str">
        <f t="shared" si="72"/>
        <v>wearables</v>
      </c>
      <c r="S955" s="9">
        <f t="shared" si="73"/>
        <v>41999.164340277777</v>
      </c>
      <c r="T955" s="9">
        <f t="shared" si="7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E956/D956*100</f>
        <v>43.406666666666666</v>
      </c>
      <c r="P95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9">
        <f t="shared" si="73"/>
        <v>42194.833784722221</v>
      </c>
      <c r="T956" s="9">
        <f t="shared" si="7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E957/D957*100</f>
        <v>5.6613333333333333</v>
      </c>
      <c r="P957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9">
        <f t="shared" si="73"/>
        <v>42586.295138888891</v>
      </c>
      <c r="T957" s="9">
        <f t="shared" si="7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E958/D958*100</f>
        <v>1.722</v>
      </c>
      <c r="P958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9">
        <f t="shared" si="73"/>
        <v>42060.913877314815</v>
      </c>
      <c r="T958" s="9">
        <f t="shared" si="7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E959/D959*100</f>
        <v>1.9416666666666664</v>
      </c>
      <c r="P95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9">
        <f t="shared" si="73"/>
        <v>42660.552465277782</v>
      </c>
      <c r="T959" s="9">
        <f t="shared" si="7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E960/D960*100</f>
        <v>11.328275684711327</v>
      </c>
      <c r="P960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9">
        <f t="shared" si="73"/>
        <v>42082.802812499998</v>
      </c>
      <c r="T960" s="9">
        <f t="shared" si="7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E961/D961*100</f>
        <v>38.86</v>
      </c>
      <c r="P961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9">
        <f t="shared" si="73"/>
        <v>41993.174363425926</v>
      </c>
      <c r="T961" s="9">
        <f t="shared" si="7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E962/D962*100</f>
        <v>46.100628930817614</v>
      </c>
      <c r="P962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9">
        <f t="shared" si="73"/>
        <v>42766.626793981486</v>
      </c>
      <c r="T962" s="9">
        <f t="shared" si="7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E963/D963*100</f>
        <v>42.188421052631583</v>
      </c>
      <c r="P963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9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E964/D964*100</f>
        <v>28.48</v>
      </c>
      <c r="P964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9">
        <f t="shared" si="78"/>
        <v>42373.712418981479</v>
      </c>
      <c r="T964" s="9">
        <f t="shared" si="7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E965/D965*100</f>
        <v>1.077142857142857</v>
      </c>
      <c r="P965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9">
        <f t="shared" si="78"/>
        <v>42625.635636574079</v>
      </c>
      <c r="T965" s="9">
        <f t="shared" si="7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E966/D966*100</f>
        <v>0.79909090909090907</v>
      </c>
      <c r="P96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9">
        <f t="shared" si="78"/>
        <v>42208.628692129627</v>
      </c>
      <c r="T966" s="9">
        <f t="shared" si="79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E967/D967*100</f>
        <v>1.1919999999999999</v>
      </c>
      <c r="P967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9">
        <f t="shared" si="78"/>
        <v>42637.016736111109</v>
      </c>
      <c r="T967" s="9">
        <f t="shared" si="79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E968/D968*100</f>
        <v>14.799999999999999</v>
      </c>
      <c r="P968">
        <f t="shared" si="75"/>
        <v>59.2</v>
      </c>
      <c r="Q968" t="str">
        <f t="shared" si="76"/>
        <v>technology</v>
      </c>
      <c r="R968" t="str">
        <f t="shared" si="77"/>
        <v>wearables</v>
      </c>
      <c r="S968" s="9">
        <f t="shared" si="78"/>
        <v>42619.635787037041</v>
      </c>
      <c r="T968" s="9">
        <f t="shared" si="79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E969/D969*100</f>
        <v>17.810000000000002</v>
      </c>
      <c r="P96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9">
        <f t="shared" si="78"/>
        <v>42422.254328703704</v>
      </c>
      <c r="T969" s="9">
        <f t="shared" si="79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E970/D970*100</f>
        <v>1.325</v>
      </c>
      <c r="P970">
        <f t="shared" si="75"/>
        <v>26.5</v>
      </c>
      <c r="Q970" t="str">
        <f t="shared" si="76"/>
        <v>technology</v>
      </c>
      <c r="R970" t="str">
        <f t="shared" si="77"/>
        <v>wearables</v>
      </c>
      <c r="S970" s="9">
        <f t="shared" si="78"/>
        <v>41836.847615740742</v>
      </c>
      <c r="T970" s="9">
        <f t="shared" si="79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E971/D971*100</f>
        <v>46.666666666666664</v>
      </c>
      <c r="P971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9">
        <f t="shared" si="78"/>
        <v>42742.30332175926</v>
      </c>
      <c r="T971" s="9">
        <f t="shared" si="79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E972/D972*100</f>
        <v>45.92</v>
      </c>
      <c r="P972">
        <f t="shared" si="75"/>
        <v>164</v>
      </c>
      <c r="Q972" t="str">
        <f t="shared" si="76"/>
        <v>technology</v>
      </c>
      <c r="R972" t="str">
        <f t="shared" si="77"/>
        <v>wearables</v>
      </c>
      <c r="S972" s="9">
        <f t="shared" si="78"/>
        <v>42721.220520833333</v>
      </c>
      <c r="T972" s="9">
        <f t="shared" si="79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E973/D973*100</f>
        <v>0.22599999999999998</v>
      </c>
      <c r="P973">
        <f t="shared" si="75"/>
        <v>45.2</v>
      </c>
      <c r="Q973" t="str">
        <f t="shared" si="76"/>
        <v>technology</v>
      </c>
      <c r="R973" t="str">
        <f t="shared" si="77"/>
        <v>wearables</v>
      </c>
      <c r="S973" s="9">
        <f t="shared" si="78"/>
        <v>42111.709027777775</v>
      </c>
      <c r="T973" s="9">
        <f t="shared" si="79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E974/D974*100</f>
        <v>34.625</v>
      </c>
      <c r="P974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9">
        <f t="shared" si="78"/>
        <v>41856.865717592591</v>
      </c>
      <c r="T974" s="9">
        <f t="shared" si="79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E975/D975*100</f>
        <v>2.0549999999999997</v>
      </c>
      <c r="P975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9">
        <f t="shared" si="78"/>
        <v>42257.014965277776</v>
      </c>
      <c r="T975" s="9">
        <f t="shared" si="79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E976/D976*100</f>
        <v>0.55999999999999994</v>
      </c>
      <c r="P97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9">
        <f t="shared" si="78"/>
        <v>42424.749490740738</v>
      </c>
      <c r="T976" s="9">
        <f t="shared" si="79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E977/D977*100</f>
        <v>2.6069999999999998</v>
      </c>
      <c r="P977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9">
        <f t="shared" si="78"/>
        <v>42489.696585648147</v>
      </c>
      <c r="T977" s="9">
        <f t="shared" si="79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E978/D978*100</f>
        <v>1.9259999999999999</v>
      </c>
      <c r="P978">
        <f t="shared" si="75"/>
        <v>160.5</v>
      </c>
      <c r="Q978" t="str">
        <f t="shared" si="76"/>
        <v>technology</v>
      </c>
      <c r="R978" t="str">
        <f t="shared" si="77"/>
        <v>wearables</v>
      </c>
      <c r="S978" s="9">
        <f t="shared" si="78"/>
        <v>42185.058993055558</v>
      </c>
      <c r="T978" s="9">
        <f t="shared" si="79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E979/D979*100</f>
        <v>33.666666666666664</v>
      </c>
      <c r="P97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9">
        <f t="shared" si="78"/>
        <v>42391.942094907412</v>
      </c>
      <c r="T979" s="9">
        <f t="shared" si="79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E980/D980*100</f>
        <v>56.263267182990241</v>
      </c>
      <c r="P980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9">
        <f t="shared" si="78"/>
        <v>42395.309039351851</v>
      </c>
      <c r="T980" s="9">
        <f t="shared" si="79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E981/D981*100</f>
        <v>82.817599999999999</v>
      </c>
      <c r="P981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9">
        <f t="shared" si="78"/>
        <v>42506.416990740734</v>
      </c>
      <c r="T981" s="9">
        <f t="shared" si="79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E982/D982*100</f>
        <v>14.860000000000001</v>
      </c>
      <c r="P982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9">
        <f t="shared" si="78"/>
        <v>41928.904189814813</v>
      </c>
      <c r="T982" s="9">
        <f t="shared" si="79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E983/D983*100</f>
        <v>1.2375123751237513E-2</v>
      </c>
      <c r="P983">
        <f t="shared" si="75"/>
        <v>2.75</v>
      </c>
      <c r="Q983" t="str">
        <f t="shared" si="76"/>
        <v>technology</v>
      </c>
      <c r="R983" t="str">
        <f t="shared" si="77"/>
        <v>wearables</v>
      </c>
      <c r="S983" s="9">
        <f t="shared" si="78"/>
        <v>41830.947013888886</v>
      </c>
      <c r="T983" s="9">
        <f t="shared" si="79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E984/D984*100</f>
        <v>1.7142857142857144E-2</v>
      </c>
      <c r="P984">
        <f t="shared" si="75"/>
        <v>1</v>
      </c>
      <c r="Q984" t="str">
        <f t="shared" si="76"/>
        <v>technology</v>
      </c>
      <c r="R984" t="str">
        <f t="shared" si="77"/>
        <v>wearables</v>
      </c>
      <c r="S984" s="9">
        <f t="shared" si="78"/>
        <v>42615.753310185188</v>
      </c>
      <c r="T984" s="9">
        <f t="shared" si="79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E985/D985*100</f>
        <v>29.506136117214709</v>
      </c>
      <c r="P985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9">
        <f t="shared" si="78"/>
        <v>42574.667650462965</v>
      </c>
      <c r="T985" s="9">
        <f t="shared" si="79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E986/D986*100</f>
        <v>1.06</v>
      </c>
      <c r="P98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9">
        <f t="shared" si="78"/>
        <v>42061.11583333333</v>
      </c>
      <c r="T986" s="9">
        <f t="shared" si="79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E987/D987*100</f>
        <v>6.293333333333333</v>
      </c>
      <c r="P987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9">
        <f t="shared" si="78"/>
        <v>42339.967708333337</v>
      </c>
      <c r="T987" s="9">
        <f t="shared" si="79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E988/D988*100</f>
        <v>12.75</v>
      </c>
      <c r="P988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9">
        <f t="shared" si="78"/>
        <v>42324.767361111109</v>
      </c>
      <c r="T988" s="9">
        <f t="shared" si="79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E989/D989*100</f>
        <v>13.22</v>
      </c>
      <c r="P98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9">
        <f t="shared" si="78"/>
        <v>41773.294560185182</v>
      </c>
      <c r="T989" s="9">
        <f t="shared" si="79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E990/D990*100</f>
        <v>0</v>
      </c>
      <c r="P990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9">
        <f t="shared" si="78"/>
        <v>42614.356770833328</v>
      </c>
      <c r="T990" s="9">
        <f t="shared" si="79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E991/D991*100</f>
        <v>16.77</v>
      </c>
      <c r="P991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9">
        <f t="shared" si="78"/>
        <v>42611.933969907404</v>
      </c>
      <c r="T991" s="9">
        <f t="shared" si="79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E992/D992*100</f>
        <v>0.104</v>
      </c>
      <c r="P992">
        <f t="shared" si="75"/>
        <v>13</v>
      </c>
      <c r="Q992" t="str">
        <f t="shared" si="76"/>
        <v>technology</v>
      </c>
      <c r="R992" t="str">
        <f t="shared" si="77"/>
        <v>wearables</v>
      </c>
      <c r="S992" s="9">
        <f t="shared" si="78"/>
        <v>41855.784305555557</v>
      </c>
      <c r="T992" s="9">
        <f t="shared" si="79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E993/D993*100</f>
        <v>4.24</v>
      </c>
      <c r="P993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9">
        <f t="shared" si="78"/>
        <v>42538.75680555556</v>
      </c>
      <c r="T993" s="9">
        <f t="shared" si="79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E994/D994*100</f>
        <v>0.46699999999999997</v>
      </c>
      <c r="P994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9">
        <f t="shared" si="78"/>
        <v>42437.924988425926</v>
      </c>
      <c r="T994" s="9">
        <f t="shared" si="79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E995/D995*100</f>
        <v>25.087142857142858</v>
      </c>
      <c r="P995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9">
        <f t="shared" si="78"/>
        <v>42652.964907407411</v>
      </c>
      <c r="T995" s="9">
        <f t="shared" si="79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E996/D996*100</f>
        <v>2.3345000000000002</v>
      </c>
      <c r="P99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9">
        <f t="shared" si="78"/>
        <v>41921.263078703705</v>
      </c>
      <c r="T996" s="9">
        <f t="shared" si="79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E997/D997*100</f>
        <v>7.26</v>
      </c>
      <c r="P997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9">
        <f t="shared" si="78"/>
        <v>41947.940740740742</v>
      </c>
      <c r="T997" s="9">
        <f t="shared" si="79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E998/D998*100</f>
        <v>1.625</v>
      </c>
      <c r="P998">
        <f t="shared" si="75"/>
        <v>13</v>
      </c>
      <c r="Q998" t="str">
        <f t="shared" si="76"/>
        <v>technology</v>
      </c>
      <c r="R998" t="str">
        <f t="shared" si="77"/>
        <v>wearables</v>
      </c>
      <c r="S998" s="9">
        <f t="shared" si="78"/>
        <v>41817.866435185184</v>
      </c>
      <c r="T998" s="9">
        <f t="shared" si="79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E999/D999*100</f>
        <v>1.3</v>
      </c>
      <c r="P99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9">
        <f t="shared" si="78"/>
        <v>41941.10297453704</v>
      </c>
      <c r="T999" s="9">
        <f t="shared" si="79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E1000/D1000*100</f>
        <v>58.558333333333337</v>
      </c>
      <c r="P1000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9">
        <f t="shared" si="78"/>
        <v>42282.168993055559</v>
      </c>
      <c r="T1000" s="9">
        <f t="shared" si="79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E1001/D1001*100</f>
        <v>7.7886666666666677</v>
      </c>
      <c r="P1001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9">
        <f t="shared" si="78"/>
        <v>41926.29965277778</v>
      </c>
      <c r="T1001" s="9">
        <f t="shared" si="79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E1002/D1002*100</f>
        <v>2.2157147647256061</v>
      </c>
      <c r="P1002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9">
        <f t="shared" si="78"/>
        <v>42749.059722222228</v>
      </c>
      <c r="T1002" s="9">
        <f t="shared" si="79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E1003/D1003*100</f>
        <v>104</v>
      </c>
      <c r="P1003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9">
        <f t="shared" si="78"/>
        <v>42720.720057870371</v>
      </c>
      <c r="T1003" s="9">
        <f t="shared" si="79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E1004/D1004*100</f>
        <v>29.6029602960296</v>
      </c>
      <c r="P1004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9">
        <f t="shared" si="78"/>
        <v>42325.684189814812</v>
      </c>
      <c r="T1004" s="9">
        <f t="shared" si="79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E1005/D1005*100</f>
        <v>16.055</v>
      </c>
      <c r="P1005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9">
        <f t="shared" si="78"/>
        <v>42780.709039351852</v>
      </c>
      <c r="T1005" s="9">
        <f t="shared" si="79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E1006/D1006*100</f>
        <v>82.207999999999998</v>
      </c>
      <c r="P100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9">
        <f t="shared" si="78"/>
        <v>42388.708645833336</v>
      </c>
      <c r="T1006" s="9">
        <f t="shared" si="79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E1007/D1007*100</f>
        <v>75.051000000000002</v>
      </c>
      <c r="P1007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9">
        <f t="shared" si="78"/>
        <v>42276.624803240738</v>
      </c>
      <c r="T1007" s="9">
        <f t="shared" si="79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E1008/D1008*100</f>
        <v>5.8500000000000005</v>
      </c>
      <c r="P1008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9">
        <f t="shared" si="78"/>
        <v>41977.040185185186</v>
      </c>
      <c r="T1008" s="9">
        <f t="shared" si="79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E1009/D1009*100</f>
        <v>44.32</v>
      </c>
      <c r="P100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9">
        <f t="shared" si="78"/>
        <v>42676.583599537036</v>
      </c>
      <c r="T1009" s="9">
        <f t="shared" si="79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E1010/D1010*100</f>
        <v>0.26737967914438499</v>
      </c>
      <c r="P1010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9">
        <f t="shared" si="78"/>
        <v>42702.809201388889</v>
      </c>
      <c r="T1010" s="9">
        <f t="shared" si="79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E1011/D1011*100</f>
        <v>13.13</v>
      </c>
      <c r="P1011">
        <f t="shared" si="75"/>
        <v>65</v>
      </c>
      <c r="Q1011" t="str">
        <f t="shared" si="76"/>
        <v>technology</v>
      </c>
      <c r="R1011" t="str">
        <f t="shared" si="77"/>
        <v>wearables</v>
      </c>
      <c r="S1011" s="9">
        <f t="shared" si="78"/>
        <v>42510.604699074072</v>
      </c>
      <c r="T1011" s="9">
        <f t="shared" si="79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E1012/D1012*100</f>
        <v>0.19088937093275488</v>
      </c>
      <c r="P1012">
        <f t="shared" si="75"/>
        <v>55</v>
      </c>
      <c r="Q1012" t="str">
        <f t="shared" si="76"/>
        <v>technology</v>
      </c>
      <c r="R1012" t="str">
        <f t="shared" si="77"/>
        <v>wearables</v>
      </c>
      <c r="S1012" s="9">
        <f t="shared" si="78"/>
        <v>42561.829421296294</v>
      </c>
      <c r="T1012" s="9">
        <f t="shared" si="79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E1013/D1013*100</f>
        <v>0.375</v>
      </c>
      <c r="P1013">
        <f t="shared" si="75"/>
        <v>75</v>
      </c>
      <c r="Q1013" t="str">
        <f t="shared" si="76"/>
        <v>technology</v>
      </c>
      <c r="R1013" t="str">
        <f t="shared" si="77"/>
        <v>wearables</v>
      </c>
      <c r="S1013" s="9">
        <f t="shared" si="78"/>
        <v>41946.898090277777</v>
      </c>
      <c r="T1013" s="9">
        <f t="shared" si="79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E1014/D1014*100</f>
        <v>21535.021000000001</v>
      </c>
      <c r="P1014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9">
        <f t="shared" si="78"/>
        <v>42714.440416666665</v>
      </c>
      <c r="T1014" s="9">
        <f t="shared" si="79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E1015/D1015*100</f>
        <v>34.527999999999999</v>
      </c>
      <c r="P1015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9">
        <f t="shared" si="78"/>
        <v>42339.833981481483</v>
      </c>
      <c r="T1015" s="9">
        <f t="shared" si="79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E1016/D1016*100</f>
        <v>30.599999999999998</v>
      </c>
      <c r="P101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9">
        <f t="shared" si="78"/>
        <v>41955.002488425926</v>
      </c>
      <c r="T1016" s="9">
        <f t="shared" si="79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E1017/D1017*100</f>
        <v>2.666666666666667</v>
      </c>
      <c r="P1017">
        <f t="shared" si="75"/>
        <v>40</v>
      </c>
      <c r="Q1017" t="str">
        <f t="shared" si="76"/>
        <v>technology</v>
      </c>
      <c r="R1017" t="str">
        <f t="shared" si="77"/>
        <v>wearables</v>
      </c>
      <c r="S1017" s="9">
        <f t="shared" si="78"/>
        <v>42303.878414351857</v>
      </c>
      <c r="T1017" s="9">
        <f t="shared" si="79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E1018/D1018*100</f>
        <v>2.8420000000000001</v>
      </c>
      <c r="P1018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9">
        <f t="shared" si="78"/>
        <v>42422.107129629629</v>
      </c>
      <c r="T1018" s="9">
        <f t="shared" si="79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E1019/D1019*100</f>
        <v>22.878799999999998</v>
      </c>
      <c r="P101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9">
        <f t="shared" si="78"/>
        <v>42289.675173611111</v>
      </c>
      <c r="T1019" s="9">
        <f t="shared" si="79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E1020/D1020*100</f>
        <v>3.105</v>
      </c>
      <c r="P1020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9">
        <f t="shared" si="78"/>
        <v>42535.492280092592</v>
      </c>
      <c r="T1020" s="9">
        <f t="shared" si="79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E1021/D1021*100</f>
        <v>47.333333333333336</v>
      </c>
      <c r="P1021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9">
        <f t="shared" si="78"/>
        <v>42009.973946759259</v>
      </c>
      <c r="T1021" s="9">
        <f t="shared" si="79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E1022/D1022*100</f>
        <v>205.54838709677421</v>
      </c>
      <c r="P1022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9">
        <f t="shared" si="78"/>
        <v>42127.069548611107</v>
      </c>
      <c r="T1022" s="9">
        <f t="shared" si="79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E1023/D1023*100</f>
        <v>351.80366666666669</v>
      </c>
      <c r="P1023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9">
        <f t="shared" si="78"/>
        <v>42271.251979166671</v>
      </c>
      <c r="T1023" s="9">
        <f t="shared" si="79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E1024/D1024*100</f>
        <v>114.9</v>
      </c>
      <c r="P1024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9">
        <f t="shared" si="78"/>
        <v>42111.646724537044</v>
      </c>
      <c r="T1024" s="9">
        <f t="shared" si="79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E1025/D1025*100</f>
        <v>237.15</v>
      </c>
      <c r="P1025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9">
        <f t="shared" si="78"/>
        <v>42145.919687500005</v>
      </c>
      <c r="T1025" s="9">
        <f t="shared" si="79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E1026/D1026*100</f>
        <v>118.63774999999998</v>
      </c>
      <c r="P102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9">
        <f t="shared" si="78"/>
        <v>42370.580590277779</v>
      </c>
      <c r="T1026" s="9">
        <f t="shared" si="79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E1027/D1027*100</f>
        <v>109.92831428571431</v>
      </c>
      <c r="P1027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9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E1028/D1028*100</f>
        <v>100.00828571428571</v>
      </c>
      <c r="P1028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9">
        <f t="shared" si="83"/>
        <v>42426.407592592594</v>
      </c>
      <c r="T1028" s="9">
        <f t="shared" si="8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E1029/D1029*100</f>
        <v>103.09292094387415</v>
      </c>
      <c r="P102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9">
        <f t="shared" si="83"/>
        <v>41905.034108796295</v>
      </c>
      <c r="T1029" s="9">
        <f t="shared" si="8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E1030/D1030*100</f>
        <v>117.27000000000001</v>
      </c>
      <c r="P1030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9">
        <f t="shared" si="83"/>
        <v>42755.627372685187</v>
      </c>
      <c r="T1030" s="9">
        <f t="shared" si="8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E1031/D1031*100</f>
        <v>111.75999999999999</v>
      </c>
      <c r="P1031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9">
        <f t="shared" si="83"/>
        <v>42044.711886574078</v>
      </c>
      <c r="T1031" s="9">
        <f t="shared" si="8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E1032/D1032*100</f>
        <v>342.09999999999997</v>
      </c>
      <c r="P1032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9">
        <f t="shared" si="83"/>
        <v>42611.483206018514</v>
      </c>
      <c r="T1032" s="9">
        <f t="shared" si="8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E1033/D1033*100</f>
        <v>107.4</v>
      </c>
      <c r="P1033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9">
        <f t="shared" si="83"/>
        <v>42324.764004629629</v>
      </c>
      <c r="T1033" s="9">
        <f t="shared" si="8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E1034/D1034*100</f>
        <v>108.49703703703703</v>
      </c>
      <c r="P1034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9">
        <f t="shared" si="83"/>
        <v>42514.666956018518</v>
      </c>
      <c r="T1034" s="9">
        <f t="shared" si="8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E1035/D1035*100</f>
        <v>102.86144578313252</v>
      </c>
      <c r="P1035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9">
        <f t="shared" si="83"/>
        <v>42688.732407407413</v>
      </c>
      <c r="T1035" s="9">
        <f t="shared" si="84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E1036/D1036*100</f>
        <v>130.0018</v>
      </c>
      <c r="P103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9">
        <f t="shared" si="83"/>
        <v>42555.166712962964</v>
      </c>
      <c r="T1036" s="9">
        <f t="shared" si="8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E1037/D1037*100</f>
        <v>107.65217391304347</v>
      </c>
      <c r="P1037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9">
        <f t="shared" si="83"/>
        <v>42016.641435185185</v>
      </c>
      <c r="T1037" s="9">
        <f t="shared" si="8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E1038/D1038*100</f>
        <v>112.36044444444444</v>
      </c>
      <c r="P1038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9">
        <f t="shared" si="83"/>
        <v>41249.448958333334</v>
      </c>
      <c r="T1038" s="9">
        <f t="shared" si="8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E1039/D1039*100</f>
        <v>102.1</v>
      </c>
      <c r="P103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9">
        <f t="shared" si="83"/>
        <v>42119.822476851856</v>
      </c>
      <c r="T1039" s="9">
        <f t="shared" si="8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E1040/D1040*100</f>
        <v>145.33333333333334</v>
      </c>
      <c r="P1040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9">
        <f t="shared" si="83"/>
        <v>42418.231747685189</v>
      </c>
      <c r="T1040" s="9">
        <f t="shared" si="8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E1041/D1041*100</f>
        <v>128.19999999999999</v>
      </c>
      <c r="P1041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9">
        <f t="shared" si="83"/>
        <v>42692.109328703707</v>
      </c>
      <c r="T1041" s="9">
        <f t="shared" si="8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E1042/D1042*100</f>
        <v>0.29411764705882354</v>
      </c>
      <c r="P1042">
        <f t="shared" si="80"/>
        <v>250</v>
      </c>
      <c r="Q1042" t="str">
        <f t="shared" si="81"/>
        <v>journalism</v>
      </c>
      <c r="R1042" t="str">
        <f t="shared" si="82"/>
        <v>audio</v>
      </c>
      <c r="S1042" s="9">
        <f t="shared" si="83"/>
        <v>42579.708437499998</v>
      </c>
      <c r="T1042" s="9">
        <f t="shared" si="8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E1043/D1043*100</f>
        <v>0</v>
      </c>
      <c r="P1043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9">
        <f t="shared" si="83"/>
        <v>41831.060092592597</v>
      </c>
      <c r="T1043" s="9">
        <f t="shared" si="84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E1044/D1044*100</f>
        <v>1.5384615384615385</v>
      </c>
      <c r="P1044">
        <f t="shared" si="80"/>
        <v>10</v>
      </c>
      <c r="Q1044" t="str">
        <f t="shared" si="81"/>
        <v>journalism</v>
      </c>
      <c r="R1044" t="str">
        <f t="shared" si="82"/>
        <v>audio</v>
      </c>
      <c r="S1044" s="9">
        <f t="shared" si="83"/>
        <v>41851.696157407408</v>
      </c>
      <c r="T1044" s="9">
        <f t="shared" si="8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E1045/D1045*100</f>
        <v>8.5370000000000008</v>
      </c>
      <c r="P1045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9">
        <f t="shared" si="83"/>
        <v>42114.252951388888</v>
      </c>
      <c r="T1045" s="9">
        <f t="shared" si="8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E1046/D1046*100</f>
        <v>8.5714285714285715E-2</v>
      </c>
      <c r="P1046">
        <f t="shared" si="80"/>
        <v>3</v>
      </c>
      <c r="Q1046" t="str">
        <f t="shared" si="81"/>
        <v>journalism</v>
      </c>
      <c r="R1046" t="str">
        <f t="shared" si="82"/>
        <v>audio</v>
      </c>
      <c r="S1046" s="9">
        <f t="shared" si="83"/>
        <v>42011.925937499997</v>
      </c>
      <c r="T1046" s="9">
        <f t="shared" si="8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E1047/D1047*100</f>
        <v>2.6599999999999997</v>
      </c>
      <c r="P1047">
        <f t="shared" si="80"/>
        <v>33.25</v>
      </c>
      <c r="Q1047" t="str">
        <f t="shared" si="81"/>
        <v>journalism</v>
      </c>
      <c r="R1047" t="str">
        <f t="shared" si="82"/>
        <v>audio</v>
      </c>
      <c r="S1047" s="9">
        <f t="shared" si="83"/>
        <v>41844.874421296299</v>
      </c>
      <c r="T1047" s="9">
        <f t="shared" si="84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E1048/D1048*100</f>
        <v>0</v>
      </c>
      <c r="P1048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9">
        <f t="shared" si="83"/>
        <v>42319.851388888885</v>
      </c>
      <c r="T1048" s="9">
        <f t="shared" si="8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E1049/D1049*100</f>
        <v>0.05</v>
      </c>
      <c r="P1049">
        <f t="shared" si="80"/>
        <v>1</v>
      </c>
      <c r="Q1049" t="str">
        <f t="shared" si="81"/>
        <v>journalism</v>
      </c>
      <c r="R1049" t="str">
        <f t="shared" si="82"/>
        <v>audio</v>
      </c>
      <c r="S1049" s="9">
        <f t="shared" si="83"/>
        <v>41918.818460648145</v>
      </c>
      <c r="T1049" s="9">
        <f t="shared" si="8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E1050/D1050*100</f>
        <v>1.4133333333333333</v>
      </c>
      <c r="P1050">
        <f t="shared" si="80"/>
        <v>53</v>
      </c>
      <c r="Q1050" t="str">
        <f t="shared" si="81"/>
        <v>journalism</v>
      </c>
      <c r="R1050" t="str">
        <f t="shared" si="82"/>
        <v>audio</v>
      </c>
      <c r="S1050" s="9">
        <f t="shared" si="83"/>
        <v>42598.053113425922</v>
      </c>
      <c r="T1050" s="9">
        <f t="shared" si="8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E1051/D1051*100</f>
        <v>0</v>
      </c>
      <c r="P1051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9">
        <f t="shared" si="83"/>
        <v>42382.431076388893</v>
      </c>
      <c r="T1051" s="9">
        <f t="shared" si="8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E1052/D1052*100</f>
        <v>0</v>
      </c>
      <c r="P1052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9">
        <f t="shared" si="83"/>
        <v>42231.7971875</v>
      </c>
      <c r="T1052" s="9">
        <f t="shared" si="8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E1053/D1053*100</f>
        <v>0</v>
      </c>
      <c r="P1053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9">
        <f t="shared" si="83"/>
        <v>41850.014178240745</v>
      </c>
      <c r="T1053" s="9">
        <f t="shared" si="8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E1054/D1054*100</f>
        <v>0</v>
      </c>
      <c r="P1054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9">
        <f t="shared" si="83"/>
        <v>42483.797395833331</v>
      </c>
      <c r="T1054" s="9">
        <f t="shared" si="8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E1055/D1055*100</f>
        <v>1</v>
      </c>
      <c r="P1055">
        <f t="shared" si="80"/>
        <v>15</v>
      </c>
      <c r="Q1055" t="str">
        <f t="shared" si="81"/>
        <v>journalism</v>
      </c>
      <c r="R1055" t="str">
        <f t="shared" si="82"/>
        <v>audio</v>
      </c>
      <c r="S1055" s="9">
        <f t="shared" si="83"/>
        <v>42775.172824074078</v>
      </c>
      <c r="T1055" s="9">
        <f t="shared" si="8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E1056/D1056*100</f>
        <v>0</v>
      </c>
      <c r="P105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9">
        <f t="shared" si="83"/>
        <v>41831.851840277777</v>
      </c>
      <c r="T1056" s="9">
        <f t="shared" si="8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E1057/D1057*100</f>
        <v>0</v>
      </c>
      <c r="P1057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9">
        <f t="shared" si="83"/>
        <v>42406.992418981477</v>
      </c>
      <c r="T1057" s="9">
        <f t="shared" si="8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E1058/D1058*100</f>
        <v>0</v>
      </c>
      <c r="P1058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9">
        <f t="shared" si="83"/>
        <v>42058.719641203701</v>
      </c>
      <c r="T1058" s="9">
        <f t="shared" si="84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E1059/D1059*100</f>
        <v>0</v>
      </c>
      <c r="P1059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9">
        <f t="shared" si="83"/>
        <v>42678.871331018512</v>
      </c>
      <c r="T1059" s="9">
        <f t="shared" si="8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E1060/D1060*100</f>
        <v>0</v>
      </c>
      <c r="P1060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9">
        <f t="shared" si="83"/>
        <v>42047.900960648149</v>
      </c>
      <c r="T1060" s="9">
        <f t="shared" si="8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E1061/D1061*100</f>
        <v>0</v>
      </c>
      <c r="P1061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9">
        <f t="shared" si="83"/>
        <v>42046.79</v>
      </c>
      <c r="T1061" s="9">
        <f t="shared" si="8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E1062/D1062*100</f>
        <v>1</v>
      </c>
      <c r="P1062">
        <f t="shared" si="80"/>
        <v>50</v>
      </c>
      <c r="Q1062" t="str">
        <f t="shared" si="81"/>
        <v>journalism</v>
      </c>
      <c r="R1062" t="str">
        <f t="shared" si="82"/>
        <v>audio</v>
      </c>
      <c r="S1062" s="9">
        <f t="shared" si="83"/>
        <v>42079.913113425922</v>
      </c>
      <c r="T1062" s="9">
        <f t="shared" si="8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E1063/D1063*100</f>
        <v>0</v>
      </c>
      <c r="P1063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9">
        <f t="shared" si="83"/>
        <v>42432.276712962965</v>
      </c>
      <c r="T1063" s="9">
        <f t="shared" si="8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E1064/D1064*100</f>
        <v>95.477386934673376</v>
      </c>
      <c r="P1064">
        <f t="shared" si="80"/>
        <v>47.5</v>
      </c>
      <c r="Q1064" t="str">
        <f t="shared" si="81"/>
        <v>journalism</v>
      </c>
      <c r="R1064" t="str">
        <f t="shared" si="82"/>
        <v>audio</v>
      </c>
      <c r="S1064" s="9">
        <f t="shared" si="83"/>
        <v>42556.807187500002</v>
      </c>
      <c r="T1064" s="9">
        <f t="shared" si="8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E1065/D1065*100</f>
        <v>0</v>
      </c>
      <c r="P1065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9">
        <f t="shared" si="83"/>
        <v>42583.030810185184</v>
      </c>
      <c r="T1065" s="9">
        <f t="shared" si="8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E1066/D1066*100</f>
        <v>8.974444444444444</v>
      </c>
      <c r="P106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9">
        <f t="shared" si="83"/>
        <v>41417.228043981479</v>
      </c>
      <c r="T1066" s="9">
        <f t="shared" si="8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E1067/D1067*100</f>
        <v>2.7</v>
      </c>
      <c r="P1067">
        <f t="shared" si="80"/>
        <v>16.2</v>
      </c>
      <c r="Q1067" t="str">
        <f t="shared" si="81"/>
        <v>games</v>
      </c>
      <c r="R1067" t="str">
        <f t="shared" si="82"/>
        <v>video games</v>
      </c>
      <c r="S1067" s="9">
        <f t="shared" si="83"/>
        <v>41661.381041666667</v>
      </c>
      <c r="T1067" s="9">
        <f t="shared" si="8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E1068/D1068*100</f>
        <v>3.3673333333333333</v>
      </c>
      <c r="P1068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9">
        <f t="shared" si="83"/>
        <v>41445.962754629632</v>
      </c>
      <c r="T1068" s="9">
        <f t="shared" si="84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E1069/D1069*100</f>
        <v>26</v>
      </c>
      <c r="P1069">
        <f t="shared" si="80"/>
        <v>13</v>
      </c>
      <c r="Q1069" t="str">
        <f t="shared" si="81"/>
        <v>games</v>
      </c>
      <c r="R1069" t="str">
        <f t="shared" si="82"/>
        <v>video games</v>
      </c>
      <c r="S1069" s="9">
        <f t="shared" si="83"/>
        <v>41599.855682870373</v>
      </c>
      <c r="T1069" s="9">
        <f t="shared" si="8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E1070/D1070*100</f>
        <v>0.15</v>
      </c>
      <c r="P1070">
        <f t="shared" si="80"/>
        <v>11.25</v>
      </c>
      <c r="Q1070" t="str">
        <f t="shared" si="81"/>
        <v>games</v>
      </c>
      <c r="R1070" t="str">
        <f t="shared" si="82"/>
        <v>video games</v>
      </c>
      <c r="S1070" s="9">
        <f t="shared" si="83"/>
        <v>42440.371111111104</v>
      </c>
      <c r="T1070" s="9">
        <f t="shared" si="8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E1071/D1071*100</f>
        <v>38.636363636363633</v>
      </c>
      <c r="P1071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9">
        <f t="shared" si="83"/>
        <v>41572.229849537034</v>
      </c>
      <c r="T1071" s="9">
        <f t="shared" si="8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E1072/D1072*100</f>
        <v>0.70000000000000007</v>
      </c>
      <c r="P1072">
        <f t="shared" si="80"/>
        <v>35</v>
      </c>
      <c r="Q1072" t="str">
        <f t="shared" si="81"/>
        <v>games</v>
      </c>
      <c r="R1072" t="str">
        <f t="shared" si="82"/>
        <v>video games</v>
      </c>
      <c r="S1072" s="9">
        <f t="shared" si="83"/>
        <v>41163.011828703704</v>
      </c>
      <c r="T1072" s="9">
        <f t="shared" si="8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E1073/D1073*100</f>
        <v>0</v>
      </c>
      <c r="P1073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9">
        <f t="shared" si="83"/>
        <v>42295.753391203703</v>
      </c>
      <c r="T1073" s="9">
        <f t="shared" si="8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E1074/D1074*100</f>
        <v>6.8000000000000005E-2</v>
      </c>
      <c r="P1074">
        <f t="shared" si="80"/>
        <v>12.75</v>
      </c>
      <c r="Q1074" t="str">
        <f t="shared" si="81"/>
        <v>games</v>
      </c>
      <c r="R1074" t="str">
        <f t="shared" si="82"/>
        <v>video games</v>
      </c>
      <c r="S1074" s="9">
        <f t="shared" si="83"/>
        <v>41645.832141203704</v>
      </c>
      <c r="T1074" s="9">
        <f t="shared" si="8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E1075/D1075*100</f>
        <v>1.3333333333333335</v>
      </c>
      <c r="P1075">
        <f t="shared" si="80"/>
        <v>10</v>
      </c>
      <c r="Q1075" t="str">
        <f t="shared" si="81"/>
        <v>games</v>
      </c>
      <c r="R1075" t="str">
        <f t="shared" si="82"/>
        <v>video games</v>
      </c>
      <c r="S1075" s="9">
        <f t="shared" si="83"/>
        <v>40802.964594907404</v>
      </c>
      <c r="T1075" s="9">
        <f t="shared" si="8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E1076/D1076*100</f>
        <v>6.3092592592592585</v>
      </c>
      <c r="P107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9">
        <f t="shared" si="83"/>
        <v>41613.172974537039</v>
      </c>
      <c r="T1076" s="9">
        <f t="shared" si="8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E1077/D1077*100</f>
        <v>4.5</v>
      </c>
      <c r="P1077">
        <f t="shared" si="80"/>
        <v>15</v>
      </c>
      <c r="Q1077" t="str">
        <f t="shared" si="81"/>
        <v>games</v>
      </c>
      <c r="R1077" t="str">
        <f t="shared" si="82"/>
        <v>video games</v>
      </c>
      <c r="S1077" s="9">
        <f t="shared" si="83"/>
        <v>41005.904120370367</v>
      </c>
      <c r="T1077" s="9">
        <f t="shared" si="8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E1078/D1078*100</f>
        <v>62.765333333333331</v>
      </c>
      <c r="P1078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9">
        <f t="shared" si="83"/>
        <v>41838.377893518518</v>
      </c>
      <c r="T1078" s="9">
        <f t="shared" si="8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E1079/D1079*100</f>
        <v>29.376000000000001</v>
      </c>
      <c r="P107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9">
        <f t="shared" si="83"/>
        <v>42353.16679398148</v>
      </c>
      <c r="T1079" s="9">
        <f t="shared" si="8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E1080/D1080*100</f>
        <v>7.5</v>
      </c>
      <c r="P1080">
        <f t="shared" si="80"/>
        <v>9</v>
      </c>
      <c r="Q1080" t="str">
        <f t="shared" si="81"/>
        <v>games</v>
      </c>
      <c r="R1080" t="str">
        <f t="shared" si="82"/>
        <v>video games</v>
      </c>
      <c r="S1080" s="9">
        <f t="shared" si="83"/>
        <v>40701.195844907408</v>
      </c>
      <c r="T1080" s="9">
        <f t="shared" si="8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E1081/D1081*100</f>
        <v>2.6076923076923078</v>
      </c>
      <c r="P1081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9">
        <f t="shared" si="83"/>
        <v>42479.566388888896</v>
      </c>
      <c r="T1081" s="9">
        <f t="shared" si="84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E1082/D1082*100</f>
        <v>9.1050000000000004</v>
      </c>
      <c r="P1082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9">
        <f t="shared" si="83"/>
        <v>41740.138113425928</v>
      </c>
      <c r="T1082" s="9">
        <f t="shared" si="8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E1083/D1083*100</f>
        <v>1.7647058823529412E-2</v>
      </c>
      <c r="P1083">
        <f t="shared" si="80"/>
        <v>3</v>
      </c>
      <c r="Q1083" t="str">
        <f t="shared" si="81"/>
        <v>games</v>
      </c>
      <c r="R1083" t="str">
        <f t="shared" si="82"/>
        <v>video games</v>
      </c>
      <c r="S1083" s="9">
        <f t="shared" si="83"/>
        <v>42002.926990740743</v>
      </c>
      <c r="T1083" s="9">
        <f t="shared" si="8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E1084/D1084*100</f>
        <v>0.55999999999999994</v>
      </c>
      <c r="P1084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9">
        <f t="shared" si="83"/>
        <v>41101.906111111115</v>
      </c>
      <c r="T1084" s="9">
        <f t="shared" si="84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E1085/D1085*100</f>
        <v>0.82000000000000006</v>
      </c>
      <c r="P1085">
        <f t="shared" si="80"/>
        <v>410</v>
      </c>
      <c r="Q1085" t="str">
        <f t="shared" si="81"/>
        <v>games</v>
      </c>
      <c r="R1085" t="str">
        <f t="shared" si="82"/>
        <v>video games</v>
      </c>
      <c r="S1085" s="9">
        <f t="shared" si="83"/>
        <v>41793.659525462965</v>
      </c>
      <c r="T1085" s="9">
        <f t="shared" si="8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E1086/D1086*100</f>
        <v>0</v>
      </c>
      <c r="P108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9">
        <f t="shared" si="83"/>
        <v>41829.912083333329</v>
      </c>
      <c r="T1086" s="9">
        <f t="shared" si="8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E1087/D1087*100</f>
        <v>3.42</v>
      </c>
      <c r="P1087">
        <f t="shared" si="80"/>
        <v>114</v>
      </c>
      <c r="Q1087" t="str">
        <f t="shared" si="81"/>
        <v>games</v>
      </c>
      <c r="R1087" t="str">
        <f t="shared" si="82"/>
        <v>video games</v>
      </c>
      <c r="S1087" s="9">
        <f t="shared" si="83"/>
        <v>42413.671006944445</v>
      </c>
      <c r="T1087" s="9">
        <f t="shared" si="8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E1088/D1088*100</f>
        <v>8.3333333333333343E-2</v>
      </c>
      <c r="P1088">
        <f t="shared" si="80"/>
        <v>7.5</v>
      </c>
      <c r="Q1088" t="str">
        <f t="shared" si="81"/>
        <v>games</v>
      </c>
      <c r="R1088" t="str">
        <f t="shared" si="82"/>
        <v>video games</v>
      </c>
      <c r="S1088" s="9">
        <f t="shared" si="83"/>
        <v>41845.866793981484</v>
      </c>
      <c r="T1088" s="9">
        <f t="shared" si="8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E1089/D1089*100</f>
        <v>0</v>
      </c>
      <c r="P1089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9">
        <f t="shared" si="83"/>
        <v>41775.713969907411</v>
      </c>
      <c r="T1089" s="9">
        <f t="shared" si="84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E1090/D1090*100</f>
        <v>14.182977777777777</v>
      </c>
      <c r="P1090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9">
        <f t="shared" si="83"/>
        <v>41723.799386574072</v>
      </c>
      <c r="T1090" s="9">
        <f t="shared" si="84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E1091/D1091*100</f>
        <v>7.8266666666666662</v>
      </c>
      <c r="P1091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9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E1092/D1092*100</f>
        <v>3.8464497269020695E-2</v>
      </c>
      <c r="P1092">
        <f t="shared" si="85"/>
        <v>5</v>
      </c>
      <c r="Q1092" t="str">
        <f t="shared" si="86"/>
        <v>games</v>
      </c>
      <c r="R1092" t="str">
        <f t="shared" si="87"/>
        <v>video games</v>
      </c>
      <c r="S1092" s="9">
        <f t="shared" si="88"/>
        <v>42123.185798611114</v>
      </c>
      <c r="T1092" s="9">
        <f t="shared" si="8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E1093/D1093*100</f>
        <v>12.5</v>
      </c>
      <c r="P1093">
        <f t="shared" si="85"/>
        <v>12.5</v>
      </c>
      <c r="Q1093" t="str">
        <f t="shared" si="86"/>
        <v>games</v>
      </c>
      <c r="R1093" t="str">
        <f t="shared" si="87"/>
        <v>video games</v>
      </c>
      <c r="S1093" s="9">
        <f t="shared" si="88"/>
        <v>42440.820277777777</v>
      </c>
      <c r="T1093" s="9">
        <f t="shared" si="8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E1094/D1094*100</f>
        <v>1.05</v>
      </c>
      <c r="P1094">
        <f t="shared" si="85"/>
        <v>3</v>
      </c>
      <c r="Q1094" t="str">
        <f t="shared" si="86"/>
        <v>games</v>
      </c>
      <c r="R1094" t="str">
        <f t="shared" si="87"/>
        <v>video games</v>
      </c>
      <c r="S1094" s="9">
        <f t="shared" si="88"/>
        <v>41250.025902777779</v>
      </c>
      <c r="T1094" s="9">
        <f t="shared" si="8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E1095/D1095*100</f>
        <v>14.083333333333334</v>
      </c>
      <c r="P1095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9">
        <f t="shared" si="88"/>
        <v>42396.973807870367</v>
      </c>
      <c r="T1095" s="9">
        <f t="shared" si="8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E1096/D1096*100</f>
        <v>18.300055555555556</v>
      </c>
      <c r="P109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9">
        <f t="shared" si="88"/>
        <v>40795.713344907403</v>
      </c>
      <c r="T1096" s="9">
        <f t="shared" si="8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E1097/D1097*100</f>
        <v>5.0347999999999997</v>
      </c>
      <c r="P1097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9">
        <f t="shared" si="88"/>
        <v>41486.537268518521</v>
      </c>
      <c r="T1097" s="9">
        <f t="shared" si="8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E1098/D1098*100</f>
        <v>17.933333333333334</v>
      </c>
      <c r="P1098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9">
        <f t="shared" si="88"/>
        <v>41885.51798611111</v>
      </c>
      <c r="T1098" s="9">
        <f t="shared" si="8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E1099/D1099*100</f>
        <v>4.7E-2</v>
      </c>
      <c r="P109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9">
        <f t="shared" si="88"/>
        <v>41660.792557870373</v>
      </c>
      <c r="T1099" s="9">
        <f t="shared" si="8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E1100/D1100*100</f>
        <v>7.2120000000000006</v>
      </c>
      <c r="P1100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9">
        <f t="shared" si="88"/>
        <v>41712.762673611112</v>
      </c>
      <c r="T1100" s="9">
        <f t="shared" si="8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E1101/D1101*100</f>
        <v>0.5</v>
      </c>
      <c r="P1101">
        <f t="shared" si="85"/>
        <v>25</v>
      </c>
      <c r="Q1101" t="str">
        <f t="shared" si="86"/>
        <v>games</v>
      </c>
      <c r="R1101" t="str">
        <f t="shared" si="87"/>
        <v>video games</v>
      </c>
      <c r="S1101" s="9">
        <f t="shared" si="88"/>
        <v>42107.836435185185</v>
      </c>
      <c r="T1101" s="9">
        <f t="shared" si="8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E1102/D1102*100</f>
        <v>2.5</v>
      </c>
      <c r="P1102">
        <f t="shared" si="85"/>
        <v>10</v>
      </c>
      <c r="Q1102" t="str">
        <f t="shared" si="86"/>
        <v>games</v>
      </c>
      <c r="R1102" t="str">
        <f t="shared" si="87"/>
        <v>video games</v>
      </c>
      <c r="S1102" s="9">
        <f t="shared" si="88"/>
        <v>42384.110775462963</v>
      </c>
      <c r="T1102" s="9">
        <f t="shared" si="8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E1103/D1103*100</f>
        <v>4.1000000000000002E-2</v>
      </c>
      <c r="P1103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9">
        <f t="shared" si="88"/>
        <v>42538.77243055556</v>
      </c>
      <c r="T1103" s="9">
        <f t="shared" si="8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E1104/D1104*100</f>
        <v>5.3125</v>
      </c>
      <c r="P1104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9">
        <f t="shared" si="88"/>
        <v>41577.045428240745</v>
      </c>
      <c r="T1104" s="9">
        <f t="shared" si="8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E1105/D1105*100</f>
        <v>1.6199999999999999</v>
      </c>
      <c r="P1105">
        <f t="shared" si="85"/>
        <v>16.2</v>
      </c>
      <c r="Q1105" t="str">
        <f t="shared" si="86"/>
        <v>games</v>
      </c>
      <c r="R1105" t="str">
        <f t="shared" si="87"/>
        <v>video games</v>
      </c>
      <c r="S1105" s="9">
        <f t="shared" si="88"/>
        <v>42479.22210648148</v>
      </c>
      <c r="T1105" s="9">
        <f t="shared" si="8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E1106/D1106*100</f>
        <v>4.9516666666666671</v>
      </c>
      <c r="P110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9">
        <f t="shared" si="88"/>
        <v>41771.40996527778</v>
      </c>
      <c r="T1106" s="9">
        <f t="shared" si="8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E1107/D1107*100</f>
        <v>0.159</v>
      </c>
      <c r="P1107">
        <f t="shared" si="85"/>
        <v>71.55</v>
      </c>
      <c r="Q1107" t="str">
        <f t="shared" si="86"/>
        <v>games</v>
      </c>
      <c r="R1107" t="str">
        <f t="shared" si="87"/>
        <v>video games</v>
      </c>
      <c r="S1107" s="9">
        <f t="shared" si="88"/>
        <v>41692.135729166665</v>
      </c>
      <c r="T1107" s="9">
        <f t="shared" si="8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E1108/D1108*100</f>
        <v>41.25</v>
      </c>
      <c r="P1108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9">
        <f t="shared" si="88"/>
        <v>40973.740451388891</v>
      </c>
      <c r="T1108" s="9">
        <f t="shared" si="8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E1109/D1109*100</f>
        <v>0</v>
      </c>
      <c r="P1109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9">
        <f t="shared" si="88"/>
        <v>41813.861388888887</v>
      </c>
      <c r="T1109" s="9">
        <f t="shared" si="8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E1110/D1110*100</f>
        <v>2.93</v>
      </c>
      <c r="P1110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9">
        <f t="shared" si="88"/>
        <v>40952.636979166666</v>
      </c>
      <c r="T1110" s="9">
        <f t="shared" si="8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E1111/D1111*100</f>
        <v>0.44999999999999996</v>
      </c>
      <c r="P1111">
        <f t="shared" si="85"/>
        <v>15</v>
      </c>
      <c r="Q1111" t="str">
        <f t="shared" si="86"/>
        <v>games</v>
      </c>
      <c r="R1111" t="str">
        <f t="shared" si="87"/>
        <v>video games</v>
      </c>
      <c r="S1111" s="9">
        <f t="shared" si="88"/>
        <v>42662.752199074079</v>
      </c>
      <c r="T1111" s="9">
        <f t="shared" si="8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E1112/D1112*100</f>
        <v>0.51</v>
      </c>
      <c r="P1112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9">
        <f t="shared" si="88"/>
        <v>41220.933124999996</v>
      </c>
      <c r="T1112" s="9">
        <f t="shared" si="8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E1113/D1113*100</f>
        <v>0.04</v>
      </c>
      <c r="P1113">
        <f t="shared" si="85"/>
        <v>1</v>
      </c>
      <c r="Q1113" t="str">
        <f t="shared" si="86"/>
        <v>games</v>
      </c>
      <c r="R1113" t="str">
        <f t="shared" si="87"/>
        <v>video games</v>
      </c>
      <c r="S1113" s="9">
        <f t="shared" si="88"/>
        <v>42347.203587962969</v>
      </c>
      <c r="T1113" s="9">
        <f t="shared" si="8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E1114/D1114*100</f>
        <v>35.537409090909087</v>
      </c>
      <c r="P1114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9">
        <f t="shared" si="88"/>
        <v>41963.759386574078</v>
      </c>
      <c r="T1114" s="9">
        <f t="shared" si="8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E1115/D1115*100</f>
        <v>0.5</v>
      </c>
      <c r="P1115">
        <f t="shared" si="85"/>
        <v>5</v>
      </c>
      <c r="Q1115" t="str">
        <f t="shared" si="86"/>
        <v>games</v>
      </c>
      <c r="R1115" t="str">
        <f t="shared" si="87"/>
        <v>video games</v>
      </c>
      <c r="S1115" s="9">
        <f t="shared" si="88"/>
        <v>41835.977083333331</v>
      </c>
      <c r="T1115" s="9">
        <f t="shared" si="8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E1116/D1116*100</f>
        <v>0.16666666666666669</v>
      </c>
      <c r="P111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9">
        <f t="shared" si="88"/>
        <v>41526.345914351856</v>
      </c>
      <c r="T1116" s="9">
        <f t="shared" si="8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E1117/D1117*100</f>
        <v>0.13250000000000001</v>
      </c>
      <c r="P1117">
        <f t="shared" si="85"/>
        <v>13.25</v>
      </c>
      <c r="Q1117" t="str">
        <f t="shared" si="86"/>
        <v>games</v>
      </c>
      <c r="R1117" t="str">
        <f t="shared" si="87"/>
        <v>video games</v>
      </c>
      <c r="S1117" s="9">
        <f t="shared" si="88"/>
        <v>42429.695543981477</v>
      </c>
      <c r="T1117" s="9">
        <f t="shared" si="8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E1118/D1118*100</f>
        <v>3.5704000000000007E-2</v>
      </c>
      <c r="P1118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9">
        <f t="shared" si="88"/>
        <v>41009.847314814811</v>
      </c>
      <c r="T1118" s="9">
        <f t="shared" si="8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E1119/D1119*100</f>
        <v>8.3000000000000007</v>
      </c>
      <c r="P111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9">
        <f t="shared" si="88"/>
        <v>42333.598530092597</v>
      </c>
      <c r="T1119" s="9">
        <f t="shared" si="8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E1120/D1120*100</f>
        <v>2.4222222222222221</v>
      </c>
      <c r="P1120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9">
        <f t="shared" si="88"/>
        <v>41704.16642361111</v>
      </c>
      <c r="T1120" s="9">
        <f t="shared" si="8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E1121/D1121*100</f>
        <v>0.23809523809523811</v>
      </c>
      <c r="P1121">
        <f t="shared" si="85"/>
        <v>5</v>
      </c>
      <c r="Q1121" t="str">
        <f t="shared" si="86"/>
        <v>games</v>
      </c>
      <c r="R1121" t="str">
        <f t="shared" si="87"/>
        <v>video games</v>
      </c>
      <c r="S1121" s="9">
        <f t="shared" si="88"/>
        <v>41722.792407407411</v>
      </c>
      <c r="T1121" s="9">
        <f t="shared" si="8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E1122/D1122*100</f>
        <v>0</v>
      </c>
      <c r="P1122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9">
        <f t="shared" si="88"/>
        <v>40799.872685185182</v>
      </c>
      <c r="T1122" s="9">
        <f t="shared" si="8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E1123/D1123*100</f>
        <v>1.1599999999999999E-2</v>
      </c>
      <c r="P1123">
        <f t="shared" si="85"/>
        <v>5.8</v>
      </c>
      <c r="Q1123" t="str">
        <f t="shared" si="86"/>
        <v>games</v>
      </c>
      <c r="R1123" t="str">
        <f t="shared" si="87"/>
        <v>video games</v>
      </c>
      <c r="S1123" s="9">
        <f t="shared" si="88"/>
        <v>42412.934212962966</v>
      </c>
      <c r="T1123" s="9">
        <f t="shared" si="8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E1124/D1124*100</f>
        <v>0</v>
      </c>
      <c r="P1124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9">
        <f t="shared" si="88"/>
        <v>41410.703993055555</v>
      </c>
      <c r="T1124" s="9">
        <f t="shared" si="8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E1125/D1125*100</f>
        <v>0.22</v>
      </c>
      <c r="P1125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9">
        <f t="shared" si="88"/>
        <v>41718.5237037037</v>
      </c>
      <c r="T1125" s="9">
        <f t="shared" si="8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E1126/D1126*100</f>
        <v>0.47222222222222221</v>
      </c>
      <c r="P112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9">
        <f t="shared" si="88"/>
        <v>42094.667256944449</v>
      </c>
      <c r="T1126" s="9">
        <f t="shared" si="8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E1127/D1127*100</f>
        <v>0</v>
      </c>
      <c r="P1127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9">
        <f t="shared" si="88"/>
        <v>42212.624189814815</v>
      </c>
      <c r="T1127" s="9">
        <f t="shared" si="8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E1128/D1128*100</f>
        <v>0.5</v>
      </c>
      <c r="P1128">
        <f t="shared" si="85"/>
        <v>5</v>
      </c>
      <c r="Q1128" t="str">
        <f t="shared" si="86"/>
        <v>games</v>
      </c>
      <c r="R1128" t="str">
        <f t="shared" si="87"/>
        <v>mobile games</v>
      </c>
      <c r="S1128" s="9">
        <f t="shared" si="88"/>
        <v>42535.327476851846</v>
      </c>
      <c r="T1128" s="9">
        <f t="shared" si="8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E1129/D1129*100</f>
        <v>1.6714285714285713</v>
      </c>
      <c r="P112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9">
        <f t="shared" si="88"/>
        <v>41926.854166666664</v>
      </c>
      <c r="T1129" s="9">
        <f t="shared" si="8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E1130/D1130*100</f>
        <v>0.1</v>
      </c>
      <c r="P1130">
        <f t="shared" si="85"/>
        <v>1</v>
      </c>
      <c r="Q1130" t="str">
        <f t="shared" si="86"/>
        <v>games</v>
      </c>
      <c r="R1130" t="str">
        <f t="shared" si="87"/>
        <v>mobile games</v>
      </c>
      <c r="S1130" s="9">
        <f t="shared" si="88"/>
        <v>41828.649502314816</v>
      </c>
      <c r="T1130" s="9">
        <f t="shared" si="8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E1131/D1131*100</f>
        <v>0.105</v>
      </c>
      <c r="P1131">
        <f t="shared" si="85"/>
        <v>10.5</v>
      </c>
      <c r="Q1131" t="str">
        <f t="shared" si="86"/>
        <v>games</v>
      </c>
      <c r="R1131" t="str">
        <f t="shared" si="87"/>
        <v>mobile games</v>
      </c>
      <c r="S1131" s="9">
        <f t="shared" si="88"/>
        <v>42496.264965277776</v>
      </c>
      <c r="T1131" s="9">
        <f t="shared" si="8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E1132/D1132*100</f>
        <v>0.22</v>
      </c>
      <c r="P1132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9">
        <f t="shared" si="88"/>
        <v>41908.996527777781</v>
      </c>
      <c r="T1132" s="9">
        <f t="shared" si="8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E1133/D1133*100</f>
        <v>0</v>
      </c>
      <c r="P1133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9">
        <f t="shared" si="88"/>
        <v>42332.908194444448</v>
      </c>
      <c r="T1133" s="9">
        <f t="shared" si="8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E1134/D1134*100</f>
        <v>14.38</v>
      </c>
      <c r="P1134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9">
        <f t="shared" si="88"/>
        <v>42706.115405092598</v>
      </c>
      <c r="T1134" s="9">
        <f t="shared" si="8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E1135/D1135*100</f>
        <v>0.66666666666666674</v>
      </c>
      <c r="P1135">
        <f t="shared" si="85"/>
        <v>20</v>
      </c>
      <c r="Q1135" t="str">
        <f t="shared" si="86"/>
        <v>games</v>
      </c>
      <c r="R1135" t="str">
        <f t="shared" si="87"/>
        <v>mobile games</v>
      </c>
      <c r="S1135" s="9">
        <f t="shared" si="88"/>
        <v>41821.407187500001</v>
      </c>
      <c r="T1135" s="9">
        <f t="shared" si="8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E1136/D1136*100</f>
        <v>4.0000000000000001E-3</v>
      </c>
      <c r="P1136">
        <f t="shared" si="85"/>
        <v>1</v>
      </c>
      <c r="Q1136" t="str">
        <f t="shared" si="86"/>
        <v>games</v>
      </c>
      <c r="R1136" t="str">
        <f t="shared" si="87"/>
        <v>mobile games</v>
      </c>
      <c r="S1136" s="9">
        <f t="shared" si="88"/>
        <v>41958.285046296296</v>
      </c>
      <c r="T1136" s="9">
        <f t="shared" si="8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E1137/D1137*100</f>
        <v>5</v>
      </c>
      <c r="P1137">
        <f t="shared" si="85"/>
        <v>50</v>
      </c>
      <c r="Q1137" t="str">
        <f t="shared" si="86"/>
        <v>games</v>
      </c>
      <c r="R1137" t="str">
        <f t="shared" si="87"/>
        <v>mobile games</v>
      </c>
      <c r="S1137" s="9">
        <f t="shared" si="88"/>
        <v>42558.989513888882</v>
      </c>
      <c r="T1137" s="9">
        <f t="shared" si="8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E1138/D1138*100</f>
        <v>6.4439140811455857</v>
      </c>
      <c r="P1138">
        <f t="shared" si="85"/>
        <v>45</v>
      </c>
      <c r="Q1138" t="str">
        <f t="shared" si="86"/>
        <v>games</v>
      </c>
      <c r="R1138" t="str">
        <f t="shared" si="87"/>
        <v>mobile games</v>
      </c>
      <c r="S1138" s="9">
        <f t="shared" si="88"/>
        <v>42327.671631944439</v>
      </c>
      <c r="T1138" s="9">
        <f t="shared" si="8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E1139/D1139*100</f>
        <v>39.5</v>
      </c>
      <c r="P113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9">
        <f t="shared" si="88"/>
        <v>42453.819687499999</v>
      </c>
      <c r="T1139" s="9">
        <f t="shared" si="8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E1140/D1140*100</f>
        <v>0.35714285714285715</v>
      </c>
      <c r="P1140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9">
        <f t="shared" si="88"/>
        <v>42736.9066087963</v>
      </c>
      <c r="T1140" s="9">
        <f t="shared" si="8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E1141/D1141*100</f>
        <v>6.25E-2</v>
      </c>
      <c r="P1141">
        <f t="shared" si="85"/>
        <v>5</v>
      </c>
      <c r="Q1141" t="str">
        <f t="shared" si="86"/>
        <v>games</v>
      </c>
      <c r="R1141" t="str">
        <f t="shared" si="87"/>
        <v>mobile games</v>
      </c>
      <c r="S1141" s="9">
        <f t="shared" si="88"/>
        <v>41975.347523148142</v>
      </c>
      <c r="T1141" s="9">
        <f t="shared" si="8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E1142/D1142*100</f>
        <v>0</v>
      </c>
      <c r="P1142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9">
        <f t="shared" si="88"/>
        <v>42192.462048611109</v>
      </c>
      <c r="T1142" s="9">
        <f t="shared" si="8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E1143/D1143*100</f>
        <v>0</v>
      </c>
      <c r="P1143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9">
        <f t="shared" si="88"/>
        <v>42164.699652777781</v>
      </c>
      <c r="T1143" s="9">
        <f t="shared" si="8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E1144/D1144*100</f>
        <v>0</v>
      </c>
      <c r="P1144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9">
        <f t="shared" si="88"/>
        <v>42022.006099537044</v>
      </c>
      <c r="T1144" s="9">
        <f t="shared" si="8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E1145/D1145*100</f>
        <v>0.41333333333333333</v>
      </c>
      <c r="P1145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9">
        <f t="shared" si="88"/>
        <v>42325.19358796296</v>
      </c>
      <c r="T1145" s="9">
        <f t="shared" si="8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E1146/D1146*100</f>
        <v>0</v>
      </c>
      <c r="P114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9">
        <f t="shared" si="88"/>
        <v>42093.181944444441</v>
      </c>
      <c r="T1146" s="9">
        <f t="shared" si="8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E1147/D1147*100</f>
        <v>0.125</v>
      </c>
      <c r="P1147">
        <f t="shared" si="85"/>
        <v>100</v>
      </c>
      <c r="Q1147" t="str">
        <f t="shared" si="86"/>
        <v>food</v>
      </c>
      <c r="R1147" t="str">
        <f t="shared" si="87"/>
        <v>food trucks</v>
      </c>
      <c r="S1147" s="9">
        <f t="shared" si="88"/>
        <v>41854.747592592597</v>
      </c>
      <c r="T1147" s="9">
        <f t="shared" si="8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E1148/D1148*100</f>
        <v>8.8333333333333339</v>
      </c>
      <c r="P1148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9">
        <f t="shared" si="88"/>
        <v>41723.9533912037</v>
      </c>
      <c r="T1148" s="9">
        <f t="shared" si="8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E1149/D1149*100</f>
        <v>0</v>
      </c>
      <c r="P1149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9">
        <f t="shared" si="88"/>
        <v>41871.972025462965</v>
      </c>
      <c r="T1149" s="9">
        <f t="shared" si="8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E1150/D1150*100</f>
        <v>0.48666666666666669</v>
      </c>
      <c r="P1150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9">
        <f t="shared" si="88"/>
        <v>42675.171076388884</v>
      </c>
      <c r="T1150" s="9">
        <f t="shared" si="8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E1151/D1151*100</f>
        <v>0.15</v>
      </c>
      <c r="P1151">
        <f t="shared" si="85"/>
        <v>37.5</v>
      </c>
      <c r="Q1151" t="str">
        <f t="shared" si="86"/>
        <v>food</v>
      </c>
      <c r="R1151" t="str">
        <f t="shared" si="87"/>
        <v>food trucks</v>
      </c>
      <c r="S1151" s="9">
        <f t="shared" si="88"/>
        <v>42507.71025462963</v>
      </c>
      <c r="T1151" s="9">
        <f t="shared" si="8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E1152/D1152*100</f>
        <v>10.08</v>
      </c>
      <c r="P1152">
        <f t="shared" si="85"/>
        <v>42</v>
      </c>
      <c r="Q1152" t="str">
        <f t="shared" si="86"/>
        <v>food</v>
      </c>
      <c r="R1152" t="str">
        <f t="shared" si="87"/>
        <v>food trucks</v>
      </c>
      <c r="S1152" s="9">
        <f t="shared" si="88"/>
        <v>42317.954571759255</v>
      </c>
      <c r="T1152" s="9">
        <f t="shared" si="8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E1153/D1153*100</f>
        <v>0</v>
      </c>
      <c r="P1153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9">
        <f t="shared" si="88"/>
        <v>42224.102581018517</v>
      </c>
      <c r="T1153" s="9">
        <f t="shared" si="8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E1154/D1154*100</f>
        <v>5.6937500000000005</v>
      </c>
      <c r="P1154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9">
        <f t="shared" si="88"/>
        <v>42109.709629629629</v>
      </c>
      <c r="T1154" s="9">
        <f t="shared" si="8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E1155/D1155*100</f>
        <v>0.625</v>
      </c>
      <c r="P1155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9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E1156/D1156*100</f>
        <v>6.5</v>
      </c>
      <c r="P115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9">
        <f t="shared" si="93"/>
        <v>42223.108865740738</v>
      </c>
      <c r="T1156" s="9">
        <f t="shared" si="9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E1157/D1157*100</f>
        <v>0.752</v>
      </c>
      <c r="P1157">
        <f t="shared" si="90"/>
        <v>23.5</v>
      </c>
      <c r="Q1157" t="str">
        <f t="shared" si="91"/>
        <v>food</v>
      </c>
      <c r="R1157" t="str">
        <f t="shared" si="92"/>
        <v>food trucks</v>
      </c>
      <c r="S1157" s="9">
        <f t="shared" si="93"/>
        <v>41835.763981481483</v>
      </c>
      <c r="T1157" s="9">
        <f t="shared" si="9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E1158/D1158*100</f>
        <v>0</v>
      </c>
      <c r="P1158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9">
        <f t="shared" si="93"/>
        <v>42029.07131944444</v>
      </c>
      <c r="T1158" s="9">
        <f t="shared" si="9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E1159/D1159*100</f>
        <v>1.51</v>
      </c>
      <c r="P115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9">
        <f t="shared" si="93"/>
        <v>41918.628240740742</v>
      </c>
      <c r="T1159" s="9">
        <f t="shared" si="9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E1160/D1160*100</f>
        <v>0.46666666666666673</v>
      </c>
      <c r="P1160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9">
        <f t="shared" si="93"/>
        <v>41952.09175925926</v>
      </c>
      <c r="T1160" s="9">
        <f t="shared" si="9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E1161/D1161*100</f>
        <v>0</v>
      </c>
      <c r="P1161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9">
        <f t="shared" si="93"/>
        <v>42154.726446759261</v>
      </c>
      <c r="T1161" s="9">
        <f t="shared" si="9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E1162/D1162*100</f>
        <v>3.85</v>
      </c>
      <c r="P1162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9">
        <f t="shared" si="93"/>
        <v>42061.154930555553</v>
      </c>
      <c r="T1162" s="9">
        <f t="shared" si="9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E1163/D1163*100</f>
        <v>0</v>
      </c>
      <c r="P1163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9">
        <f t="shared" si="93"/>
        <v>42122.629502314812</v>
      </c>
      <c r="T1163" s="9">
        <f t="shared" si="9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E1164/D1164*100</f>
        <v>5.8333333333333341E-2</v>
      </c>
      <c r="P1164">
        <f t="shared" si="90"/>
        <v>17.5</v>
      </c>
      <c r="Q1164" t="str">
        <f t="shared" si="91"/>
        <v>food</v>
      </c>
      <c r="R1164" t="str">
        <f t="shared" si="92"/>
        <v>food trucks</v>
      </c>
      <c r="S1164" s="9">
        <f t="shared" si="93"/>
        <v>41876.683611111112</v>
      </c>
      <c r="T1164" s="9">
        <f t="shared" si="9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E1165/D1165*100</f>
        <v>0</v>
      </c>
      <c r="P1165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9">
        <f t="shared" si="93"/>
        <v>41830.723611111112</v>
      </c>
      <c r="T1165" s="9">
        <f t="shared" si="9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E1166/D1166*100</f>
        <v>0</v>
      </c>
      <c r="P116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9">
        <f t="shared" si="93"/>
        <v>42509.724328703705</v>
      </c>
      <c r="T1166" s="9">
        <f t="shared" si="9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E1167/D1167*100</f>
        <v>20.705000000000002</v>
      </c>
      <c r="P1167">
        <f t="shared" si="90"/>
        <v>82.82</v>
      </c>
      <c r="Q1167" t="str">
        <f t="shared" si="91"/>
        <v>food</v>
      </c>
      <c r="R1167" t="str">
        <f t="shared" si="92"/>
        <v>food trucks</v>
      </c>
      <c r="S1167" s="9">
        <f t="shared" si="93"/>
        <v>41792.214467592588</v>
      </c>
      <c r="T1167" s="9">
        <f t="shared" si="9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E1168/D1168*100</f>
        <v>19.139999999999997</v>
      </c>
      <c r="P1168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9">
        <f t="shared" si="93"/>
        <v>42150.485439814816</v>
      </c>
      <c r="T1168" s="9">
        <f t="shared" si="9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E1169/D1169*100</f>
        <v>1.6316666666666666</v>
      </c>
      <c r="P116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9">
        <f t="shared" si="93"/>
        <v>41863.734895833331</v>
      </c>
      <c r="T1169" s="9">
        <f t="shared" si="9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E1170/D1170*100</f>
        <v>5.6666666666666661</v>
      </c>
      <c r="P1170">
        <f t="shared" si="90"/>
        <v>340</v>
      </c>
      <c r="Q1170" t="str">
        <f t="shared" si="91"/>
        <v>food</v>
      </c>
      <c r="R1170" t="str">
        <f t="shared" si="92"/>
        <v>food trucks</v>
      </c>
      <c r="S1170" s="9">
        <f t="shared" si="93"/>
        <v>42605.053993055553</v>
      </c>
      <c r="T1170" s="9">
        <f t="shared" si="9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E1171/D1171*100</f>
        <v>0.16999999999999998</v>
      </c>
      <c r="P1171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9">
        <f t="shared" si="93"/>
        <v>42027.353738425925</v>
      </c>
      <c r="T1171" s="9">
        <f t="shared" si="9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E1172/D1172*100</f>
        <v>0.4</v>
      </c>
      <c r="P1172">
        <f t="shared" si="90"/>
        <v>50</v>
      </c>
      <c r="Q1172" t="str">
        <f t="shared" si="91"/>
        <v>food</v>
      </c>
      <c r="R1172" t="str">
        <f t="shared" si="92"/>
        <v>food trucks</v>
      </c>
      <c r="S1172" s="9">
        <f t="shared" si="93"/>
        <v>42124.893182870372</v>
      </c>
      <c r="T1172" s="9">
        <f t="shared" si="9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E1173/D1173*100</f>
        <v>0.1</v>
      </c>
      <c r="P1173">
        <f t="shared" si="90"/>
        <v>25</v>
      </c>
      <c r="Q1173" t="str">
        <f t="shared" si="91"/>
        <v>food</v>
      </c>
      <c r="R1173" t="str">
        <f t="shared" si="92"/>
        <v>food trucks</v>
      </c>
      <c r="S1173" s="9">
        <f t="shared" si="93"/>
        <v>41938.804710648146</v>
      </c>
      <c r="T1173" s="9">
        <f t="shared" si="9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E1174/D1174*100</f>
        <v>0</v>
      </c>
      <c r="P1174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9">
        <f t="shared" si="93"/>
        <v>41841.682314814818</v>
      </c>
      <c r="T1174" s="9">
        <f t="shared" si="9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E1175/D1175*100</f>
        <v>2.4E-2</v>
      </c>
      <c r="P1175">
        <f t="shared" si="90"/>
        <v>30</v>
      </c>
      <c r="Q1175" t="str">
        <f t="shared" si="91"/>
        <v>food</v>
      </c>
      <c r="R1175" t="str">
        <f t="shared" si="92"/>
        <v>food trucks</v>
      </c>
      <c r="S1175" s="9">
        <f t="shared" si="93"/>
        <v>42184.185844907406</v>
      </c>
      <c r="T1175" s="9">
        <f t="shared" si="9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E1176/D1176*100</f>
        <v>5.9066666666666672</v>
      </c>
      <c r="P117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9">
        <f t="shared" si="93"/>
        <v>42468.84174768519</v>
      </c>
      <c r="T1176" s="9">
        <f t="shared" si="9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E1177/D1177*100</f>
        <v>2.9250000000000003</v>
      </c>
      <c r="P1177">
        <f t="shared" si="90"/>
        <v>65</v>
      </c>
      <c r="Q1177" t="str">
        <f t="shared" si="91"/>
        <v>food</v>
      </c>
      <c r="R1177" t="str">
        <f t="shared" si="92"/>
        <v>food trucks</v>
      </c>
      <c r="S1177" s="9">
        <f t="shared" si="93"/>
        <v>42170.728460648148</v>
      </c>
      <c r="T1177" s="9">
        <f t="shared" si="9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E1178/D1178*100</f>
        <v>5.7142857142857143E-3</v>
      </c>
      <c r="P1178">
        <f t="shared" si="90"/>
        <v>10</v>
      </c>
      <c r="Q1178" t="str">
        <f t="shared" si="91"/>
        <v>food</v>
      </c>
      <c r="R1178" t="str">
        <f t="shared" si="92"/>
        <v>food trucks</v>
      </c>
      <c r="S1178" s="9">
        <f t="shared" si="93"/>
        <v>42746.019652777773</v>
      </c>
      <c r="T1178" s="9">
        <f t="shared" si="9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E1179/D1179*100</f>
        <v>0</v>
      </c>
      <c r="P1179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9">
        <f t="shared" si="93"/>
        <v>41897.660833333335</v>
      </c>
      <c r="T1179" s="9">
        <f t="shared" si="9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E1180/D1180*100</f>
        <v>6.6666666666666671E-3</v>
      </c>
      <c r="P1180">
        <f t="shared" si="90"/>
        <v>5</v>
      </c>
      <c r="Q1180" t="str">
        <f t="shared" si="91"/>
        <v>food</v>
      </c>
      <c r="R1180" t="str">
        <f t="shared" si="92"/>
        <v>food trucks</v>
      </c>
      <c r="S1180" s="9">
        <f t="shared" si="93"/>
        <v>41837.905694444446</v>
      </c>
      <c r="T1180" s="9">
        <f t="shared" si="9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E1181/D1181*100</f>
        <v>5.3333333333333339</v>
      </c>
      <c r="P1181">
        <f t="shared" si="90"/>
        <v>640</v>
      </c>
      <c r="Q1181" t="str">
        <f t="shared" si="91"/>
        <v>food</v>
      </c>
      <c r="R1181" t="str">
        <f t="shared" si="92"/>
        <v>food trucks</v>
      </c>
      <c r="S1181" s="9">
        <f t="shared" si="93"/>
        <v>42275.720219907409</v>
      </c>
      <c r="T1181" s="9">
        <f t="shared" si="9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E1182/D1182*100</f>
        <v>11.75</v>
      </c>
      <c r="P1182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9">
        <f t="shared" si="93"/>
        <v>41781.806875000002</v>
      </c>
      <c r="T1182" s="9">
        <f t="shared" si="9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E1183/D1183*100</f>
        <v>8.0000000000000002E-3</v>
      </c>
      <c r="P1183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9">
        <f t="shared" si="93"/>
        <v>42034.339363425926</v>
      </c>
      <c r="T1183" s="9">
        <f t="shared" si="9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E1184/D1184*100</f>
        <v>4.2</v>
      </c>
      <c r="P1184">
        <f t="shared" si="90"/>
        <v>10.5</v>
      </c>
      <c r="Q1184" t="str">
        <f t="shared" si="91"/>
        <v>food</v>
      </c>
      <c r="R1184" t="str">
        <f t="shared" si="92"/>
        <v>food trucks</v>
      </c>
      <c r="S1184" s="9">
        <f t="shared" si="93"/>
        <v>42728.827407407407</v>
      </c>
      <c r="T1184" s="9">
        <f t="shared" si="9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E1185/D1185*100</f>
        <v>4</v>
      </c>
      <c r="P1185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9">
        <f t="shared" si="93"/>
        <v>42656.86137731481</v>
      </c>
      <c r="T1185" s="9">
        <f t="shared" si="9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E1186/D1186*100</f>
        <v>104.93636363636362</v>
      </c>
      <c r="P118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9">
        <f t="shared" si="93"/>
        <v>42741.599664351852</v>
      </c>
      <c r="T1186" s="9">
        <f t="shared" si="9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E1187/D1187*100</f>
        <v>105.44</v>
      </c>
      <c r="P1187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9">
        <f t="shared" si="93"/>
        <v>42130.865150462967</v>
      </c>
      <c r="T1187" s="9">
        <f t="shared" si="9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E1188/D1188*100</f>
        <v>106.73333333333332</v>
      </c>
      <c r="P1188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9">
        <f t="shared" si="93"/>
        <v>42123.86336805555</v>
      </c>
      <c r="T1188" s="9">
        <f t="shared" si="9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E1189/D1189*100</f>
        <v>104.12571428571428</v>
      </c>
      <c r="P118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9">
        <f t="shared" si="93"/>
        <v>42109.894942129627</v>
      </c>
      <c r="T1189" s="9">
        <f t="shared" si="9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E1190/D1190*100</f>
        <v>160.54999999999998</v>
      </c>
      <c r="P1190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9">
        <f t="shared" si="93"/>
        <v>42711.700694444444</v>
      </c>
      <c r="T1190" s="9">
        <f t="shared" si="9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E1191/D1191*100</f>
        <v>107.77777777777777</v>
      </c>
      <c r="P1191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9">
        <f t="shared" si="93"/>
        <v>42529.979108796295</v>
      </c>
      <c r="T1191" s="9">
        <f t="shared" si="9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E1192/D1192*100</f>
        <v>135</v>
      </c>
      <c r="P1192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9">
        <f t="shared" si="93"/>
        <v>41852.665798611109</v>
      </c>
      <c r="T1192" s="9">
        <f t="shared" si="9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E1193/D1193*100</f>
        <v>109.07407407407408</v>
      </c>
      <c r="P1193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9">
        <f t="shared" si="93"/>
        <v>42419.603703703702</v>
      </c>
      <c r="T1193" s="9">
        <f t="shared" si="9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E1194/D1194*100</f>
        <v>290</v>
      </c>
      <c r="P1194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9">
        <f t="shared" si="93"/>
        <v>42747.506689814814</v>
      </c>
      <c r="T1194" s="9">
        <f t="shared" si="9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E1195/D1195*100</f>
        <v>103.95714285714286</v>
      </c>
      <c r="P1195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9">
        <f t="shared" si="93"/>
        <v>42409.776076388895</v>
      </c>
      <c r="T1195" s="9">
        <f t="shared" si="9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E1196/D1196*100</f>
        <v>322.24</v>
      </c>
      <c r="P119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9">
        <f t="shared" si="93"/>
        <v>42072.488182870366</v>
      </c>
      <c r="T1196" s="9">
        <f t="shared" si="9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E1197/D1197*100</f>
        <v>135</v>
      </c>
      <c r="P1197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9">
        <f t="shared" si="93"/>
        <v>42298.34783564815</v>
      </c>
      <c r="T1197" s="9">
        <f t="shared" si="9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E1198/D1198*100</f>
        <v>269.91034482758624</v>
      </c>
      <c r="P1198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9">
        <f t="shared" si="93"/>
        <v>42326.818738425922</v>
      </c>
      <c r="T1198" s="9">
        <f t="shared" si="9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E1199/D1199*100</f>
        <v>253.29333333333332</v>
      </c>
      <c r="P119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9">
        <f t="shared" si="93"/>
        <v>42503.66474537037</v>
      </c>
      <c r="T1199" s="9">
        <f t="shared" si="9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E1200/D1200*100</f>
        <v>260.59999999999997</v>
      </c>
      <c r="P1200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9">
        <f t="shared" si="93"/>
        <v>42333.619050925925</v>
      </c>
      <c r="T1200" s="9">
        <f t="shared" si="9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E1201/D1201*100</f>
        <v>101.31677953348381</v>
      </c>
      <c r="P1201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9">
        <f t="shared" si="93"/>
        <v>42161.770833333328</v>
      </c>
      <c r="T1201" s="9">
        <f t="shared" si="9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E1202/D1202*100</f>
        <v>125.60416666666667</v>
      </c>
      <c r="P1202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9">
        <f t="shared" si="93"/>
        <v>42089.477500000001</v>
      </c>
      <c r="T1202" s="9">
        <f t="shared" si="9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E1203/D1203*100</f>
        <v>102.43783333333334</v>
      </c>
      <c r="P1203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9">
        <f t="shared" si="93"/>
        <v>42536.60701388889</v>
      </c>
      <c r="T1203" s="9">
        <f t="shared" si="9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E1204/D1204*100</f>
        <v>199.244</v>
      </c>
      <c r="P1204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9">
        <f t="shared" si="93"/>
        <v>42152.288819444439</v>
      </c>
      <c r="T1204" s="9">
        <f t="shared" si="9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E1205/D1205*100</f>
        <v>102.45398773006136</v>
      </c>
      <c r="P1205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9">
        <f t="shared" si="93"/>
        <v>42125.614895833336</v>
      </c>
      <c r="T1205" s="9">
        <f t="shared" si="9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E1206/D1206*100</f>
        <v>102.94615384615385</v>
      </c>
      <c r="P120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9">
        <f t="shared" si="93"/>
        <v>42297.748067129629</v>
      </c>
      <c r="T1206" s="9">
        <f t="shared" si="9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E1207/D1207*100</f>
        <v>100.86153846153847</v>
      </c>
      <c r="P1207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9">
        <f t="shared" si="93"/>
        <v>42138.506377314814</v>
      </c>
      <c r="T1207" s="9">
        <f t="shared" si="9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E1208/D1208*100</f>
        <v>114.99999999999999</v>
      </c>
      <c r="P1208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9">
        <f t="shared" si="93"/>
        <v>42772.776076388895</v>
      </c>
      <c r="T1208" s="9">
        <f t="shared" si="9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E1209/D1209*100</f>
        <v>104.16766467065868</v>
      </c>
      <c r="P120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9">
        <f t="shared" si="93"/>
        <v>42430.430243055554</v>
      </c>
      <c r="T1209" s="9">
        <f t="shared" si="9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E1210/D1210*100</f>
        <v>155.29999999999998</v>
      </c>
      <c r="P1210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9">
        <f t="shared" si="93"/>
        <v>42423.709074074075</v>
      </c>
      <c r="T1210" s="9">
        <f t="shared" si="9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E1211/D1211*100</f>
        <v>106</v>
      </c>
      <c r="P1211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9">
        <f t="shared" si="93"/>
        <v>42761.846122685187</v>
      </c>
      <c r="T1211" s="9">
        <f t="shared" si="9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E1212/D1212*100</f>
        <v>254.31499999999997</v>
      </c>
      <c r="P1212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9">
        <f t="shared" si="93"/>
        <v>42132.941805555558</v>
      </c>
      <c r="T1212" s="9">
        <f t="shared" si="9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E1213/D1213*100</f>
        <v>101.1</v>
      </c>
      <c r="P1213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9">
        <f t="shared" si="93"/>
        <v>42515.866446759261</v>
      </c>
      <c r="T1213" s="9">
        <f t="shared" si="9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E1214/D1214*100</f>
        <v>129.04</v>
      </c>
      <c r="P1214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9">
        <f t="shared" si="93"/>
        <v>42318.950173611112</v>
      </c>
      <c r="T1214" s="9">
        <f t="shared" si="9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E1215/D1215*100</f>
        <v>102.23076923076924</v>
      </c>
      <c r="P1215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9">
        <f t="shared" si="93"/>
        <v>42731.755787037036</v>
      </c>
      <c r="T1215" s="9">
        <f t="shared" si="9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E1216/D1216*100</f>
        <v>131.80000000000001</v>
      </c>
      <c r="P121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9">
        <f t="shared" si="93"/>
        <v>42104.840335648143</v>
      </c>
      <c r="T1216" s="9">
        <f t="shared" si="9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E1217/D1217*100</f>
        <v>786.0802000000001</v>
      </c>
      <c r="P1217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9">
        <f t="shared" si="93"/>
        <v>41759.923101851848</v>
      </c>
      <c r="T1217" s="9">
        <f t="shared" si="9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E1218/D1218*100</f>
        <v>145.70000000000002</v>
      </c>
      <c r="P1218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9">
        <f t="shared" si="93"/>
        <v>42247.616400462968</v>
      </c>
      <c r="T1218" s="9">
        <f t="shared" si="9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E1219/D1219*100</f>
        <v>102.60000000000001</v>
      </c>
      <c r="P1219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9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E1220/D1220*100</f>
        <v>172.27777777777777</v>
      </c>
      <c r="P1220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9">
        <f t="shared" si="98"/>
        <v>42278.662037037036</v>
      </c>
      <c r="T1220" s="9">
        <f t="shared" si="9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E1221/D1221*100</f>
        <v>159.16819571865443</v>
      </c>
      <c r="P1221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9">
        <f t="shared" si="98"/>
        <v>42633.461956018517</v>
      </c>
      <c r="T1221" s="9">
        <f t="shared" si="9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E1222/D1222*100</f>
        <v>103.76666666666668</v>
      </c>
      <c r="P1222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9">
        <f t="shared" si="98"/>
        <v>42211.628611111111</v>
      </c>
      <c r="T1222" s="9">
        <f t="shared" si="9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E1223/D1223*100</f>
        <v>111.40954545454547</v>
      </c>
      <c r="P1223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9">
        <f t="shared" si="98"/>
        <v>42680.47555555556</v>
      </c>
      <c r="T1223" s="9">
        <f t="shared" si="9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E1224/D1224*100</f>
        <v>280.375</v>
      </c>
      <c r="P1224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9">
        <f t="shared" si="98"/>
        <v>42430.720451388886</v>
      </c>
      <c r="T1224" s="9">
        <f t="shared" si="9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E1225/D1225*100</f>
        <v>112.10606060606061</v>
      </c>
      <c r="P1225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9">
        <f t="shared" si="98"/>
        <v>42654.177187499998</v>
      </c>
      <c r="T1225" s="9">
        <f t="shared" si="9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E1226/D1226*100</f>
        <v>7.0666666666666673</v>
      </c>
      <c r="P122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9">
        <f t="shared" si="98"/>
        <v>41736.549791666665</v>
      </c>
      <c r="T1226" s="9">
        <f t="shared" si="9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E1227/D1227*100</f>
        <v>4.3999999999999995</v>
      </c>
      <c r="P1227">
        <f t="shared" si="95"/>
        <v>44</v>
      </c>
      <c r="Q1227" t="str">
        <f t="shared" si="96"/>
        <v>music</v>
      </c>
      <c r="R1227" t="str">
        <f t="shared" si="97"/>
        <v>world music</v>
      </c>
      <c r="S1227" s="9">
        <f t="shared" si="98"/>
        <v>41509.905995370369</v>
      </c>
      <c r="T1227" s="9">
        <f t="shared" si="9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E1228/D1228*100</f>
        <v>3.8739999999999997</v>
      </c>
      <c r="P1228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9">
        <f t="shared" si="98"/>
        <v>41715.874780092592</v>
      </c>
      <c r="T1228" s="9">
        <f t="shared" si="9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E1229/D1229*100</f>
        <v>0</v>
      </c>
      <c r="P1229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9">
        <f t="shared" si="98"/>
        <v>41827.919166666667</v>
      </c>
      <c r="T1229" s="9">
        <f t="shared" si="9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E1230/D1230*100</f>
        <v>29.299999999999997</v>
      </c>
      <c r="P1230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9">
        <f t="shared" si="98"/>
        <v>40754.729259259257</v>
      </c>
      <c r="T1230" s="9">
        <f t="shared" si="9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E1231/D1231*100</f>
        <v>0.90909090909090906</v>
      </c>
      <c r="P1231">
        <f t="shared" si="95"/>
        <v>25</v>
      </c>
      <c r="Q1231" t="str">
        <f t="shared" si="96"/>
        <v>music</v>
      </c>
      <c r="R1231" t="str">
        <f t="shared" si="97"/>
        <v>world music</v>
      </c>
      <c r="S1231" s="9">
        <f t="shared" si="98"/>
        <v>40985.459803240738</v>
      </c>
      <c r="T1231" s="9">
        <f t="shared" si="9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E1232/D1232*100</f>
        <v>0</v>
      </c>
      <c r="P1232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9">
        <f t="shared" si="98"/>
        <v>40568.972569444442</v>
      </c>
      <c r="T1232" s="9">
        <f t="shared" si="9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E1233/D1233*100</f>
        <v>0</v>
      </c>
      <c r="P1233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9">
        <f t="shared" si="98"/>
        <v>42193.941759259258</v>
      </c>
      <c r="T1233" s="9">
        <f t="shared" si="9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E1234/D1234*100</f>
        <v>0.8</v>
      </c>
      <c r="P1234">
        <f t="shared" si="95"/>
        <v>40</v>
      </c>
      <c r="Q1234" t="str">
        <f t="shared" si="96"/>
        <v>music</v>
      </c>
      <c r="R1234" t="str">
        <f t="shared" si="97"/>
        <v>world music</v>
      </c>
      <c r="S1234" s="9">
        <f t="shared" si="98"/>
        <v>41506.848032407412</v>
      </c>
      <c r="T1234" s="9">
        <f t="shared" si="9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E1235/D1235*100</f>
        <v>11.600000000000001</v>
      </c>
      <c r="P1235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9">
        <f t="shared" si="98"/>
        <v>40939.948773148149</v>
      </c>
      <c r="T1235" s="9">
        <f t="shared" si="9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E1236/D1236*100</f>
        <v>0</v>
      </c>
      <c r="P123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9">
        <f t="shared" si="98"/>
        <v>42007.788680555561</v>
      </c>
      <c r="T1236" s="9">
        <f t="shared" si="9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E1237/D1237*100</f>
        <v>2.7873639500929119</v>
      </c>
      <c r="P1237">
        <f t="shared" si="95"/>
        <v>35</v>
      </c>
      <c r="Q1237" t="str">
        <f t="shared" si="96"/>
        <v>music</v>
      </c>
      <c r="R1237" t="str">
        <f t="shared" si="97"/>
        <v>world music</v>
      </c>
      <c r="S1237" s="9">
        <f t="shared" si="98"/>
        <v>41583.135405092595</v>
      </c>
      <c r="T1237" s="9">
        <f t="shared" si="9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E1238/D1238*100</f>
        <v>0</v>
      </c>
      <c r="P1238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9">
        <f t="shared" si="98"/>
        <v>41110.680138888885</v>
      </c>
      <c r="T1238" s="9">
        <f t="shared" si="9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E1239/D1239*100</f>
        <v>0</v>
      </c>
      <c r="P1239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9">
        <f t="shared" si="98"/>
        <v>41125.283159722225</v>
      </c>
      <c r="T1239" s="9">
        <f t="shared" si="9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E1240/D1240*100</f>
        <v>17.8</v>
      </c>
      <c r="P1240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9">
        <f t="shared" si="98"/>
        <v>40731.61037037037</v>
      </c>
      <c r="T1240" s="9">
        <f t="shared" si="9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E1241/D1241*100</f>
        <v>0</v>
      </c>
      <c r="P1241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9">
        <f t="shared" si="98"/>
        <v>40883.962581018517</v>
      </c>
      <c r="T1241" s="9">
        <f t="shared" si="9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E1242/D1242*100</f>
        <v>3.0124999999999997</v>
      </c>
      <c r="P1242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9">
        <f t="shared" si="98"/>
        <v>41409.040011574078</v>
      </c>
      <c r="T1242" s="9">
        <f t="shared" si="9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E1243/D1243*100</f>
        <v>50.739999999999995</v>
      </c>
      <c r="P1243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9">
        <f t="shared" si="98"/>
        <v>41923.837731481479</v>
      </c>
      <c r="T1243" s="9">
        <f t="shared" si="9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E1244/D1244*100</f>
        <v>0.54884742041712409</v>
      </c>
      <c r="P1244">
        <f t="shared" si="95"/>
        <v>5</v>
      </c>
      <c r="Q1244" t="str">
        <f t="shared" si="96"/>
        <v>music</v>
      </c>
      <c r="R1244" t="str">
        <f t="shared" si="97"/>
        <v>world music</v>
      </c>
      <c r="S1244" s="9">
        <f t="shared" si="98"/>
        <v>40782.165532407409</v>
      </c>
      <c r="T1244" s="9">
        <f t="shared" si="9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E1245/D1245*100</f>
        <v>14.091666666666667</v>
      </c>
      <c r="P1245">
        <f t="shared" si="95"/>
        <v>44.5</v>
      </c>
      <c r="Q1245" t="str">
        <f t="shared" si="96"/>
        <v>music</v>
      </c>
      <c r="R1245" t="str">
        <f t="shared" si="97"/>
        <v>world music</v>
      </c>
      <c r="S1245" s="9">
        <f t="shared" si="98"/>
        <v>40671.879293981481</v>
      </c>
      <c r="T1245" s="9">
        <f t="shared" si="9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E1246/D1246*100</f>
        <v>103.8</v>
      </c>
      <c r="P124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9">
        <f t="shared" si="98"/>
        <v>41355.825497685182</v>
      </c>
      <c r="T1246" s="9">
        <f t="shared" si="9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E1247/D1247*100</f>
        <v>120.24999999999999</v>
      </c>
      <c r="P1247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9">
        <f t="shared" si="98"/>
        <v>41774.599930555552</v>
      </c>
      <c r="T1247" s="9">
        <f t="shared" si="9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E1248/D1248*100</f>
        <v>117</v>
      </c>
      <c r="P1248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9">
        <f t="shared" si="98"/>
        <v>40838.043391203704</v>
      </c>
      <c r="T1248" s="9">
        <f t="shared" si="9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E1249/D1249*100</f>
        <v>122.14285714285715</v>
      </c>
      <c r="P1249">
        <f t="shared" si="95"/>
        <v>85.5</v>
      </c>
      <c r="Q1249" t="str">
        <f t="shared" si="96"/>
        <v>music</v>
      </c>
      <c r="R1249" t="str">
        <f t="shared" si="97"/>
        <v>rock</v>
      </c>
      <c r="S1249" s="9">
        <f t="shared" si="98"/>
        <v>41370.292303240742</v>
      </c>
      <c r="T1249" s="9">
        <f t="shared" si="9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E1250/D1250*100</f>
        <v>151.63999999999999</v>
      </c>
      <c r="P1250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9">
        <f t="shared" si="98"/>
        <v>41767.656863425924</v>
      </c>
      <c r="T1250" s="9">
        <f t="shared" si="9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E1251/D1251*100</f>
        <v>104.44</v>
      </c>
      <c r="P1251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9">
        <f t="shared" si="98"/>
        <v>41067.74086805556</v>
      </c>
      <c r="T1251" s="9">
        <f t="shared" si="9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E1252/D1252*100</f>
        <v>200.15333333333331</v>
      </c>
      <c r="P1252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9">
        <f t="shared" si="98"/>
        <v>41843.64271990741</v>
      </c>
      <c r="T1252" s="9">
        <f t="shared" si="9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E1253/D1253*100</f>
        <v>101.8</v>
      </c>
      <c r="P1253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9">
        <f t="shared" si="98"/>
        <v>40751.814432870371</v>
      </c>
      <c r="T1253" s="9">
        <f t="shared" si="9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E1254/D1254*100</f>
        <v>137.65714285714284</v>
      </c>
      <c r="P1254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9">
        <f t="shared" si="98"/>
        <v>41543.988067129627</v>
      </c>
      <c r="T1254" s="9">
        <f t="shared" si="9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E1255/D1255*100</f>
        <v>303833.2</v>
      </c>
      <c r="P1255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9">
        <f t="shared" si="98"/>
        <v>41855.783645833333</v>
      </c>
      <c r="T1255" s="9">
        <f t="shared" si="9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E1256/D1256*100</f>
        <v>198.85074626865671</v>
      </c>
      <c r="P125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9">
        <f t="shared" si="98"/>
        <v>40487.621365740742</v>
      </c>
      <c r="T1256" s="9">
        <f t="shared" si="9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E1257/D1257*100</f>
        <v>202.36666666666667</v>
      </c>
      <c r="P1257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9">
        <f t="shared" si="98"/>
        <v>41579.845509259263</v>
      </c>
      <c r="T1257" s="9">
        <f t="shared" si="9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E1258/D1258*100</f>
        <v>117.96376666666666</v>
      </c>
      <c r="P1258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9">
        <f t="shared" si="98"/>
        <v>40921.919340277782</v>
      </c>
      <c r="T1258" s="9">
        <f t="shared" si="9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E1259/D1259*100</f>
        <v>294.72727272727275</v>
      </c>
      <c r="P125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9">
        <f t="shared" si="98"/>
        <v>40587.085532407407</v>
      </c>
      <c r="T1259" s="9">
        <f t="shared" si="9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E1260/D1260*100</f>
        <v>213.14633333333336</v>
      </c>
      <c r="P1260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9">
        <f t="shared" si="98"/>
        <v>41487.611250000002</v>
      </c>
      <c r="T1260" s="9">
        <f t="shared" si="9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E1261/D1261*100</f>
        <v>104.24</v>
      </c>
      <c r="P1261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9">
        <f t="shared" si="98"/>
        <v>41766.970648148148</v>
      </c>
      <c r="T1261" s="9">
        <f t="shared" si="9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E1262/D1262*100</f>
        <v>113.66666666666667</v>
      </c>
      <c r="P1262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9">
        <f t="shared" si="98"/>
        <v>41666.842824074076</v>
      </c>
      <c r="T1262" s="9">
        <f t="shared" si="9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E1263/D1263*100</f>
        <v>101.25</v>
      </c>
      <c r="P1263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9">
        <f t="shared" si="98"/>
        <v>41638.342905092592</v>
      </c>
      <c r="T1263" s="9">
        <f t="shared" si="9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E1264/D1264*100</f>
        <v>125.41538461538462</v>
      </c>
      <c r="P1264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9">
        <f t="shared" si="98"/>
        <v>41656.762638888889</v>
      </c>
      <c r="T1264" s="9">
        <f t="shared" si="9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E1265/D1265*100</f>
        <v>119</v>
      </c>
      <c r="P1265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9">
        <f t="shared" si="98"/>
        <v>41692.084143518521</v>
      </c>
      <c r="T1265" s="9">
        <f t="shared" si="9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E1266/D1266*100</f>
        <v>166.46153846153845</v>
      </c>
      <c r="P126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9">
        <f t="shared" si="98"/>
        <v>41547.662997685184</v>
      </c>
      <c r="T1266" s="9">
        <f t="shared" si="9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E1267/D1267*100</f>
        <v>119.14771428571429</v>
      </c>
      <c r="P1267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9">
        <f t="shared" si="98"/>
        <v>40465.655266203699</v>
      </c>
      <c r="T1267" s="9">
        <f t="shared" si="9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E1268/D1268*100</f>
        <v>100.47368421052632</v>
      </c>
      <c r="P1268">
        <f t="shared" si="95"/>
        <v>190.9</v>
      </c>
      <c r="Q1268" t="str">
        <f t="shared" si="96"/>
        <v>music</v>
      </c>
      <c r="R1268" t="str">
        <f t="shared" si="97"/>
        <v>rock</v>
      </c>
      <c r="S1268" s="9">
        <f t="shared" si="98"/>
        <v>41620.87667824074</v>
      </c>
      <c r="T1268" s="9">
        <f t="shared" si="9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E1269/D1269*100</f>
        <v>101.8</v>
      </c>
      <c r="P126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9">
        <f t="shared" si="98"/>
        <v>41449.585162037038</v>
      </c>
      <c r="T1269" s="9">
        <f t="shared" si="9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E1270/D1270*100</f>
        <v>116.66666666666667</v>
      </c>
      <c r="P1270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9">
        <f t="shared" si="98"/>
        <v>41507.845451388886</v>
      </c>
      <c r="T1270" s="9">
        <f t="shared" si="9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E1271/D1271*100</f>
        <v>108.64893617021276</v>
      </c>
      <c r="P1271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9">
        <f t="shared" si="98"/>
        <v>42445.823055555549</v>
      </c>
      <c r="T1271" s="9">
        <f t="shared" si="9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E1272/D1272*100</f>
        <v>114.72</v>
      </c>
      <c r="P1272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9">
        <f t="shared" si="98"/>
        <v>40933.856967592597</v>
      </c>
      <c r="T1272" s="9">
        <f t="shared" si="9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E1273/D1273*100</f>
        <v>101.8</v>
      </c>
      <c r="P1273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9">
        <f t="shared" si="98"/>
        <v>41561.683553240742</v>
      </c>
      <c r="T1273" s="9">
        <f t="shared" si="9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E1274/D1274*100</f>
        <v>106</v>
      </c>
      <c r="P1274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9">
        <f t="shared" si="98"/>
        <v>40274.745127314818</v>
      </c>
      <c r="T1274" s="9">
        <f t="shared" si="9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E1275/D1275*100</f>
        <v>103.49999999999999</v>
      </c>
      <c r="P1275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9">
        <f t="shared" si="98"/>
        <v>41852.730219907404</v>
      </c>
      <c r="T1275" s="9">
        <f t="shared" si="9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E1276/D1276*100</f>
        <v>154.97535999999999</v>
      </c>
      <c r="P127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9">
        <f t="shared" si="98"/>
        <v>41116.690104166664</v>
      </c>
      <c r="T1276" s="9">
        <f t="shared" si="9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E1277/D1277*100</f>
        <v>162.14066666666668</v>
      </c>
      <c r="P1277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9">
        <f t="shared" si="98"/>
        <v>41458.867905092593</v>
      </c>
      <c r="T1277" s="9">
        <f t="shared" si="9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E1278/D1278*100</f>
        <v>104.42100000000001</v>
      </c>
      <c r="P1278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9">
        <f t="shared" si="98"/>
        <v>40007.704247685186</v>
      </c>
      <c r="T1278" s="9">
        <f t="shared" si="9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E1279/D1279*100</f>
        <v>106.12433333333333</v>
      </c>
      <c r="P127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9">
        <f t="shared" si="98"/>
        <v>41121.561886574076</v>
      </c>
      <c r="T1279" s="9">
        <f t="shared" si="9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E1280/D1280*100</f>
        <v>154.93846153846152</v>
      </c>
      <c r="P1280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9">
        <f t="shared" si="98"/>
        <v>41786.555162037039</v>
      </c>
      <c r="T1280" s="9">
        <f t="shared" si="9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E1281/D1281*100</f>
        <v>110.77157238734421</v>
      </c>
      <c r="P1281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9">
        <f t="shared" si="98"/>
        <v>41682.099189814813</v>
      </c>
      <c r="T1281" s="9">
        <f t="shared" si="9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E1282/D1282*100</f>
        <v>110.91186666666665</v>
      </c>
      <c r="P1282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9">
        <f t="shared" si="98"/>
        <v>40513.757569444446</v>
      </c>
      <c r="T1282" s="9">
        <f t="shared" si="9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E1283/D1283*100</f>
        <v>110.71428571428572</v>
      </c>
      <c r="P1283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9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E1284/D1284*100</f>
        <v>123.61333333333333</v>
      </c>
      <c r="P1284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9">
        <f t="shared" si="103"/>
        <v>41586.475173611114</v>
      </c>
      <c r="T1284" s="9">
        <f t="shared" si="10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E1285/D1285*100</f>
        <v>211.05</v>
      </c>
      <c r="P1285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9">
        <f t="shared" si="103"/>
        <v>41320.717465277776</v>
      </c>
      <c r="T1285" s="9">
        <f t="shared" si="10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E1286/D1286*100</f>
        <v>101</v>
      </c>
      <c r="P128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9">
        <f t="shared" si="103"/>
        <v>42712.23474537037</v>
      </c>
      <c r="T1286" s="9">
        <f t="shared" si="10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E1287/D1287*100</f>
        <v>101.64999999999999</v>
      </c>
      <c r="P1287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9">
        <f t="shared" si="103"/>
        <v>42160.583043981482</v>
      </c>
      <c r="T1287" s="9">
        <f t="shared" si="10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E1288/D1288*100</f>
        <v>108.33333333333333</v>
      </c>
      <c r="P1288">
        <f t="shared" si="100"/>
        <v>81.25</v>
      </c>
      <c r="Q1288" t="str">
        <f t="shared" si="101"/>
        <v>theater</v>
      </c>
      <c r="R1288" t="str">
        <f t="shared" si="102"/>
        <v>plays</v>
      </c>
      <c r="S1288" s="9">
        <f t="shared" si="103"/>
        <v>42039.384571759263</v>
      </c>
      <c r="T1288" s="9">
        <f t="shared" si="10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E1289/D1289*100</f>
        <v>242</v>
      </c>
      <c r="P1289">
        <f t="shared" si="100"/>
        <v>24.2</v>
      </c>
      <c r="Q1289" t="str">
        <f t="shared" si="101"/>
        <v>theater</v>
      </c>
      <c r="R1289" t="str">
        <f t="shared" si="102"/>
        <v>plays</v>
      </c>
      <c r="S1289" s="9">
        <f t="shared" si="103"/>
        <v>42107.621018518519</v>
      </c>
      <c r="T1289" s="9">
        <f t="shared" si="10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E1290/D1290*100</f>
        <v>100.44999999999999</v>
      </c>
      <c r="P1290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9">
        <f t="shared" si="103"/>
        <v>42561.154664351852</v>
      </c>
      <c r="T1290" s="9">
        <f t="shared" si="10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E1291/D1291*100</f>
        <v>125.06666666666666</v>
      </c>
      <c r="P1291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9">
        <f t="shared" si="103"/>
        <v>42709.134780092587</v>
      </c>
      <c r="T1291" s="9">
        <f t="shared" si="10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E1292/D1292*100</f>
        <v>108.57142857142857</v>
      </c>
      <c r="P1292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9">
        <f t="shared" si="103"/>
        <v>42086.614942129629</v>
      </c>
      <c r="T1292" s="9">
        <f t="shared" si="10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E1293/D1293*100</f>
        <v>145.70000000000002</v>
      </c>
      <c r="P1293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9">
        <f t="shared" si="103"/>
        <v>42064.652673611112</v>
      </c>
      <c r="T1293" s="9">
        <f t="shared" si="10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E1294/D1294*100</f>
        <v>110.00000000000001</v>
      </c>
      <c r="P1294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9">
        <f t="shared" si="103"/>
        <v>42256.764212962968</v>
      </c>
      <c r="T1294" s="9">
        <f t="shared" si="10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E1295/D1295*100</f>
        <v>102.23333333333333</v>
      </c>
      <c r="P1295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9">
        <f t="shared" si="103"/>
        <v>42292.701053240744</v>
      </c>
      <c r="T1295" s="9">
        <f t="shared" si="10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E1296/D1296*100</f>
        <v>122</v>
      </c>
      <c r="P129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9">
        <f t="shared" si="103"/>
        <v>42278.453668981485</v>
      </c>
      <c r="T1296" s="9">
        <f t="shared" si="10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E1297/D1297*100</f>
        <v>101.96000000000001</v>
      </c>
      <c r="P1297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9">
        <f t="shared" si="103"/>
        <v>42184.572881944448</v>
      </c>
      <c r="T1297" s="9">
        <f t="shared" si="10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E1298/D1298*100</f>
        <v>141.1764705882353</v>
      </c>
      <c r="P1298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9">
        <f t="shared" si="103"/>
        <v>42423.050613425927</v>
      </c>
      <c r="T1298" s="9">
        <f t="shared" si="10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E1299/D1299*100</f>
        <v>109.52500000000001</v>
      </c>
      <c r="P129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9">
        <f t="shared" si="103"/>
        <v>42461.747199074074</v>
      </c>
      <c r="T1299" s="9">
        <f t="shared" si="10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E1300/D1300*100</f>
        <v>104.65</v>
      </c>
      <c r="P1300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9">
        <f t="shared" si="103"/>
        <v>42458.680925925932</v>
      </c>
      <c r="T1300" s="9">
        <f t="shared" si="10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E1301/D1301*100</f>
        <v>124</v>
      </c>
      <c r="P1301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9">
        <f t="shared" si="103"/>
        <v>42169.814340277779</v>
      </c>
      <c r="T1301" s="9">
        <f t="shared" si="10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E1302/D1302*100</f>
        <v>135</v>
      </c>
      <c r="P1302">
        <f t="shared" si="100"/>
        <v>168.75</v>
      </c>
      <c r="Q1302" t="str">
        <f t="shared" si="101"/>
        <v>theater</v>
      </c>
      <c r="R1302" t="str">
        <f t="shared" si="102"/>
        <v>plays</v>
      </c>
      <c r="S1302" s="9">
        <f t="shared" si="103"/>
        <v>42483.675208333334</v>
      </c>
      <c r="T1302" s="9">
        <f t="shared" si="10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E1303/D1303*100</f>
        <v>102.75000000000001</v>
      </c>
      <c r="P1303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9">
        <f t="shared" si="103"/>
        <v>42195.749745370369</v>
      </c>
      <c r="T1303" s="9">
        <f t="shared" si="10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E1304/D1304*100</f>
        <v>100</v>
      </c>
      <c r="P1304">
        <f t="shared" si="100"/>
        <v>50</v>
      </c>
      <c r="Q1304" t="str">
        <f t="shared" si="101"/>
        <v>theater</v>
      </c>
      <c r="R1304" t="str">
        <f t="shared" si="102"/>
        <v>plays</v>
      </c>
      <c r="S1304" s="9">
        <f t="shared" si="103"/>
        <v>42675.057997685188</v>
      </c>
      <c r="T1304" s="9">
        <f t="shared" si="10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E1305/D1305*100</f>
        <v>130.26085714285716</v>
      </c>
      <c r="P1305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9">
        <f t="shared" si="103"/>
        <v>42566.441203703704</v>
      </c>
      <c r="T1305" s="9">
        <f t="shared" si="10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E1306/D1306*100</f>
        <v>39.627499999999998</v>
      </c>
      <c r="P130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9">
        <f t="shared" si="103"/>
        <v>42747.194502314815</v>
      </c>
      <c r="T1306" s="9">
        <f t="shared" si="10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E1307/D1307*100</f>
        <v>25.976666666666663</v>
      </c>
      <c r="P1307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9">
        <f t="shared" si="103"/>
        <v>42543.665601851855</v>
      </c>
      <c r="T1307" s="9">
        <f t="shared" si="10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E1308/D1308*100</f>
        <v>65.24636363636364</v>
      </c>
      <c r="P1308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9">
        <f t="shared" si="103"/>
        <v>41947.457569444443</v>
      </c>
      <c r="T1308" s="9">
        <f t="shared" si="10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E1309/D1309*100</f>
        <v>11.514000000000001</v>
      </c>
      <c r="P130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9">
        <f t="shared" si="103"/>
        <v>42387.503229166665</v>
      </c>
      <c r="T1309" s="9">
        <f t="shared" si="10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E1310/D1310*100</f>
        <v>11.360000000000001</v>
      </c>
      <c r="P1310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9">
        <f t="shared" si="103"/>
        <v>42611.613564814819</v>
      </c>
      <c r="T1310" s="9">
        <f t="shared" si="10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E1311/D1311*100</f>
        <v>111.99130434782609</v>
      </c>
      <c r="P1311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9">
        <f t="shared" si="103"/>
        <v>42257.882731481484</v>
      </c>
      <c r="T1311" s="9">
        <f t="shared" si="10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E1312/D1312*100</f>
        <v>15.5</v>
      </c>
      <c r="P1312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9">
        <f t="shared" si="103"/>
        <v>42556.667245370365</v>
      </c>
      <c r="T1312" s="9">
        <f t="shared" si="10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E1313/D1313*100</f>
        <v>32.027999999999999</v>
      </c>
      <c r="P1313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9">
        <f t="shared" si="103"/>
        <v>42669.802303240736</v>
      </c>
      <c r="T1313" s="9">
        <f t="shared" si="10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E1314/D1314*100</f>
        <v>0.60869565217391308</v>
      </c>
      <c r="P1314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9">
        <f t="shared" si="103"/>
        <v>42082.702800925923</v>
      </c>
      <c r="T1314" s="9">
        <f t="shared" si="10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E1315/D1315*100</f>
        <v>31.114999999999998</v>
      </c>
      <c r="P1315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9">
        <f t="shared" si="103"/>
        <v>42402.709652777776</v>
      </c>
      <c r="T1315" s="9">
        <f t="shared" si="10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E1316/D1316*100</f>
        <v>1.1266666666666667</v>
      </c>
      <c r="P131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9">
        <f t="shared" si="103"/>
        <v>42604.669675925921</v>
      </c>
      <c r="T1316" s="9">
        <f t="shared" si="10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E1317/D1317*100</f>
        <v>40.404000000000003</v>
      </c>
      <c r="P1317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9">
        <f t="shared" si="103"/>
        <v>42278.498240740737</v>
      </c>
      <c r="T1317" s="9">
        <f t="shared" si="10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E1318/D1318*100</f>
        <v>1.3333333333333333E-3</v>
      </c>
      <c r="P1318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9">
        <f t="shared" si="103"/>
        <v>42393.961909722217</v>
      </c>
      <c r="T1318" s="9">
        <f t="shared" si="10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E1319/D1319*100</f>
        <v>5.7334999999999994</v>
      </c>
      <c r="P131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9">
        <f t="shared" si="103"/>
        <v>42520.235486111109</v>
      </c>
      <c r="T1319" s="9">
        <f t="shared" si="10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E1320/D1320*100</f>
        <v>15.324999999999999</v>
      </c>
      <c r="P1320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9">
        <f t="shared" si="103"/>
        <v>41985.043657407412</v>
      </c>
      <c r="T1320" s="9">
        <f t="shared" si="10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E1321/D1321*100</f>
        <v>15.103448275862069</v>
      </c>
      <c r="P1321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9">
        <f t="shared" si="103"/>
        <v>41816.812094907407</v>
      </c>
      <c r="T1321" s="9">
        <f t="shared" si="10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E1322/D1322*100</f>
        <v>0.503</v>
      </c>
      <c r="P1322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9">
        <f t="shared" si="103"/>
        <v>42705.690347222218</v>
      </c>
      <c r="T1322" s="9">
        <f t="shared" si="10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E1323/D1323*100</f>
        <v>1.3028138528138529</v>
      </c>
      <c r="P1323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9">
        <f t="shared" si="103"/>
        <v>42697.74927083333</v>
      </c>
      <c r="T1323" s="9">
        <f t="shared" si="10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E1324/D1324*100</f>
        <v>0.30285714285714288</v>
      </c>
      <c r="P1324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9">
        <f t="shared" si="103"/>
        <v>42115.656539351854</v>
      </c>
      <c r="T1324" s="9">
        <f t="shared" si="10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E1325/D1325*100</f>
        <v>8.8800000000000008</v>
      </c>
      <c r="P1325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9">
        <f t="shared" si="103"/>
        <v>42451.698449074072</v>
      </c>
      <c r="T1325" s="9">
        <f t="shared" si="10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E1326/D1326*100</f>
        <v>9.84</v>
      </c>
      <c r="P132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9">
        <f t="shared" si="103"/>
        <v>42626.633703703701</v>
      </c>
      <c r="T1326" s="9">
        <f t="shared" si="10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E1327/D1327*100</f>
        <v>2.4299999999999997</v>
      </c>
      <c r="P1327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9">
        <f t="shared" si="103"/>
        <v>42704.086053240739</v>
      </c>
      <c r="T1327" s="9">
        <f t="shared" si="10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E1328/D1328*100</f>
        <v>1.1299999999999999</v>
      </c>
      <c r="P1328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9">
        <f t="shared" si="103"/>
        <v>41974.791990740734</v>
      </c>
      <c r="T1328" s="9">
        <f t="shared" si="10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E1329/D1329*100</f>
        <v>3.5520833333333335</v>
      </c>
      <c r="P132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9">
        <f t="shared" si="103"/>
        <v>42123.678645833337</v>
      </c>
      <c r="T1329" s="9">
        <f t="shared" si="10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E1330/D1330*100</f>
        <v>2.3306666666666667</v>
      </c>
      <c r="P1330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9">
        <f t="shared" si="103"/>
        <v>42612.642754629633</v>
      </c>
      <c r="T1330" s="9">
        <f t="shared" si="10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E1331/D1331*100</f>
        <v>0.81600000000000006</v>
      </c>
      <c r="P1331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9">
        <f t="shared" si="103"/>
        <v>41935.221585648149</v>
      </c>
      <c r="T1331" s="9">
        <f t="shared" si="10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E1332/D1332*100</f>
        <v>22.494285714285713</v>
      </c>
      <c r="P1332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9">
        <f t="shared" si="103"/>
        <v>42522.276724537034</v>
      </c>
      <c r="T1332" s="9">
        <f t="shared" si="10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E1333/D1333*100</f>
        <v>1.3668</v>
      </c>
      <c r="P1333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9">
        <f t="shared" si="103"/>
        <v>42569.50409722222</v>
      </c>
      <c r="T1333" s="9">
        <f t="shared" si="10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E1334/D1334*100</f>
        <v>0</v>
      </c>
      <c r="P1334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9">
        <f t="shared" si="103"/>
        <v>42732.060277777782</v>
      </c>
      <c r="T1334" s="9">
        <f t="shared" si="10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E1335/D1335*100</f>
        <v>0</v>
      </c>
      <c r="P1335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9">
        <f t="shared" si="103"/>
        <v>41806.106770833336</v>
      </c>
      <c r="T1335" s="9">
        <f t="shared" si="10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E1336/D1336*100</f>
        <v>10.754135338345865</v>
      </c>
      <c r="P133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9">
        <f t="shared" si="103"/>
        <v>42410.774155092593</v>
      </c>
      <c r="T1336" s="9">
        <f t="shared" si="10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E1337/D1337*100</f>
        <v>19.759999999999998</v>
      </c>
      <c r="P1337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9">
        <f t="shared" si="103"/>
        <v>42313.936365740738</v>
      </c>
      <c r="T1337" s="9">
        <f t="shared" si="10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E1338/D1338*100</f>
        <v>84.946999999999989</v>
      </c>
      <c r="P1338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9">
        <f t="shared" si="103"/>
        <v>41955.863750000004</v>
      </c>
      <c r="T1338" s="9">
        <f t="shared" si="10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E1339/D1339*100</f>
        <v>49.381999999999998</v>
      </c>
      <c r="P133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9">
        <f t="shared" si="103"/>
        <v>42767.577303240745</v>
      </c>
      <c r="T1339" s="9">
        <f t="shared" si="10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E1340/D1340*100</f>
        <v>3.3033333333333332</v>
      </c>
      <c r="P1340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9">
        <f t="shared" si="103"/>
        <v>42188.803622685184</v>
      </c>
      <c r="T1340" s="9">
        <f t="shared" si="10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E1341/D1341*100</f>
        <v>6.6339999999999995</v>
      </c>
      <c r="P1341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9">
        <f t="shared" si="103"/>
        <v>41936.647164351853</v>
      </c>
      <c r="T1341" s="9">
        <f t="shared" si="10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E1342/D1342*100</f>
        <v>0</v>
      </c>
      <c r="P1342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9">
        <f t="shared" si="103"/>
        <v>41836.595520833333</v>
      </c>
      <c r="T1342" s="9">
        <f t="shared" si="10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E1343/D1343*100</f>
        <v>70.36</v>
      </c>
      <c r="P1343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9">
        <f t="shared" si="103"/>
        <v>42612.624039351853</v>
      </c>
      <c r="T1343" s="9">
        <f t="shared" si="10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E1344/D1344*100</f>
        <v>0.2</v>
      </c>
      <c r="P1344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9">
        <f t="shared" si="103"/>
        <v>42172.816423611104</v>
      </c>
      <c r="T1344" s="9">
        <f t="shared" si="10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E1345/D1345*100</f>
        <v>102.298</v>
      </c>
      <c r="P1345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9">
        <f t="shared" si="103"/>
        <v>42542.526423611111</v>
      </c>
      <c r="T1345" s="9">
        <f t="shared" si="10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E1346/D1346*100</f>
        <v>377.73333333333335</v>
      </c>
      <c r="P134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9">
        <f t="shared" si="103"/>
        <v>42522.789803240739</v>
      </c>
      <c r="T1346" s="9">
        <f t="shared" si="10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E1347/D1347*100</f>
        <v>125</v>
      </c>
      <c r="P1347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9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E1348/D1348*100</f>
        <v>147.32653061224491</v>
      </c>
      <c r="P1348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9">
        <f t="shared" si="108"/>
        <v>41422.075821759259</v>
      </c>
      <c r="T1348" s="9">
        <f t="shared" si="10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E1349/D1349*100</f>
        <v>102.2</v>
      </c>
      <c r="P134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9">
        <f t="shared" si="108"/>
        <v>42040.638020833328</v>
      </c>
      <c r="T1349" s="9">
        <f t="shared" si="10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E1350/D1350*100</f>
        <v>101.8723404255319</v>
      </c>
      <c r="P1350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9">
        <f t="shared" si="108"/>
        <v>41963.506168981476</v>
      </c>
      <c r="T1350" s="9">
        <f t="shared" si="10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E1351/D1351*100</f>
        <v>204.2</v>
      </c>
      <c r="P1351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9">
        <f t="shared" si="108"/>
        <v>42317.33258101852</v>
      </c>
      <c r="T1351" s="9">
        <f t="shared" si="10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E1352/D1352*100</f>
        <v>104.05</v>
      </c>
      <c r="P1352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9">
        <f t="shared" si="108"/>
        <v>42334.013124999998</v>
      </c>
      <c r="T1352" s="9">
        <f t="shared" si="10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E1353/D1353*100</f>
        <v>101.265</v>
      </c>
      <c r="P1353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9">
        <f t="shared" si="108"/>
        <v>42382.74009259259</v>
      </c>
      <c r="T1353" s="9">
        <f t="shared" si="10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E1354/D1354*100</f>
        <v>136.13999999999999</v>
      </c>
      <c r="P1354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9">
        <f t="shared" si="108"/>
        <v>42200.578310185185</v>
      </c>
      <c r="T1354" s="9">
        <f t="shared" si="10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E1355/D1355*100</f>
        <v>133.6</v>
      </c>
      <c r="P1355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9">
        <f t="shared" si="108"/>
        <v>41309.11791666667</v>
      </c>
      <c r="T1355" s="9">
        <f t="shared" si="10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E1356/D1356*100</f>
        <v>130.25</v>
      </c>
      <c r="P135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9">
        <f t="shared" si="108"/>
        <v>42502.807627314818</v>
      </c>
      <c r="T1356" s="9">
        <f t="shared" si="10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E1357/D1357*100</f>
        <v>122.67999999999999</v>
      </c>
      <c r="P1357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9">
        <f t="shared" si="108"/>
        <v>41213.254687499997</v>
      </c>
      <c r="T1357" s="9">
        <f t="shared" si="10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E1358/D1358*100</f>
        <v>182.81058823529412</v>
      </c>
      <c r="P1358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9">
        <f t="shared" si="108"/>
        <v>41430.038888888892</v>
      </c>
      <c r="T1358" s="9">
        <f t="shared" si="10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E1359/D1359*100</f>
        <v>125.29999999999998</v>
      </c>
      <c r="P135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9">
        <f t="shared" si="108"/>
        <v>41304.962233796294</v>
      </c>
      <c r="T1359" s="9">
        <f t="shared" si="10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E1360/D1360*100</f>
        <v>111.66666666666667</v>
      </c>
      <c r="P1360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9">
        <f t="shared" si="108"/>
        <v>40689.570868055554</v>
      </c>
      <c r="T1360" s="9">
        <f t="shared" si="10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E1361/D1361*100</f>
        <v>115.75757575757575</v>
      </c>
      <c r="P1361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9">
        <f t="shared" si="108"/>
        <v>40668.814699074072</v>
      </c>
      <c r="T1361" s="9">
        <f t="shared" si="10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E1362/D1362*100</f>
        <v>173.2</v>
      </c>
      <c r="P1362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9">
        <f t="shared" si="108"/>
        <v>41095.900694444441</v>
      </c>
      <c r="T1362" s="9">
        <f t="shared" si="10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E1363/D1363*100</f>
        <v>125.98333333333333</v>
      </c>
      <c r="P1363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9">
        <f t="shared" si="108"/>
        <v>41781.717268518521</v>
      </c>
      <c r="T1363" s="9">
        <f t="shared" si="10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E1364/D1364*100</f>
        <v>109.1</v>
      </c>
      <c r="P1364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9">
        <f t="shared" si="108"/>
        <v>41464.934386574074</v>
      </c>
      <c r="T1364" s="9">
        <f t="shared" si="10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E1365/D1365*100</f>
        <v>100</v>
      </c>
      <c r="P1365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9">
        <f t="shared" si="108"/>
        <v>42396.8440625</v>
      </c>
      <c r="T1365" s="9">
        <f t="shared" si="10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E1366/D1366*100</f>
        <v>118.64285714285714</v>
      </c>
      <c r="P136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9">
        <f t="shared" si="108"/>
        <v>41951.695671296293</v>
      </c>
      <c r="T1366" s="9">
        <f t="shared" si="10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E1367/D1367*100</f>
        <v>100.26666666666667</v>
      </c>
      <c r="P1367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9">
        <f t="shared" si="108"/>
        <v>42049.733240740738</v>
      </c>
      <c r="T1367" s="9">
        <f t="shared" si="10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E1368/D1368*100</f>
        <v>126.48920000000001</v>
      </c>
      <c r="P1368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9">
        <f t="shared" si="108"/>
        <v>41924.996099537035</v>
      </c>
      <c r="T1368" s="9">
        <f t="shared" si="10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E1369/D1369*100</f>
        <v>114.26</v>
      </c>
      <c r="P136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9">
        <f t="shared" si="108"/>
        <v>42292.002893518518</v>
      </c>
      <c r="T1369" s="9">
        <f t="shared" si="10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E1370/D1370*100</f>
        <v>110.7</v>
      </c>
      <c r="P1370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9">
        <f t="shared" si="108"/>
        <v>42146.190902777773</v>
      </c>
      <c r="T1370" s="9">
        <f t="shared" si="10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E1371/D1371*100</f>
        <v>105.34805315203954</v>
      </c>
      <c r="P1371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9">
        <f t="shared" si="108"/>
        <v>41710.594282407408</v>
      </c>
      <c r="T1371" s="9">
        <f t="shared" si="10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E1372/D1372*100</f>
        <v>103.66666666666666</v>
      </c>
      <c r="P1372">
        <f t="shared" si="105"/>
        <v>77.75</v>
      </c>
      <c r="Q1372" t="str">
        <f t="shared" si="106"/>
        <v>music</v>
      </c>
      <c r="R1372" t="str">
        <f t="shared" si="107"/>
        <v>rock</v>
      </c>
      <c r="S1372" s="9">
        <f t="shared" si="108"/>
        <v>41548.00335648148</v>
      </c>
      <c r="T1372" s="9">
        <f t="shared" si="10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E1373/D1373*100</f>
        <v>107.08672667523933</v>
      </c>
      <c r="P1373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9">
        <f t="shared" si="108"/>
        <v>42101.758587962962</v>
      </c>
      <c r="T1373" s="9">
        <f t="shared" si="10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E1374/D1374*100</f>
        <v>124</v>
      </c>
      <c r="P1374">
        <f t="shared" si="105"/>
        <v>38.75</v>
      </c>
      <c r="Q1374" t="str">
        <f t="shared" si="106"/>
        <v>music</v>
      </c>
      <c r="R1374" t="str">
        <f t="shared" si="107"/>
        <v>rock</v>
      </c>
      <c r="S1374" s="9">
        <f t="shared" si="108"/>
        <v>41072.739953703705</v>
      </c>
      <c r="T1374" s="9">
        <f t="shared" si="10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E1375/D1375*100</f>
        <v>105.01</v>
      </c>
      <c r="P1375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9">
        <f t="shared" si="108"/>
        <v>42704.95177083333</v>
      </c>
      <c r="T1375" s="9">
        <f t="shared" si="10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E1376/D1376*100</f>
        <v>189.46666666666667</v>
      </c>
      <c r="P137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9">
        <f t="shared" si="108"/>
        <v>42424.161898148144</v>
      </c>
      <c r="T1376" s="9">
        <f t="shared" si="10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E1377/D1377*100</f>
        <v>171.32499999999999</v>
      </c>
      <c r="P1377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9">
        <f t="shared" si="108"/>
        <v>42720.066192129627</v>
      </c>
      <c r="T1377" s="9">
        <f t="shared" si="10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E1378/D1378*100</f>
        <v>252.48648648648651</v>
      </c>
      <c r="P1378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9">
        <f t="shared" si="108"/>
        <v>42677.669050925921</v>
      </c>
      <c r="T1378" s="9">
        <f t="shared" si="10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E1379/D1379*100</f>
        <v>116.15384615384616</v>
      </c>
      <c r="P137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9">
        <f t="shared" si="108"/>
        <v>42747.219560185185</v>
      </c>
      <c r="T1379" s="9">
        <f t="shared" si="10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E1380/D1380*100</f>
        <v>203.35000000000002</v>
      </c>
      <c r="P1380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9">
        <f t="shared" si="108"/>
        <v>42568.759374999994</v>
      </c>
      <c r="T1380" s="9">
        <f t="shared" si="10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E1381/D1381*100</f>
        <v>111.60000000000001</v>
      </c>
      <c r="P1381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9">
        <f t="shared" si="108"/>
        <v>42130.491620370376</v>
      </c>
      <c r="T1381" s="9">
        <f t="shared" si="10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E1382/D1382*100</f>
        <v>424</v>
      </c>
      <c r="P1382">
        <f t="shared" si="105"/>
        <v>21.2</v>
      </c>
      <c r="Q1382" t="str">
        <f t="shared" si="106"/>
        <v>music</v>
      </c>
      <c r="R1382" t="str">
        <f t="shared" si="107"/>
        <v>rock</v>
      </c>
      <c r="S1382" s="9">
        <f t="shared" si="108"/>
        <v>42141.762800925921</v>
      </c>
      <c r="T1382" s="9">
        <f t="shared" si="10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E1383/D1383*100</f>
        <v>107.1</v>
      </c>
      <c r="P1383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9">
        <f t="shared" si="108"/>
        <v>42703.214409722219</v>
      </c>
      <c r="T1383" s="9">
        <f t="shared" si="10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E1384/D1384*100</f>
        <v>104.3625</v>
      </c>
      <c r="P1384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9">
        <f t="shared" si="108"/>
        <v>41370.800185185188</v>
      </c>
      <c r="T1384" s="9">
        <f t="shared" si="10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E1385/D1385*100</f>
        <v>212.40909090909091</v>
      </c>
      <c r="P1385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9">
        <f t="shared" si="108"/>
        <v>42707.074976851851</v>
      </c>
      <c r="T1385" s="9">
        <f t="shared" si="10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E1386/D1386*100</f>
        <v>124.08571428571429</v>
      </c>
      <c r="P138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9">
        <f t="shared" si="108"/>
        <v>42160.735208333332</v>
      </c>
      <c r="T1386" s="9">
        <f t="shared" si="10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E1387/D1387*100</f>
        <v>110.406125</v>
      </c>
      <c r="P1387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9">
        <f t="shared" si="108"/>
        <v>42433.688900462963</v>
      </c>
      <c r="T1387" s="9">
        <f t="shared" si="10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E1388/D1388*100</f>
        <v>218.75</v>
      </c>
      <c r="P1388">
        <f t="shared" si="105"/>
        <v>62.5</v>
      </c>
      <c r="Q1388" t="str">
        <f t="shared" si="106"/>
        <v>music</v>
      </c>
      <c r="R1388" t="str">
        <f t="shared" si="107"/>
        <v>rock</v>
      </c>
      <c r="S1388" s="9">
        <f t="shared" si="108"/>
        <v>42184.646863425922</v>
      </c>
      <c r="T1388" s="9">
        <f t="shared" si="10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E1389/D1389*100</f>
        <v>136.625</v>
      </c>
      <c r="P138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9">
        <f t="shared" si="108"/>
        <v>42126.92123842593</v>
      </c>
      <c r="T1389" s="9">
        <f t="shared" si="10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E1390/D1390*100</f>
        <v>134.8074</v>
      </c>
      <c r="P1390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9">
        <f t="shared" si="108"/>
        <v>42634.614780092597</v>
      </c>
      <c r="T1390" s="9">
        <f t="shared" si="10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E1391/D1391*100</f>
        <v>145.4</v>
      </c>
      <c r="P1391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9">
        <f t="shared" si="108"/>
        <v>42565.480983796297</v>
      </c>
      <c r="T1391" s="9">
        <f t="shared" si="10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E1392/D1392*100</f>
        <v>109.10714285714285</v>
      </c>
      <c r="P1392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9">
        <f t="shared" si="108"/>
        <v>42087.803310185183</v>
      </c>
      <c r="T1392" s="9">
        <f t="shared" si="10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E1393/D1393*100</f>
        <v>110.2</v>
      </c>
      <c r="P1393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9">
        <f t="shared" si="108"/>
        <v>42193.650671296295</v>
      </c>
      <c r="T1393" s="9">
        <f t="shared" si="10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E1394/D1394*100</f>
        <v>113.64000000000001</v>
      </c>
      <c r="P1394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9">
        <f t="shared" si="108"/>
        <v>42401.154930555553</v>
      </c>
      <c r="T1394" s="9">
        <f t="shared" si="10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E1395/D1395*100</f>
        <v>102.35000000000001</v>
      </c>
      <c r="P1395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9">
        <f t="shared" si="108"/>
        <v>42553.681979166664</v>
      </c>
      <c r="T1395" s="9">
        <f t="shared" si="10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E1396/D1396*100</f>
        <v>122.13333333333334</v>
      </c>
      <c r="P139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9">
        <f t="shared" si="108"/>
        <v>42752.144976851851</v>
      </c>
      <c r="T1396" s="9">
        <f t="shared" si="10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E1397/D1397*100</f>
        <v>111.88571428571427</v>
      </c>
      <c r="P1397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9">
        <f t="shared" si="108"/>
        <v>42719.90834490741</v>
      </c>
      <c r="T1397" s="9">
        <f t="shared" si="10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E1398/D1398*100</f>
        <v>107.3</v>
      </c>
      <c r="P1398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9">
        <f t="shared" si="108"/>
        <v>42018.99863425926</v>
      </c>
      <c r="T1398" s="9">
        <f t="shared" si="10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E1399/D1399*100</f>
        <v>113.85000000000001</v>
      </c>
      <c r="P139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9">
        <f t="shared" si="108"/>
        <v>42640.917939814812</v>
      </c>
      <c r="T1399" s="9">
        <f t="shared" si="10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E1400/D1400*100</f>
        <v>109.68181818181819</v>
      </c>
      <c r="P1400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9">
        <f t="shared" si="108"/>
        <v>42526.874236111107</v>
      </c>
      <c r="T1400" s="9">
        <f t="shared" si="10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E1401/D1401*100</f>
        <v>126.14444444444443</v>
      </c>
      <c r="P1401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9">
        <f t="shared" si="108"/>
        <v>41889.004317129627</v>
      </c>
      <c r="T1401" s="9">
        <f t="shared" si="10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E1402/D1402*100</f>
        <v>167.42857142857144</v>
      </c>
      <c r="P1402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9">
        <f t="shared" si="108"/>
        <v>42498.341122685189</v>
      </c>
      <c r="T1402" s="9">
        <f t="shared" si="10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E1403/D1403*100</f>
        <v>496.52000000000004</v>
      </c>
      <c r="P1403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9">
        <f t="shared" si="108"/>
        <v>41399.99622685185</v>
      </c>
      <c r="T1403" s="9">
        <f t="shared" si="10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E1404/D1404*100</f>
        <v>109.16</v>
      </c>
      <c r="P1404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9">
        <f t="shared" si="108"/>
        <v>42065.053368055553</v>
      </c>
      <c r="T1404" s="9">
        <f t="shared" si="10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E1405/D1405*100</f>
        <v>102.57499999999999</v>
      </c>
      <c r="P1405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9">
        <f t="shared" si="108"/>
        <v>41451.062905092593</v>
      </c>
      <c r="T1405" s="9">
        <f t="shared" si="10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E1406/D1406*100</f>
        <v>1.6620689655172414</v>
      </c>
      <c r="P140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9">
        <f t="shared" si="108"/>
        <v>42032.510243055556</v>
      </c>
      <c r="T1406" s="9">
        <f t="shared" si="10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E1407/D1407*100</f>
        <v>0.42</v>
      </c>
      <c r="P1407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9">
        <f t="shared" si="108"/>
        <v>41941.680567129632</v>
      </c>
      <c r="T1407" s="9">
        <f t="shared" si="10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E1408/D1408*100</f>
        <v>0.125</v>
      </c>
      <c r="P1408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9">
        <f t="shared" si="108"/>
        <v>42297.432951388888</v>
      </c>
      <c r="T1408" s="9">
        <f t="shared" si="10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E1409/D1409*100</f>
        <v>0.5</v>
      </c>
      <c r="P140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9">
        <f t="shared" si="108"/>
        <v>41838.536782407406</v>
      </c>
      <c r="T1409" s="9">
        <f t="shared" si="10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E1410/D1410*100</f>
        <v>7.1999999999999993</v>
      </c>
      <c r="P1410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9">
        <f t="shared" si="108"/>
        <v>42291.872175925921</v>
      </c>
      <c r="T1410" s="9">
        <f t="shared" si="10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E1411/D1411*100</f>
        <v>0</v>
      </c>
      <c r="P1411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9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E1412/D1412*100</f>
        <v>1.6666666666666666E-2</v>
      </c>
      <c r="P1412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9">
        <f t="shared" si="113"/>
        <v>42479.318518518514</v>
      </c>
      <c r="T1412" s="9">
        <f t="shared" si="11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E1413/D1413*100</f>
        <v>0.23333333333333336</v>
      </c>
      <c r="P1413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9">
        <f t="shared" si="113"/>
        <v>42013.059027777781</v>
      </c>
      <c r="T1413" s="9">
        <f t="shared" si="11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E1414/D1414*100</f>
        <v>4.5714285714285712</v>
      </c>
      <c r="P1414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9">
        <f t="shared" si="113"/>
        <v>41947.063645833332</v>
      </c>
      <c r="T1414" s="9">
        <f t="shared" si="11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E1415/D1415*100</f>
        <v>5</v>
      </c>
      <c r="P1415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9">
        <f t="shared" si="113"/>
        <v>42360.437152777777</v>
      </c>
      <c r="T1415" s="9">
        <f t="shared" si="11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E1416/D1416*100</f>
        <v>0.2</v>
      </c>
      <c r="P141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9">
        <f t="shared" si="113"/>
        <v>42708.25309027778</v>
      </c>
      <c r="T1416" s="9">
        <f t="shared" si="11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E1417/D1417*100</f>
        <v>18.181818181818183</v>
      </c>
      <c r="P1417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9">
        <f t="shared" si="113"/>
        <v>42192.675821759258</v>
      </c>
      <c r="T1417" s="9">
        <f t="shared" si="11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E1418/D1418*100</f>
        <v>0</v>
      </c>
      <c r="P1418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9">
        <f t="shared" si="113"/>
        <v>42299.926145833335</v>
      </c>
      <c r="T1418" s="9">
        <f t="shared" si="11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E1419/D1419*100</f>
        <v>1.2222222222222223</v>
      </c>
      <c r="P141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9">
        <f t="shared" si="113"/>
        <v>42232.15016203704</v>
      </c>
      <c r="T1419" s="9">
        <f t="shared" si="11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E1420/D1420*100</f>
        <v>0.2</v>
      </c>
      <c r="P1420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9">
        <f t="shared" si="113"/>
        <v>42395.456412037034</v>
      </c>
      <c r="T1420" s="9">
        <f t="shared" si="11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E1421/D1421*100</f>
        <v>7.0634920634920633</v>
      </c>
      <c r="P1421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9">
        <f t="shared" si="113"/>
        <v>42622.456238425926</v>
      </c>
      <c r="T1421" s="9">
        <f t="shared" si="11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E1422/D1422*100</f>
        <v>2.7272727272727271</v>
      </c>
      <c r="P1422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9">
        <f t="shared" si="113"/>
        <v>42524.667662037042</v>
      </c>
      <c r="T1422" s="9">
        <f t="shared" si="11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E1423/D1423*100</f>
        <v>0.1</v>
      </c>
      <c r="P1423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9">
        <f t="shared" si="113"/>
        <v>42013.915613425925</v>
      </c>
      <c r="T1423" s="9">
        <f t="shared" si="11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E1424/D1424*100</f>
        <v>0.104</v>
      </c>
      <c r="P1424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9">
        <f t="shared" si="113"/>
        <v>42604.239629629628</v>
      </c>
      <c r="T1424" s="9">
        <f t="shared" si="11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E1425/D1425*100</f>
        <v>0.33333333333333337</v>
      </c>
      <c r="P1425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9">
        <f t="shared" si="113"/>
        <v>42340.360312500001</v>
      </c>
      <c r="T1425" s="9">
        <f t="shared" si="11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E1426/D1426*100</f>
        <v>20.36</v>
      </c>
      <c r="P142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9">
        <f t="shared" si="113"/>
        <v>42676.717615740738</v>
      </c>
      <c r="T1426" s="9">
        <f t="shared" si="11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E1427/D1427*100</f>
        <v>0</v>
      </c>
      <c r="P1427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9">
        <f t="shared" si="113"/>
        <v>42093.131469907406</v>
      </c>
      <c r="T1427" s="9">
        <f t="shared" si="11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E1428/D1428*100</f>
        <v>0</v>
      </c>
      <c r="P1428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9">
        <f t="shared" si="113"/>
        <v>42180.390277777777</v>
      </c>
      <c r="T1428" s="9">
        <f t="shared" si="11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E1429/D1429*100</f>
        <v>8.3800000000000008</v>
      </c>
      <c r="P142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9">
        <f t="shared" si="113"/>
        <v>42601.851678240739</v>
      </c>
      <c r="T1429" s="9">
        <f t="shared" si="11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E1430/D1430*100</f>
        <v>4.5</v>
      </c>
      <c r="P1430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9">
        <f t="shared" si="113"/>
        <v>42432.379826388889</v>
      </c>
      <c r="T1430" s="9">
        <f t="shared" si="11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E1431/D1431*100</f>
        <v>0</v>
      </c>
      <c r="P1431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9">
        <f t="shared" si="113"/>
        <v>42074.060671296291</v>
      </c>
      <c r="T1431" s="9">
        <f t="shared" si="11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E1432/D1432*100</f>
        <v>8.06</v>
      </c>
      <c r="P1432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9">
        <f t="shared" si="113"/>
        <v>41961.813518518517</v>
      </c>
      <c r="T1432" s="9">
        <f t="shared" si="11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E1433/D1433*100</f>
        <v>31.94705882352941</v>
      </c>
      <c r="P1433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9">
        <f t="shared" si="113"/>
        <v>42304.210833333331</v>
      </c>
      <c r="T1433" s="9">
        <f t="shared" si="11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E1434/D1434*100</f>
        <v>0</v>
      </c>
      <c r="P1434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9">
        <f t="shared" si="113"/>
        <v>42175.780416666668</v>
      </c>
      <c r="T1434" s="9">
        <f t="shared" si="11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E1435/D1435*100</f>
        <v>6.708333333333333</v>
      </c>
      <c r="P1435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9">
        <f t="shared" si="113"/>
        <v>42673.625868055555</v>
      </c>
      <c r="T1435" s="9">
        <f t="shared" si="11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E1436/D1436*100</f>
        <v>9.9878048780487809</v>
      </c>
      <c r="P143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9">
        <f t="shared" si="113"/>
        <v>42142.767106481479</v>
      </c>
      <c r="T1436" s="9">
        <f t="shared" si="11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E1437/D1437*100</f>
        <v>0.1</v>
      </c>
      <c r="P1437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9">
        <f t="shared" si="113"/>
        <v>42258.780324074076</v>
      </c>
      <c r="T1437" s="9">
        <f t="shared" si="11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E1438/D1438*100</f>
        <v>0.77</v>
      </c>
      <c r="P1438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9">
        <f t="shared" si="113"/>
        <v>42391.35019675926</v>
      </c>
      <c r="T1438" s="9">
        <f t="shared" si="11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E1439/D1439*100</f>
        <v>26.900000000000002</v>
      </c>
      <c r="P143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9">
        <f t="shared" si="113"/>
        <v>41796.531701388885</v>
      </c>
      <c r="T1439" s="9">
        <f t="shared" si="11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E1440/D1440*100</f>
        <v>3</v>
      </c>
      <c r="P1440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9">
        <f t="shared" si="113"/>
        <v>42457.871516203704</v>
      </c>
      <c r="T1440" s="9">
        <f t="shared" si="11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E1441/D1441*100</f>
        <v>6.6055045871559637</v>
      </c>
      <c r="P1441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9">
        <f t="shared" si="113"/>
        <v>42040.829872685179</v>
      </c>
      <c r="T1441" s="9">
        <f t="shared" si="11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E1442/D1442*100</f>
        <v>7.6923076923076927E-3</v>
      </c>
      <c r="P1442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9">
        <f t="shared" si="113"/>
        <v>42486.748414351852</v>
      </c>
      <c r="T1442" s="9">
        <f t="shared" si="11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E1443/D1443*100</f>
        <v>1.1222222222222222</v>
      </c>
      <c r="P1443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9">
        <f t="shared" si="113"/>
        <v>42198.765844907408</v>
      </c>
      <c r="T1443" s="9">
        <f t="shared" si="11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E1444/D1444*100</f>
        <v>0</v>
      </c>
      <c r="P1444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9">
        <f t="shared" si="113"/>
        <v>42485.64534722222</v>
      </c>
      <c r="T1444" s="9">
        <f t="shared" si="11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E1445/D1445*100</f>
        <v>0</v>
      </c>
      <c r="P1445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9">
        <f t="shared" si="113"/>
        <v>42707.926030092596</v>
      </c>
      <c r="T1445" s="9">
        <f t="shared" si="11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E1446/D1446*100</f>
        <v>0</v>
      </c>
      <c r="P144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9">
        <f t="shared" si="113"/>
        <v>42199.873402777783</v>
      </c>
      <c r="T1446" s="9">
        <f t="shared" si="11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E1447/D1447*100</f>
        <v>0</v>
      </c>
      <c r="P1447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9">
        <f t="shared" si="113"/>
        <v>42139.542303240742</v>
      </c>
      <c r="T1447" s="9">
        <f t="shared" si="11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E1448/D1448*100</f>
        <v>0</v>
      </c>
      <c r="P1448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9">
        <f t="shared" si="113"/>
        <v>42461.447662037041</v>
      </c>
      <c r="T1448" s="9">
        <f t="shared" si="11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E1449/D1449*100</f>
        <v>1.4999999999999999E-2</v>
      </c>
      <c r="P144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9">
        <f t="shared" si="113"/>
        <v>42529.730717592596</v>
      </c>
      <c r="T1449" s="9">
        <f t="shared" si="11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E1450/D1450*100</f>
        <v>0</v>
      </c>
      <c r="P1450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9">
        <f t="shared" si="113"/>
        <v>42115.936550925922</v>
      </c>
      <c r="T1450" s="9">
        <f t="shared" si="11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E1451/D1451*100</f>
        <v>0</v>
      </c>
      <c r="P1451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9">
        <f t="shared" si="113"/>
        <v>42086.811400462961</v>
      </c>
      <c r="T1451" s="9">
        <f t="shared" si="11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E1452/D1452*100</f>
        <v>1E-3</v>
      </c>
      <c r="P1452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9">
        <f t="shared" si="113"/>
        <v>42390.171261574069</v>
      </c>
      <c r="T1452" s="9">
        <f t="shared" si="11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E1453/D1453*100</f>
        <v>1.0554089709762533E-2</v>
      </c>
      <c r="P1453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9">
        <f t="shared" si="113"/>
        <v>41931.959016203706</v>
      </c>
      <c r="T1453" s="9">
        <f t="shared" si="11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E1454/D1454*100</f>
        <v>0</v>
      </c>
      <c r="P1454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9">
        <f t="shared" si="113"/>
        <v>41818.703275462962</v>
      </c>
      <c r="T1454" s="9">
        <f t="shared" si="11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E1455/D1455*100</f>
        <v>0</v>
      </c>
      <c r="P1455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9">
        <f t="shared" si="113"/>
        <v>42795.696145833332</v>
      </c>
      <c r="T1455" s="9">
        <f t="shared" si="11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E1456/D1456*100</f>
        <v>0.85714285714285721</v>
      </c>
      <c r="P145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9">
        <f t="shared" si="113"/>
        <v>42463.866666666669</v>
      </c>
      <c r="T1456" s="9">
        <f t="shared" si="11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E1457/D1457*100</f>
        <v>10.5</v>
      </c>
      <c r="P1457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9">
        <f t="shared" si="113"/>
        <v>41832.672685185185</v>
      </c>
      <c r="T1457" s="9">
        <f t="shared" si="11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E1458/D1458*100</f>
        <v>2.9000000000000004</v>
      </c>
      <c r="P1458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9">
        <f t="shared" si="113"/>
        <v>42708.668576388889</v>
      </c>
      <c r="T1458" s="9">
        <f t="shared" si="11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E1459/D1459*100</f>
        <v>0</v>
      </c>
      <c r="P1459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9">
        <f t="shared" si="113"/>
        <v>42289.89634259259</v>
      </c>
      <c r="T1459" s="9">
        <f t="shared" si="11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E1460/D1460*100</f>
        <v>0</v>
      </c>
      <c r="P1460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9">
        <f t="shared" si="113"/>
        <v>41831.705555555556</v>
      </c>
      <c r="T1460" s="9">
        <f t="shared" si="11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E1461/D1461*100</f>
        <v>0</v>
      </c>
      <c r="P1461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9">
        <f t="shared" si="113"/>
        <v>42312.204814814817</v>
      </c>
      <c r="T1461" s="9">
        <f t="shared" si="11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E1462/D1462*100</f>
        <v>0</v>
      </c>
      <c r="P1462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9">
        <f t="shared" si="113"/>
        <v>41915.896967592591</v>
      </c>
      <c r="T1462" s="9">
        <f t="shared" si="11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E1463/D1463*100</f>
        <v>101.24459999999999</v>
      </c>
      <c r="P1463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9">
        <f t="shared" si="113"/>
        <v>41899.645300925928</v>
      </c>
      <c r="T1463" s="9">
        <f t="shared" si="11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E1464/D1464*100</f>
        <v>108.5175</v>
      </c>
      <c r="P1464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9">
        <f t="shared" si="113"/>
        <v>41344.662858796299</v>
      </c>
      <c r="T1464" s="9">
        <f t="shared" si="11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E1465/D1465*100</f>
        <v>147.66666666666666</v>
      </c>
      <c r="P1465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9">
        <f t="shared" si="113"/>
        <v>41326.911319444444</v>
      </c>
      <c r="T1465" s="9">
        <f t="shared" si="11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E1466/D1466*100</f>
        <v>163.19999999999999</v>
      </c>
      <c r="P146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9">
        <f t="shared" si="113"/>
        <v>41291.661550925928</v>
      </c>
      <c r="T1466" s="9">
        <f t="shared" si="11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E1467/D1467*100</f>
        <v>456.41449999999998</v>
      </c>
      <c r="P1467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9">
        <f t="shared" si="113"/>
        <v>40959.734398148146</v>
      </c>
      <c r="T1467" s="9">
        <f t="shared" si="11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E1468/D1468*100</f>
        <v>107.87731249999999</v>
      </c>
      <c r="P1468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9">
        <f t="shared" si="113"/>
        <v>42340.172060185185</v>
      </c>
      <c r="T1468" s="9">
        <f t="shared" si="11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E1469/D1469*100</f>
        <v>115.08</v>
      </c>
      <c r="P146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9">
        <f t="shared" si="113"/>
        <v>40933.80190972222</v>
      </c>
      <c r="T1469" s="9">
        <f t="shared" si="11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E1470/D1470*100</f>
        <v>102.36842105263158</v>
      </c>
      <c r="P1470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9">
        <f t="shared" si="113"/>
        <v>40646.014456018522</v>
      </c>
      <c r="T1470" s="9">
        <f t="shared" si="11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E1471/D1471*100</f>
        <v>108.42485875706214</v>
      </c>
      <c r="P1471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9">
        <f t="shared" si="113"/>
        <v>41290.598483796297</v>
      </c>
      <c r="T1471" s="9">
        <f t="shared" si="11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E1472/D1472*100</f>
        <v>125.13333333333334</v>
      </c>
      <c r="P1472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9">
        <f t="shared" si="113"/>
        <v>41250.827118055553</v>
      </c>
      <c r="T1472" s="9">
        <f t="shared" si="11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E1473/D1473*100</f>
        <v>103.840625</v>
      </c>
      <c r="P1473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9">
        <f t="shared" si="113"/>
        <v>42073.957569444443</v>
      </c>
      <c r="T1473" s="9">
        <f t="shared" si="11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E1474/D1474*100</f>
        <v>138.70400000000001</v>
      </c>
      <c r="P1474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9">
        <f t="shared" si="113"/>
        <v>41533.542858796296</v>
      </c>
      <c r="T1474" s="9">
        <f t="shared" si="11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E1475/D1475*100</f>
        <v>120.51600000000001</v>
      </c>
      <c r="P1475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9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E1476/D1476*100</f>
        <v>112.26666666666667</v>
      </c>
      <c r="P147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9">
        <f t="shared" si="118"/>
        <v>41500.727916666663</v>
      </c>
      <c r="T1476" s="9">
        <f t="shared" si="11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E1477/D1477*100</f>
        <v>188.66966666666667</v>
      </c>
      <c r="P1477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9">
        <f t="shared" si="118"/>
        <v>41960.722951388889</v>
      </c>
      <c r="T1477" s="9">
        <f t="shared" si="11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E1478/D1478*100</f>
        <v>661.55466666666666</v>
      </c>
      <c r="P1478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9">
        <f t="shared" si="118"/>
        <v>40766.041921296295</v>
      </c>
      <c r="T1478" s="9">
        <f t="shared" si="11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E1479/D1479*100</f>
        <v>111.31</v>
      </c>
      <c r="P147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9">
        <f t="shared" si="118"/>
        <v>40840.615787037037</v>
      </c>
      <c r="T1479" s="9">
        <f t="shared" si="11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E1480/D1480*100</f>
        <v>1181.6142199999999</v>
      </c>
      <c r="P1480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9">
        <f t="shared" si="118"/>
        <v>41394.871678240743</v>
      </c>
      <c r="T1480" s="9">
        <f t="shared" si="11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E1481/D1481*100</f>
        <v>137.375</v>
      </c>
      <c r="P1481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9">
        <f t="shared" si="118"/>
        <v>41754.745243055557</v>
      </c>
      <c r="T1481" s="9">
        <f t="shared" si="11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E1482/D1482*100</f>
        <v>117.04040000000001</v>
      </c>
      <c r="P1482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9">
        <f t="shared" si="118"/>
        <v>41464.934016203704</v>
      </c>
      <c r="T1482" s="9">
        <f t="shared" si="11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E1483/D1483*100</f>
        <v>2.1</v>
      </c>
      <c r="P1483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9">
        <f t="shared" si="118"/>
        <v>41550.922974537039</v>
      </c>
      <c r="T1483" s="9">
        <f t="shared" si="11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E1484/D1484*100</f>
        <v>0.1</v>
      </c>
      <c r="P1484">
        <f t="shared" si="115"/>
        <v>5</v>
      </c>
      <c r="Q1484" t="str">
        <f t="shared" si="116"/>
        <v>publishing</v>
      </c>
      <c r="R1484" t="str">
        <f t="shared" si="117"/>
        <v>fiction</v>
      </c>
      <c r="S1484" s="9">
        <f t="shared" si="118"/>
        <v>41136.85805555556</v>
      </c>
      <c r="T1484" s="9">
        <f t="shared" si="11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E1485/D1485*100</f>
        <v>0.7142857142857143</v>
      </c>
      <c r="P1485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9">
        <f t="shared" si="118"/>
        <v>42548.192997685182</v>
      </c>
      <c r="T1485" s="9">
        <f t="shared" si="119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E1486/D1486*100</f>
        <v>0</v>
      </c>
      <c r="P148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9">
        <f t="shared" si="118"/>
        <v>41053.200960648144</v>
      </c>
      <c r="T1486" s="9">
        <f t="shared" si="11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E1487/D1487*100</f>
        <v>2.2388059701492535</v>
      </c>
      <c r="P1487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9">
        <f t="shared" si="118"/>
        <v>42130.795983796299</v>
      </c>
      <c r="T1487" s="9">
        <f t="shared" si="11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E1488/D1488*100</f>
        <v>0.24</v>
      </c>
      <c r="P1488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9">
        <f t="shared" si="118"/>
        <v>42032.168530092589</v>
      </c>
      <c r="T1488" s="9">
        <f t="shared" si="11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E1489/D1489*100</f>
        <v>0</v>
      </c>
      <c r="P1489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9">
        <f t="shared" si="118"/>
        <v>42554.917488425926</v>
      </c>
      <c r="T1489" s="9">
        <f t="shared" si="11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E1490/D1490*100</f>
        <v>2.4</v>
      </c>
      <c r="P1490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9">
        <f t="shared" si="118"/>
        <v>41614.563194444447</v>
      </c>
      <c r="T1490" s="9">
        <f t="shared" si="11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E1491/D1491*100</f>
        <v>0</v>
      </c>
      <c r="P1491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9">
        <f t="shared" si="118"/>
        <v>41198.611712962964</v>
      </c>
      <c r="T1491" s="9">
        <f t="shared" si="11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E1492/D1492*100</f>
        <v>30.862068965517242</v>
      </c>
      <c r="P1492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9">
        <f t="shared" si="118"/>
        <v>41520.561041666668</v>
      </c>
      <c r="T1492" s="9">
        <f t="shared" si="11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E1493/D1493*100</f>
        <v>8.3333333333333321</v>
      </c>
      <c r="P1493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9">
        <f t="shared" si="118"/>
        <v>41991.713460648149</v>
      </c>
      <c r="T1493" s="9">
        <f t="shared" si="11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E1494/D1494*100</f>
        <v>0.75</v>
      </c>
      <c r="P1494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9">
        <f t="shared" si="118"/>
        <v>40682.884791666671</v>
      </c>
      <c r="T1494" s="9">
        <f t="shared" si="11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E1495/D1495*100</f>
        <v>0</v>
      </c>
      <c r="P1495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9">
        <f t="shared" si="118"/>
        <v>41411.866608796299</v>
      </c>
      <c r="T1495" s="9">
        <f t="shared" si="11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E1496/D1496*100</f>
        <v>8.9</v>
      </c>
      <c r="P149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9">
        <f t="shared" si="118"/>
        <v>42067.722372685181</v>
      </c>
      <c r="T1496" s="9">
        <f t="shared" si="11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E1497/D1497*100</f>
        <v>0</v>
      </c>
      <c r="P1497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9">
        <f t="shared" si="118"/>
        <v>40752.789710648147</v>
      </c>
      <c r="T1497" s="9">
        <f t="shared" si="11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E1498/D1498*100</f>
        <v>0</v>
      </c>
      <c r="P1498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9">
        <f t="shared" si="118"/>
        <v>41838.475219907406</v>
      </c>
      <c r="T1498" s="9">
        <f t="shared" si="11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E1499/D1499*100</f>
        <v>6.6666666666666671E-3</v>
      </c>
      <c r="P149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9">
        <f t="shared" si="118"/>
        <v>41444.64261574074</v>
      </c>
      <c r="T1499" s="9">
        <f t="shared" si="11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E1500/D1500*100</f>
        <v>1.9</v>
      </c>
      <c r="P1500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9">
        <f t="shared" si="118"/>
        <v>41840.983541666668</v>
      </c>
      <c r="T1500" s="9">
        <f t="shared" si="11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E1501/D1501*100</f>
        <v>0.25</v>
      </c>
      <c r="P1501">
        <f t="shared" si="115"/>
        <v>5</v>
      </c>
      <c r="Q1501" t="str">
        <f t="shared" si="116"/>
        <v>publishing</v>
      </c>
      <c r="R1501" t="str">
        <f t="shared" si="117"/>
        <v>fiction</v>
      </c>
      <c r="S1501" s="9">
        <f t="shared" si="118"/>
        <v>42527.007326388892</v>
      </c>
      <c r="T1501" s="9">
        <f t="shared" si="11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E1502/D1502*100</f>
        <v>25.035714285714285</v>
      </c>
      <c r="P1502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9">
        <f t="shared" si="118"/>
        <v>41365.904594907406</v>
      </c>
      <c r="T1502" s="9">
        <f t="shared" si="11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E1503/D1503*100</f>
        <v>166.33076923076925</v>
      </c>
      <c r="P1503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9">
        <f t="shared" si="118"/>
        <v>42163.583599537036</v>
      </c>
      <c r="T1503" s="9">
        <f t="shared" si="11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E1504/D1504*100</f>
        <v>101.44545454545455</v>
      </c>
      <c r="P1504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9">
        <f t="shared" si="118"/>
        <v>42426.542592592596</v>
      </c>
      <c r="T1504" s="9">
        <f t="shared" si="11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E1505/D1505*100</f>
        <v>107.89146666666667</v>
      </c>
      <c r="P1505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9">
        <f t="shared" si="118"/>
        <v>42606.347233796296</v>
      </c>
      <c r="T1505" s="9">
        <f t="shared" si="11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E1506/D1506*100</f>
        <v>277.93846153846158</v>
      </c>
      <c r="P150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9">
        <f t="shared" si="118"/>
        <v>41772.657685185186</v>
      </c>
      <c r="T1506" s="9">
        <f t="shared" si="11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E1507/D1507*100</f>
        <v>103.58125</v>
      </c>
      <c r="P1507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9">
        <f t="shared" si="118"/>
        <v>42414.44332175926</v>
      </c>
      <c r="T1507" s="9">
        <f t="shared" si="11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E1508/D1508*100</f>
        <v>111.4</v>
      </c>
      <c r="P1508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9">
        <f t="shared" si="118"/>
        <v>41814.785925925928</v>
      </c>
      <c r="T1508" s="9">
        <f t="shared" si="11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E1509/D1509*100</f>
        <v>215</v>
      </c>
      <c r="P150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9">
        <f t="shared" si="118"/>
        <v>40254.450335648151</v>
      </c>
      <c r="T1509" s="9">
        <f t="shared" si="11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E1510/D1510*100</f>
        <v>110.76216216216217</v>
      </c>
      <c r="P1510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9">
        <f t="shared" si="118"/>
        <v>41786.614363425928</v>
      </c>
      <c r="T1510" s="9">
        <f t="shared" si="11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E1511/D1511*100</f>
        <v>123.64125714285714</v>
      </c>
      <c r="P1511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9">
        <f t="shared" si="118"/>
        <v>42751.533391203702</v>
      </c>
      <c r="T1511" s="9">
        <f t="shared" si="11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E1512/D1512*100</f>
        <v>101.03500000000001</v>
      </c>
      <c r="P1512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9">
        <f t="shared" si="118"/>
        <v>41809.385162037033</v>
      </c>
      <c r="T1512" s="9">
        <f t="shared" si="11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E1513/D1513*100</f>
        <v>111.79285714285714</v>
      </c>
      <c r="P1513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9">
        <f t="shared" si="118"/>
        <v>42296.583379629628</v>
      </c>
      <c r="T1513" s="9">
        <f t="shared" si="11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E1514/D1514*100</f>
        <v>558.7714285714286</v>
      </c>
      <c r="P1514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9">
        <f t="shared" si="118"/>
        <v>42741.684479166666</v>
      </c>
      <c r="T1514" s="9">
        <f t="shared" si="11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E1515/D1515*100</f>
        <v>150.01875000000001</v>
      </c>
      <c r="P1515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9">
        <f t="shared" si="118"/>
        <v>41806.637337962966</v>
      </c>
      <c r="T1515" s="9">
        <f t="shared" si="11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E1516/D1516*100</f>
        <v>106.476</v>
      </c>
      <c r="P151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9">
        <f t="shared" si="118"/>
        <v>42234.597685185188</v>
      </c>
      <c r="T1516" s="9">
        <f t="shared" si="11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E1517/D1517*100</f>
        <v>157.18899999999999</v>
      </c>
      <c r="P1517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9">
        <f t="shared" si="118"/>
        <v>42415.253437499996</v>
      </c>
      <c r="T1517" s="9">
        <f t="shared" si="11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E1518/D1518*100</f>
        <v>108.65882352941176</v>
      </c>
      <c r="P1518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9">
        <f t="shared" si="118"/>
        <v>42619.466342592597</v>
      </c>
      <c r="T1518" s="9">
        <f t="shared" si="11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E1519/D1519*100</f>
        <v>161.97999999999999</v>
      </c>
      <c r="P151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9">
        <f t="shared" si="118"/>
        <v>41948.56658564815</v>
      </c>
      <c r="T1519" s="9">
        <f t="shared" si="11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E1520/D1520*100</f>
        <v>205.36666666666665</v>
      </c>
      <c r="P1520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9">
        <f t="shared" si="118"/>
        <v>41760.8200462963</v>
      </c>
      <c r="T1520" s="9">
        <f t="shared" si="11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E1521/D1521*100</f>
        <v>103.36388888888889</v>
      </c>
      <c r="P1521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9">
        <f t="shared" si="118"/>
        <v>41782.741701388892</v>
      </c>
      <c r="T1521" s="9">
        <f t="shared" si="11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E1522/D1522*100</f>
        <v>103.47222222222223</v>
      </c>
      <c r="P1522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9">
        <f t="shared" si="118"/>
        <v>41955.857789351852</v>
      </c>
      <c r="T1522" s="9">
        <f t="shared" si="11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E1523/D1523*100</f>
        <v>106.81333333333333</v>
      </c>
      <c r="P1523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9">
        <f t="shared" si="118"/>
        <v>42493.167719907404</v>
      </c>
      <c r="T1523" s="9">
        <f t="shared" si="11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E1524/D1524*100</f>
        <v>138.96574712643678</v>
      </c>
      <c r="P1524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9">
        <f t="shared" si="118"/>
        <v>41899.830312500002</v>
      </c>
      <c r="T1524" s="9">
        <f t="shared" si="11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E1525/D1525*100</f>
        <v>124.84324324324325</v>
      </c>
      <c r="P1525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9">
        <f t="shared" si="118"/>
        <v>41964.751342592594</v>
      </c>
      <c r="T1525" s="9">
        <f t="shared" si="11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E1526/D1526*100</f>
        <v>206.99999999999997</v>
      </c>
      <c r="P152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9">
        <f t="shared" si="118"/>
        <v>42756.501041666663</v>
      </c>
      <c r="T1526" s="9">
        <f t="shared" si="11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E1527/D1527*100</f>
        <v>174.00576923076923</v>
      </c>
      <c r="P1527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9">
        <f t="shared" si="118"/>
        <v>42570.702986111108</v>
      </c>
      <c r="T1527" s="9">
        <f t="shared" si="11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E1528/D1528*100</f>
        <v>120.32608695652173</v>
      </c>
      <c r="P1528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9">
        <f t="shared" si="118"/>
        <v>42339.276006944448</v>
      </c>
      <c r="T1528" s="9">
        <f t="shared" si="11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E1529/D1529*100</f>
        <v>110.44428571428573</v>
      </c>
      <c r="P152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9">
        <f t="shared" si="118"/>
        <v>42780.600532407407</v>
      </c>
      <c r="T1529" s="9">
        <f t="shared" si="11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E1530/D1530*100</f>
        <v>281.56666666666666</v>
      </c>
      <c r="P1530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9">
        <f t="shared" si="118"/>
        <v>42736.732893518521</v>
      </c>
      <c r="T1530" s="9">
        <f t="shared" si="11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E1531/D1531*100</f>
        <v>100.67894736842105</v>
      </c>
      <c r="P1531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9">
        <f t="shared" si="118"/>
        <v>42052.628703703704</v>
      </c>
      <c r="T1531" s="9">
        <f t="shared" si="11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E1532/D1532*100</f>
        <v>134.82571428571427</v>
      </c>
      <c r="P1532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9">
        <f t="shared" si="118"/>
        <v>42275.767303240747</v>
      </c>
      <c r="T1532" s="9">
        <f t="shared" si="11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E1533/D1533*100</f>
        <v>175.95744680851064</v>
      </c>
      <c r="P1533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9">
        <f t="shared" si="118"/>
        <v>41941.802384259259</v>
      </c>
      <c r="T1533" s="9">
        <f t="shared" si="11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E1534/D1534*100</f>
        <v>484.02000000000004</v>
      </c>
      <c r="P1534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9">
        <f t="shared" si="118"/>
        <v>42391.475289351853</v>
      </c>
      <c r="T1534" s="9">
        <f t="shared" si="11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E1535/D1535*100</f>
        <v>145.14000000000001</v>
      </c>
      <c r="P1535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9">
        <f t="shared" si="118"/>
        <v>42443.00204861111</v>
      </c>
      <c r="T1535" s="9">
        <f t="shared" si="11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E1536/D1536*100</f>
        <v>417.73333333333335</v>
      </c>
      <c r="P153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9">
        <f t="shared" si="118"/>
        <v>42221.67432870371</v>
      </c>
      <c r="T1536" s="9">
        <f t="shared" si="11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E1537/D1537*100</f>
        <v>132.42499999999998</v>
      </c>
      <c r="P1537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9">
        <f t="shared" si="118"/>
        <v>42484.829062500001</v>
      </c>
      <c r="T1537" s="9">
        <f t="shared" si="11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E1538/D1538*100</f>
        <v>250.30841666666666</v>
      </c>
      <c r="P1538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9">
        <f t="shared" si="118"/>
        <v>42213.802199074074</v>
      </c>
      <c r="T1538" s="9">
        <f t="shared" si="11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E1539/D1539*100</f>
        <v>179.9</v>
      </c>
      <c r="P1539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9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E1540/D1540*100</f>
        <v>102.62857142857142</v>
      </c>
      <c r="P1540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9">
        <f t="shared" si="123"/>
        <v>41981.782060185185</v>
      </c>
      <c r="T1540" s="9">
        <f t="shared" si="12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E1541/D1541*100</f>
        <v>135.98609999999999</v>
      </c>
      <c r="P1541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9">
        <f t="shared" si="123"/>
        <v>42705.919201388882</v>
      </c>
      <c r="T1541" s="9">
        <f t="shared" si="12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E1542/D1542*100</f>
        <v>117.86666666666667</v>
      </c>
      <c r="P1542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9">
        <f t="shared" si="123"/>
        <v>41939.00712962963</v>
      </c>
      <c r="T1542" s="9">
        <f t="shared" si="12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E1543/D1543*100</f>
        <v>3.3333333333333333E-2</v>
      </c>
      <c r="P1543">
        <f t="shared" si="120"/>
        <v>3</v>
      </c>
      <c r="Q1543" t="str">
        <f t="shared" si="121"/>
        <v>photography</v>
      </c>
      <c r="R1543" t="str">
        <f t="shared" si="122"/>
        <v>nature</v>
      </c>
      <c r="S1543" s="9">
        <f t="shared" si="123"/>
        <v>41974.712245370371</v>
      </c>
      <c r="T1543" s="9">
        <f t="shared" si="12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E1544/D1544*100</f>
        <v>4</v>
      </c>
      <c r="P1544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9">
        <f t="shared" si="123"/>
        <v>42170.996527777781</v>
      </c>
      <c r="T1544" s="9">
        <f t="shared" si="12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E1545/D1545*100</f>
        <v>0.44444444444444442</v>
      </c>
      <c r="P1545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9">
        <f t="shared" si="123"/>
        <v>41935.509652777779</v>
      </c>
      <c r="T1545" s="9">
        <f t="shared" si="12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E1546/D1546*100</f>
        <v>0</v>
      </c>
      <c r="P154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9">
        <f t="shared" si="123"/>
        <v>42053.051203703704</v>
      </c>
      <c r="T1546" s="9">
        <f t="shared" si="12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E1547/D1547*100</f>
        <v>3.3333333333333333E-2</v>
      </c>
      <c r="P1547">
        <f t="shared" si="120"/>
        <v>1</v>
      </c>
      <c r="Q1547" t="str">
        <f t="shared" si="121"/>
        <v>photography</v>
      </c>
      <c r="R1547" t="str">
        <f t="shared" si="122"/>
        <v>nature</v>
      </c>
      <c r="S1547" s="9">
        <f t="shared" si="123"/>
        <v>42031.884652777779</v>
      </c>
      <c r="T1547" s="9">
        <f t="shared" si="12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E1548/D1548*100</f>
        <v>28.9</v>
      </c>
      <c r="P1548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9">
        <f t="shared" si="123"/>
        <v>41839.212951388887</v>
      </c>
      <c r="T1548" s="9">
        <f t="shared" si="12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E1549/D1549*100</f>
        <v>0</v>
      </c>
      <c r="P1549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9">
        <f t="shared" si="123"/>
        <v>42782.426875000005</v>
      </c>
      <c r="T1549" s="9">
        <f t="shared" si="12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E1550/D1550*100</f>
        <v>8.5714285714285712</v>
      </c>
      <c r="P1550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9">
        <f t="shared" si="123"/>
        <v>42286.88217592593</v>
      </c>
      <c r="T1550" s="9">
        <f t="shared" si="12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E1551/D1551*100</f>
        <v>34</v>
      </c>
      <c r="P1551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9">
        <f t="shared" si="123"/>
        <v>42281.136099537034</v>
      </c>
      <c r="T1551" s="9">
        <f t="shared" si="12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E1552/D1552*100</f>
        <v>13.466666666666665</v>
      </c>
      <c r="P1552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9">
        <f t="shared" si="123"/>
        <v>42472.449467592596</v>
      </c>
      <c r="T1552" s="9">
        <f t="shared" si="12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E1553/D1553*100</f>
        <v>0</v>
      </c>
      <c r="P1553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9">
        <f t="shared" si="123"/>
        <v>42121.824525462958</v>
      </c>
      <c r="T1553" s="9">
        <f t="shared" si="12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E1554/D1554*100</f>
        <v>49.186046511627907</v>
      </c>
      <c r="P1554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9">
        <f t="shared" si="123"/>
        <v>41892.688750000001</v>
      </c>
      <c r="T1554" s="9">
        <f t="shared" si="12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E1555/D1555*100</f>
        <v>0</v>
      </c>
      <c r="P1555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9">
        <f t="shared" si="123"/>
        <v>42219.282951388886</v>
      </c>
      <c r="T1555" s="9">
        <f t="shared" si="12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E1556/D1556*100</f>
        <v>0</v>
      </c>
      <c r="P155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9">
        <f t="shared" si="123"/>
        <v>42188.252199074079</v>
      </c>
      <c r="T1556" s="9">
        <f t="shared" si="12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E1557/D1557*100</f>
        <v>0</v>
      </c>
      <c r="P1557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9">
        <f t="shared" si="123"/>
        <v>42241.613796296297</v>
      </c>
      <c r="T1557" s="9">
        <f t="shared" si="12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E1558/D1558*100</f>
        <v>45.133333333333333</v>
      </c>
      <c r="P1558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9">
        <f t="shared" si="123"/>
        <v>42525.153055555551</v>
      </c>
      <c r="T1558" s="9">
        <f t="shared" si="12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E1559/D1559*100</f>
        <v>4</v>
      </c>
      <c r="P155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9">
        <f t="shared" si="123"/>
        <v>41871.65315972222</v>
      </c>
      <c r="T1559" s="9">
        <f t="shared" si="12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E1560/D1560*100</f>
        <v>4.666666666666667</v>
      </c>
      <c r="P1560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9">
        <f t="shared" si="123"/>
        <v>42185.397673611107</v>
      </c>
      <c r="T1560" s="9">
        <f t="shared" si="12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E1561/D1561*100</f>
        <v>0.33333333333333337</v>
      </c>
      <c r="P1561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9">
        <f t="shared" si="123"/>
        <v>42108.05322916666</v>
      </c>
      <c r="T1561" s="9">
        <f t="shared" si="12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E1562/D1562*100</f>
        <v>3.7600000000000002</v>
      </c>
      <c r="P1562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9">
        <f t="shared" si="123"/>
        <v>41936.020752314813</v>
      </c>
      <c r="T1562" s="9">
        <f t="shared" si="12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E1563/D1563*100</f>
        <v>0.67</v>
      </c>
      <c r="P1563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9">
        <f t="shared" si="123"/>
        <v>41555.041701388887</v>
      </c>
      <c r="T1563" s="9">
        <f t="shared" si="12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E1564/D1564*100</f>
        <v>0</v>
      </c>
      <c r="P1564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9">
        <f t="shared" si="123"/>
        <v>40079.566157407404</v>
      </c>
      <c r="T1564" s="9">
        <f t="shared" si="12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E1565/D1565*100</f>
        <v>1.4166666666666665</v>
      </c>
      <c r="P1565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9">
        <f t="shared" si="123"/>
        <v>41652.742488425924</v>
      </c>
      <c r="T1565" s="9">
        <f t="shared" si="12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E1566/D1566*100</f>
        <v>0.1</v>
      </c>
      <c r="P156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9">
        <f t="shared" si="123"/>
        <v>42121.367002314815</v>
      </c>
      <c r="T1566" s="9">
        <f t="shared" si="12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E1567/D1567*100</f>
        <v>2.5</v>
      </c>
      <c r="P1567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9">
        <f t="shared" si="123"/>
        <v>40672.729872685188</v>
      </c>
      <c r="T1567" s="9">
        <f t="shared" si="12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E1568/D1568*100</f>
        <v>21.25</v>
      </c>
      <c r="P1568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9">
        <f t="shared" si="123"/>
        <v>42549.916712962964</v>
      </c>
      <c r="T1568" s="9">
        <f t="shared" si="12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E1569/D1569*100</f>
        <v>4.117647058823529</v>
      </c>
      <c r="P156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9">
        <f t="shared" si="123"/>
        <v>41671.936863425923</v>
      </c>
      <c r="T1569" s="9">
        <f t="shared" si="12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E1570/D1570*100</f>
        <v>13.639999999999999</v>
      </c>
      <c r="P1570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9">
        <f t="shared" si="123"/>
        <v>41962.062326388885</v>
      </c>
      <c r="T1570" s="9">
        <f t="shared" si="12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E1571/D1571*100</f>
        <v>0</v>
      </c>
      <c r="P1571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9">
        <f t="shared" si="123"/>
        <v>41389.679560185185</v>
      </c>
      <c r="T1571" s="9">
        <f t="shared" si="12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E1572/D1572*100</f>
        <v>41.4</v>
      </c>
      <c r="P1572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9">
        <f t="shared" si="123"/>
        <v>42438.813449074078</v>
      </c>
      <c r="T1572" s="9">
        <f t="shared" si="12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E1573/D1573*100</f>
        <v>0.66115702479338845</v>
      </c>
      <c r="P1573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9">
        <f t="shared" si="123"/>
        <v>42144.769479166673</v>
      </c>
      <c r="T1573" s="9">
        <f t="shared" si="12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E1574/D1574*100</f>
        <v>5</v>
      </c>
      <c r="P1574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9">
        <f t="shared" si="123"/>
        <v>42404.033090277779</v>
      </c>
      <c r="T1574" s="9">
        <f t="shared" si="12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E1575/D1575*100</f>
        <v>2.4777777777777779</v>
      </c>
      <c r="P1575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9">
        <f t="shared" si="123"/>
        <v>42786.000023148154</v>
      </c>
      <c r="T1575" s="9">
        <f t="shared" si="12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E1576/D1576*100</f>
        <v>5.0599999999999996</v>
      </c>
      <c r="P157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9">
        <f t="shared" si="123"/>
        <v>42017.927418981482</v>
      </c>
      <c r="T1576" s="9">
        <f t="shared" si="12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E1577/D1577*100</f>
        <v>22.91</v>
      </c>
      <c r="P1577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9">
        <f t="shared" si="123"/>
        <v>41799.524259259262</v>
      </c>
      <c r="T1577" s="9">
        <f t="shared" si="12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E1578/D1578*100</f>
        <v>13</v>
      </c>
      <c r="P1578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9">
        <f t="shared" si="123"/>
        <v>42140.879259259258</v>
      </c>
      <c r="T1578" s="9">
        <f t="shared" si="12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E1579/D1579*100</f>
        <v>0.54999999999999993</v>
      </c>
      <c r="P157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9">
        <f t="shared" si="123"/>
        <v>41054.847777777781</v>
      </c>
      <c r="T1579" s="9">
        <f t="shared" si="12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E1580/D1580*100</f>
        <v>10.806536636794938</v>
      </c>
      <c r="P1580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9">
        <f t="shared" si="123"/>
        <v>40399.065868055557</v>
      </c>
      <c r="T1580" s="9">
        <f t="shared" si="12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E1581/D1581*100</f>
        <v>0.84008400840084008</v>
      </c>
      <c r="P1581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9">
        <f t="shared" si="123"/>
        <v>41481.996423611112</v>
      </c>
      <c r="T1581" s="9">
        <f t="shared" si="12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E1582/D1582*100</f>
        <v>0</v>
      </c>
      <c r="P1582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9">
        <f t="shared" si="123"/>
        <v>40990.050069444449</v>
      </c>
      <c r="T1582" s="9">
        <f t="shared" si="12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E1583/D1583*100</f>
        <v>0.5</v>
      </c>
      <c r="P1583">
        <f t="shared" si="120"/>
        <v>5</v>
      </c>
      <c r="Q1583" t="str">
        <f t="shared" si="121"/>
        <v>photography</v>
      </c>
      <c r="R1583" t="str">
        <f t="shared" si="122"/>
        <v>places</v>
      </c>
      <c r="S1583" s="9">
        <f t="shared" si="123"/>
        <v>42325.448958333334</v>
      </c>
      <c r="T1583" s="9">
        <f t="shared" si="12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E1584/D1584*100</f>
        <v>9.3000000000000007</v>
      </c>
      <c r="P1584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9">
        <f t="shared" si="123"/>
        <v>42246.789965277778</v>
      </c>
      <c r="T1584" s="9">
        <f t="shared" si="12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E1585/D1585*100</f>
        <v>7.4999999999999997E-2</v>
      </c>
      <c r="P1585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9">
        <f t="shared" si="123"/>
        <v>41877.904988425929</v>
      </c>
      <c r="T1585" s="9">
        <f t="shared" si="12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E1586/D1586*100</f>
        <v>0</v>
      </c>
      <c r="P158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9">
        <f t="shared" si="123"/>
        <v>41779.649317129632</v>
      </c>
      <c r="T1586" s="9">
        <f t="shared" si="12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E1587/D1587*100</f>
        <v>79</v>
      </c>
      <c r="P1587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9">
        <f t="shared" si="123"/>
        <v>42707.895462962959</v>
      </c>
      <c r="T1587" s="9">
        <f t="shared" si="12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E1588/D1588*100</f>
        <v>0</v>
      </c>
      <c r="P1588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9">
        <f t="shared" si="123"/>
        <v>42069.104421296302</v>
      </c>
      <c r="T1588" s="9">
        <f t="shared" si="12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E1589/D1589*100</f>
        <v>1.3333333333333334E-2</v>
      </c>
      <c r="P158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9">
        <f t="shared" si="123"/>
        <v>41956.950983796298</v>
      </c>
      <c r="T1589" s="9">
        <f t="shared" si="12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E1590/D1590*100</f>
        <v>0</v>
      </c>
      <c r="P1590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9">
        <f t="shared" si="123"/>
        <v>42005.24998842593</v>
      </c>
      <c r="T1590" s="9">
        <f t="shared" si="12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E1591/D1591*100</f>
        <v>0</v>
      </c>
      <c r="P1591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9">
        <f t="shared" si="123"/>
        <v>42256.984791666662</v>
      </c>
      <c r="T1591" s="9">
        <f t="shared" si="12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E1592/D1592*100</f>
        <v>1.7000000000000002</v>
      </c>
      <c r="P1592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9">
        <f t="shared" si="123"/>
        <v>42240.857222222221</v>
      </c>
      <c r="T1592" s="9">
        <f t="shared" si="12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E1593/D1593*100</f>
        <v>29.228571428571428</v>
      </c>
      <c r="P1593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9">
        <f t="shared" si="123"/>
        <v>42433.726168981477</v>
      </c>
      <c r="T1593" s="9">
        <f t="shared" si="12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E1594/D1594*100</f>
        <v>0</v>
      </c>
      <c r="P1594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9">
        <f t="shared" si="123"/>
        <v>42046.072743055556</v>
      </c>
      <c r="T1594" s="9">
        <f t="shared" si="12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E1595/D1595*100</f>
        <v>1.3636363636363637E-2</v>
      </c>
      <c r="P1595">
        <f t="shared" si="120"/>
        <v>1</v>
      </c>
      <c r="Q1595" t="str">
        <f t="shared" si="121"/>
        <v>photography</v>
      </c>
      <c r="R1595" t="str">
        <f t="shared" si="122"/>
        <v>places</v>
      </c>
      <c r="S1595" s="9">
        <f t="shared" si="123"/>
        <v>42033.845543981486</v>
      </c>
      <c r="T1595" s="9">
        <f t="shared" si="12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E1596/D1596*100</f>
        <v>20.5</v>
      </c>
      <c r="P159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9">
        <f t="shared" si="123"/>
        <v>42445.712754629625</v>
      </c>
      <c r="T1596" s="9">
        <f t="shared" si="12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E1597/D1597*100</f>
        <v>0.27999999999999997</v>
      </c>
      <c r="P1597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9">
        <f t="shared" si="123"/>
        <v>41780.050092592595</v>
      </c>
      <c r="T1597" s="9">
        <f t="shared" si="12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E1598/D1598*100</f>
        <v>2.3076923076923079</v>
      </c>
      <c r="P1598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9">
        <f t="shared" si="123"/>
        <v>41941.430196759262</v>
      </c>
      <c r="T1598" s="9">
        <f t="shared" si="12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E1599/D1599*100</f>
        <v>0</v>
      </c>
      <c r="P1599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9">
        <f t="shared" si="123"/>
        <v>42603.354131944448</v>
      </c>
      <c r="T1599" s="9">
        <f t="shared" si="12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E1600/D1600*100</f>
        <v>0.125</v>
      </c>
      <c r="P1600">
        <f t="shared" si="120"/>
        <v>1</v>
      </c>
      <c r="Q1600" t="str">
        <f t="shared" si="121"/>
        <v>photography</v>
      </c>
      <c r="R1600" t="str">
        <f t="shared" si="122"/>
        <v>places</v>
      </c>
      <c r="S1600" s="9">
        <f t="shared" si="123"/>
        <v>42151.667337962965</v>
      </c>
      <c r="T1600" s="9">
        <f t="shared" si="12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E1601/D1601*100</f>
        <v>0</v>
      </c>
      <c r="P1601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9">
        <f t="shared" si="123"/>
        <v>42438.53907407407</v>
      </c>
      <c r="T1601" s="9">
        <f t="shared" si="12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E1602/D1602*100</f>
        <v>7.3400000000000007</v>
      </c>
      <c r="P1602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9">
        <f t="shared" si="123"/>
        <v>41791.057314814818</v>
      </c>
      <c r="T1602" s="9">
        <f t="shared" si="12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E1603/D1603*100</f>
        <v>108.2492</v>
      </c>
      <c r="P1603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9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E1604/D1604*100</f>
        <v>100.16666666666667</v>
      </c>
      <c r="P1604">
        <f t="shared" si="125"/>
        <v>46.953125</v>
      </c>
      <c r="Q1604" t="str">
        <f t="shared" si="126"/>
        <v>music</v>
      </c>
      <c r="R1604" t="str">
        <f t="shared" si="127"/>
        <v>rock</v>
      </c>
      <c r="S1604" s="9">
        <f t="shared" si="128"/>
        <v>40788.297650462962</v>
      </c>
      <c r="T1604" s="9">
        <f t="shared" si="12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E1605/D1605*100</f>
        <v>100.03299999999999</v>
      </c>
      <c r="P1605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9">
        <f t="shared" si="128"/>
        <v>40876.169664351852</v>
      </c>
      <c r="T1605" s="9">
        <f t="shared" si="12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E1606/D1606*100</f>
        <v>122.10714285714286</v>
      </c>
      <c r="P160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9">
        <f t="shared" si="128"/>
        <v>40945.845312500001</v>
      </c>
      <c r="T1606" s="9">
        <f t="shared" si="129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E1607/D1607*100</f>
        <v>100.69333333333334</v>
      </c>
      <c r="P1607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9">
        <f t="shared" si="128"/>
        <v>40747.012881944444</v>
      </c>
      <c r="T1607" s="9">
        <f t="shared" si="129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E1608/D1608*100</f>
        <v>101.004125</v>
      </c>
      <c r="P1608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9">
        <f t="shared" si="128"/>
        <v>40536.111550925925</v>
      </c>
      <c r="T1608" s="9">
        <f t="shared" si="129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E1609/D1609*100</f>
        <v>145.11000000000001</v>
      </c>
      <c r="P160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9">
        <f t="shared" si="128"/>
        <v>41053.80846064815</v>
      </c>
      <c r="T1609" s="9">
        <f t="shared" si="129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E1610/D1610*100</f>
        <v>101.25</v>
      </c>
      <c r="P1610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9">
        <f t="shared" si="128"/>
        <v>41607.83085648148</v>
      </c>
      <c r="T1610" s="9">
        <f t="shared" si="129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E1611/D1611*100</f>
        <v>118.33333333333333</v>
      </c>
      <c r="P1611">
        <f t="shared" si="125"/>
        <v>443.75</v>
      </c>
      <c r="Q1611" t="str">
        <f t="shared" si="126"/>
        <v>music</v>
      </c>
      <c r="R1611" t="str">
        <f t="shared" si="127"/>
        <v>rock</v>
      </c>
      <c r="S1611" s="9">
        <f t="shared" si="128"/>
        <v>40796.001261574071</v>
      </c>
      <c r="T1611" s="9">
        <f t="shared" si="129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E1612/D1612*100</f>
        <v>271.85000000000002</v>
      </c>
      <c r="P1612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9">
        <f t="shared" si="128"/>
        <v>41228.924884259257</v>
      </c>
      <c r="T1612" s="9">
        <f t="shared" si="129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E1613/D1613*100</f>
        <v>125.125</v>
      </c>
      <c r="P1613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9">
        <f t="shared" si="128"/>
        <v>41409.00037037037</v>
      </c>
      <c r="T1613" s="9">
        <f t="shared" si="129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E1614/D1614*100</f>
        <v>110.00000000000001</v>
      </c>
      <c r="P1614">
        <f t="shared" si="125"/>
        <v>50</v>
      </c>
      <c r="Q1614" t="str">
        <f t="shared" si="126"/>
        <v>music</v>
      </c>
      <c r="R1614" t="str">
        <f t="shared" si="127"/>
        <v>rock</v>
      </c>
      <c r="S1614" s="9">
        <f t="shared" si="128"/>
        <v>41246.874814814815</v>
      </c>
      <c r="T1614" s="9">
        <f t="shared" si="129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E1615/D1615*100</f>
        <v>101.49999999999999</v>
      </c>
      <c r="P1615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9">
        <f t="shared" si="128"/>
        <v>41082.069467592592</v>
      </c>
      <c r="T1615" s="9">
        <f t="shared" si="129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E1616/D1616*100</f>
        <v>102.69999999999999</v>
      </c>
      <c r="P161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9">
        <f t="shared" si="128"/>
        <v>41794.981122685182</v>
      </c>
      <c r="T1616" s="9">
        <f t="shared" si="129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E1617/D1617*100</f>
        <v>114.12500000000001</v>
      </c>
      <c r="P1617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9">
        <f t="shared" si="128"/>
        <v>40845.050879629627</v>
      </c>
      <c r="T1617" s="9">
        <f t="shared" si="129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E1618/D1618*100</f>
        <v>104.2</v>
      </c>
      <c r="P1618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9">
        <f t="shared" si="128"/>
        <v>41194.715520833335</v>
      </c>
      <c r="T1618" s="9">
        <f t="shared" si="129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E1619/D1619*100</f>
        <v>145.85714285714286</v>
      </c>
      <c r="P161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9">
        <f t="shared" si="128"/>
        <v>41546.664212962962</v>
      </c>
      <c r="T1619" s="9">
        <f t="shared" si="129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E1620/D1620*100</f>
        <v>105.06666666666666</v>
      </c>
      <c r="P1620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9">
        <f t="shared" si="128"/>
        <v>41301.654340277775</v>
      </c>
      <c r="T1620" s="9">
        <f t="shared" si="129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E1621/D1621*100</f>
        <v>133.33333333333331</v>
      </c>
      <c r="P1621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9">
        <f t="shared" si="128"/>
        <v>41876.18618055556</v>
      </c>
      <c r="T1621" s="9">
        <f t="shared" si="129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E1622/D1622*100</f>
        <v>112.99999999999999</v>
      </c>
      <c r="P1622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9">
        <f t="shared" si="128"/>
        <v>41321.339583333334</v>
      </c>
      <c r="T1622" s="9">
        <f t="shared" si="129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E1623/D1623*100</f>
        <v>121.2</v>
      </c>
      <c r="P1623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9">
        <f t="shared" si="128"/>
        <v>41003.60665509259</v>
      </c>
      <c r="T1623" s="9">
        <f t="shared" si="129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E1624/D1624*100</f>
        <v>101.72463768115942</v>
      </c>
      <c r="P1624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9">
        <f t="shared" si="128"/>
        <v>41950.29483796296</v>
      </c>
      <c r="T1624" s="9">
        <f t="shared" si="129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E1625/D1625*100</f>
        <v>101.06666666666666</v>
      </c>
      <c r="P1625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9">
        <f t="shared" si="128"/>
        <v>41453.688530092593</v>
      </c>
      <c r="T1625" s="9">
        <f t="shared" si="129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E1626/D1626*100</f>
        <v>118</v>
      </c>
      <c r="P1626">
        <f t="shared" si="125"/>
        <v>47.2</v>
      </c>
      <c r="Q1626" t="str">
        <f t="shared" si="126"/>
        <v>music</v>
      </c>
      <c r="R1626" t="str">
        <f t="shared" si="127"/>
        <v>rock</v>
      </c>
      <c r="S1626" s="9">
        <f t="shared" si="128"/>
        <v>41243.367303240739</v>
      </c>
      <c r="T1626" s="9">
        <f t="shared" si="129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E1627/D1627*100</f>
        <v>155.33333333333331</v>
      </c>
      <c r="P1627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9">
        <f t="shared" si="128"/>
        <v>41135.699687500004</v>
      </c>
      <c r="T1627" s="9">
        <f t="shared" si="129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E1628/D1628*100</f>
        <v>101.18750000000001</v>
      </c>
      <c r="P1628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9">
        <f t="shared" si="128"/>
        <v>41579.847997685189</v>
      </c>
      <c r="T1628" s="9">
        <f t="shared" si="129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E1629/D1629*100</f>
        <v>117</v>
      </c>
      <c r="P162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9">
        <f t="shared" si="128"/>
        <v>41205.707048611112</v>
      </c>
      <c r="T1629" s="9">
        <f t="shared" si="129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E1630/D1630*100</f>
        <v>100.925</v>
      </c>
      <c r="P1630">
        <f t="shared" si="125"/>
        <v>45.875</v>
      </c>
      <c r="Q1630" t="str">
        <f t="shared" si="126"/>
        <v>music</v>
      </c>
      <c r="R1630" t="str">
        <f t="shared" si="127"/>
        <v>rock</v>
      </c>
      <c r="S1630" s="9">
        <f t="shared" si="128"/>
        <v>41774.737060185187</v>
      </c>
      <c r="T1630" s="9">
        <f t="shared" si="129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E1631/D1631*100</f>
        <v>103.66666666666666</v>
      </c>
      <c r="P1631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9">
        <f t="shared" si="128"/>
        <v>41645.867280092592</v>
      </c>
      <c r="T1631" s="9">
        <f t="shared" si="129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E1632/D1632*100</f>
        <v>265.25</v>
      </c>
      <c r="P1632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9">
        <f t="shared" si="128"/>
        <v>40939.837673611109</v>
      </c>
      <c r="T1632" s="9">
        <f t="shared" si="129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E1633/D1633*100</f>
        <v>155.91</v>
      </c>
      <c r="P1633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9">
        <f t="shared" si="128"/>
        <v>41164.859502314815</v>
      </c>
      <c r="T1633" s="9">
        <f t="shared" si="129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E1634/D1634*100</f>
        <v>101.62500000000001</v>
      </c>
      <c r="P1634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9">
        <f t="shared" si="128"/>
        <v>40750.340902777774</v>
      </c>
      <c r="T1634" s="9">
        <f t="shared" si="129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E1635/D1635*100</f>
        <v>100</v>
      </c>
      <c r="P1635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9">
        <f t="shared" si="128"/>
        <v>40896.883750000001</v>
      </c>
      <c r="T1635" s="9">
        <f t="shared" si="129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E1636/D1636*100</f>
        <v>100.49999999999999</v>
      </c>
      <c r="P1636">
        <f t="shared" si="125"/>
        <v>62.8125</v>
      </c>
      <c r="Q1636" t="str">
        <f t="shared" si="126"/>
        <v>music</v>
      </c>
      <c r="R1636" t="str">
        <f t="shared" si="127"/>
        <v>rock</v>
      </c>
      <c r="S1636" s="9">
        <f t="shared" si="128"/>
        <v>40658.189826388887</v>
      </c>
      <c r="T1636" s="9">
        <f t="shared" si="129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E1637/D1637*100</f>
        <v>125.29999999999998</v>
      </c>
      <c r="P1637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9">
        <f t="shared" si="128"/>
        <v>42502.868761574078</v>
      </c>
      <c r="T1637" s="9">
        <f t="shared" si="129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E1638/D1638*100</f>
        <v>103.55555555555556</v>
      </c>
      <c r="P1638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9">
        <f t="shared" si="128"/>
        <v>40663.08666666667</v>
      </c>
      <c r="T1638" s="9">
        <f t="shared" si="129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E1639/D1639*100</f>
        <v>103.8</v>
      </c>
      <c r="P1639">
        <f t="shared" si="125"/>
        <v>34.6</v>
      </c>
      <c r="Q1639" t="str">
        <f t="shared" si="126"/>
        <v>music</v>
      </c>
      <c r="R1639" t="str">
        <f t="shared" si="127"/>
        <v>rock</v>
      </c>
      <c r="S1639" s="9">
        <f t="shared" si="128"/>
        <v>40122.751620370371</v>
      </c>
      <c r="T1639" s="9">
        <f t="shared" si="129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E1640/D1640*100</f>
        <v>105</v>
      </c>
      <c r="P1640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9">
        <f t="shared" si="128"/>
        <v>41288.68712962963</v>
      </c>
      <c r="T1640" s="9">
        <f t="shared" si="129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E1641/D1641*100</f>
        <v>100</v>
      </c>
      <c r="P1641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9">
        <f t="shared" si="128"/>
        <v>40941.652372685188</v>
      </c>
      <c r="T1641" s="9">
        <f t="shared" si="129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E1642/D1642*100</f>
        <v>169.86</v>
      </c>
      <c r="P1642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9">
        <f t="shared" si="128"/>
        <v>40379.23096064815</v>
      </c>
      <c r="T1642" s="9">
        <f t="shared" si="129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E1643/D1643*100</f>
        <v>101.4</v>
      </c>
      <c r="P1643">
        <f t="shared" si="125"/>
        <v>97.5</v>
      </c>
      <c r="Q1643" t="str">
        <f t="shared" si="126"/>
        <v>music</v>
      </c>
      <c r="R1643" t="str">
        <f t="shared" si="127"/>
        <v>pop</v>
      </c>
      <c r="S1643" s="9">
        <f t="shared" si="128"/>
        <v>41962.596574074079</v>
      </c>
      <c r="T1643" s="9">
        <f t="shared" si="129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E1644/D1644*100</f>
        <v>100</v>
      </c>
      <c r="P1644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9">
        <f t="shared" si="128"/>
        <v>40688.024618055555</v>
      </c>
      <c r="T1644" s="9">
        <f t="shared" si="129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E1645/D1645*100</f>
        <v>124.70000000000002</v>
      </c>
      <c r="P1645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9">
        <f t="shared" si="128"/>
        <v>41146.824212962965</v>
      </c>
      <c r="T1645" s="9">
        <f t="shared" si="129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E1646/D1646*100</f>
        <v>109.5</v>
      </c>
      <c r="P1646">
        <f t="shared" si="125"/>
        <v>85.546875</v>
      </c>
      <c r="Q1646" t="str">
        <f t="shared" si="126"/>
        <v>music</v>
      </c>
      <c r="R1646" t="str">
        <f t="shared" si="127"/>
        <v>pop</v>
      </c>
      <c r="S1646" s="9">
        <f t="shared" si="128"/>
        <v>41175.05972222222</v>
      </c>
      <c r="T1646" s="9">
        <f t="shared" si="129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E1647/D1647*100</f>
        <v>110.80000000000001</v>
      </c>
      <c r="P1647">
        <f t="shared" si="125"/>
        <v>554</v>
      </c>
      <c r="Q1647" t="str">
        <f t="shared" si="126"/>
        <v>music</v>
      </c>
      <c r="R1647" t="str">
        <f t="shared" si="127"/>
        <v>pop</v>
      </c>
      <c r="S1647" s="9">
        <f t="shared" si="128"/>
        <v>41521.617361111108</v>
      </c>
      <c r="T1647" s="9">
        <f t="shared" si="129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E1648/D1648*100</f>
        <v>110.2</v>
      </c>
      <c r="P1648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9">
        <f t="shared" si="128"/>
        <v>41833.450266203705</v>
      </c>
      <c r="T1648" s="9">
        <f t="shared" si="129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E1649/D1649*100</f>
        <v>104.71999999999998</v>
      </c>
      <c r="P164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9">
        <f t="shared" si="128"/>
        <v>41039.409456018519</v>
      </c>
      <c r="T1649" s="9">
        <f t="shared" si="129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E1650/D1650*100</f>
        <v>125.26086956521738</v>
      </c>
      <c r="P1650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9">
        <f t="shared" si="128"/>
        <v>40592.704652777778</v>
      </c>
      <c r="T1650" s="9">
        <f t="shared" si="129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E1651/D1651*100</f>
        <v>100.58763157894737</v>
      </c>
      <c r="P1651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9">
        <f t="shared" si="128"/>
        <v>41737.684664351851</v>
      </c>
      <c r="T1651" s="9">
        <f t="shared" si="129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E1652/D1652*100</f>
        <v>141.55000000000001</v>
      </c>
      <c r="P1652">
        <f t="shared" si="125"/>
        <v>88.46875</v>
      </c>
      <c r="Q1652" t="str">
        <f t="shared" si="126"/>
        <v>music</v>
      </c>
      <c r="R1652" t="str">
        <f t="shared" si="127"/>
        <v>pop</v>
      </c>
      <c r="S1652" s="9">
        <f t="shared" si="128"/>
        <v>41526.435613425929</v>
      </c>
      <c r="T1652" s="9">
        <f t="shared" si="129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E1653/D1653*100</f>
        <v>100.75</v>
      </c>
      <c r="P1653">
        <f t="shared" si="125"/>
        <v>100.75</v>
      </c>
      <c r="Q1653" t="str">
        <f t="shared" si="126"/>
        <v>music</v>
      </c>
      <c r="R1653" t="str">
        <f t="shared" si="127"/>
        <v>pop</v>
      </c>
      <c r="S1653" s="9">
        <f t="shared" si="128"/>
        <v>40625.900694444441</v>
      </c>
      <c r="T1653" s="9">
        <f t="shared" si="129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E1654/D1654*100</f>
        <v>100.66666666666666</v>
      </c>
      <c r="P1654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9">
        <f t="shared" si="128"/>
        <v>41572.492974537039</v>
      </c>
      <c r="T1654" s="9">
        <f t="shared" si="129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E1655/D1655*100</f>
        <v>174.2304</v>
      </c>
      <c r="P1655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9">
        <f t="shared" si="128"/>
        <v>40626.834444444445</v>
      </c>
      <c r="T1655" s="9">
        <f t="shared" si="129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E1656/D1656*100</f>
        <v>119.90909090909089</v>
      </c>
      <c r="P165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9">
        <f t="shared" si="128"/>
        <v>40987.890740740739</v>
      </c>
      <c r="T1656" s="9">
        <f t="shared" si="129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E1657/D1657*100</f>
        <v>142.86666666666667</v>
      </c>
      <c r="P1657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9">
        <f t="shared" si="128"/>
        <v>40974.791898148149</v>
      </c>
      <c r="T1657" s="9">
        <f t="shared" si="129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E1658/D1658*100</f>
        <v>100.33493333333334</v>
      </c>
      <c r="P1658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9">
        <f t="shared" si="128"/>
        <v>41226.928842592592</v>
      </c>
      <c r="T1658" s="9">
        <f t="shared" si="129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E1659/D1659*100</f>
        <v>104.93380000000001</v>
      </c>
      <c r="P165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9">
        <f t="shared" si="128"/>
        <v>41023.782037037039</v>
      </c>
      <c r="T1659" s="9">
        <f t="shared" si="129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E1660/D1660*100</f>
        <v>132.23333333333335</v>
      </c>
      <c r="P1660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9">
        <f t="shared" si="128"/>
        <v>41223.22184027778</v>
      </c>
      <c r="T1660" s="9">
        <f t="shared" si="129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E1661/D1661*100</f>
        <v>112.79999999999998</v>
      </c>
      <c r="P1661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9">
        <f t="shared" si="128"/>
        <v>41596.913437499999</v>
      </c>
      <c r="T1661" s="9">
        <f t="shared" si="129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E1662/D1662*100</f>
        <v>1253.75</v>
      </c>
      <c r="P1662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9">
        <f t="shared" si="128"/>
        <v>42459.693865740745</v>
      </c>
      <c r="T1662" s="9">
        <f t="shared" si="129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E1663/D1663*100</f>
        <v>102.50632911392405</v>
      </c>
      <c r="P1663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9">
        <f t="shared" si="128"/>
        <v>42343.998043981483</v>
      </c>
      <c r="T1663" s="9">
        <f t="shared" si="129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E1664/D1664*100</f>
        <v>102.6375</v>
      </c>
      <c r="P1664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9">
        <f t="shared" si="128"/>
        <v>40848.198333333334</v>
      </c>
      <c r="T1664" s="9">
        <f t="shared" si="129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E1665/D1665*100</f>
        <v>108</v>
      </c>
      <c r="P1665">
        <f t="shared" si="125"/>
        <v>33.75</v>
      </c>
      <c r="Q1665" t="str">
        <f t="shared" si="126"/>
        <v>music</v>
      </c>
      <c r="R1665" t="str">
        <f t="shared" si="127"/>
        <v>pop</v>
      </c>
      <c r="S1665" s="9">
        <f t="shared" si="128"/>
        <v>42006.02207175926</v>
      </c>
      <c r="T1665" s="9">
        <f t="shared" si="129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E1666/D1666*100</f>
        <v>122.40879999999999</v>
      </c>
      <c r="P166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9">
        <f t="shared" si="128"/>
        <v>40939.761782407404</v>
      </c>
      <c r="T1666" s="9">
        <f t="shared" si="129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E1667/D1667*100</f>
        <v>119.45714285714286</v>
      </c>
      <c r="P1667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9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E1668/D1668*100</f>
        <v>160.88</v>
      </c>
      <c r="P1668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9">
        <f t="shared" si="133"/>
        <v>41331.253159722226</v>
      </c>
      <c r="T1668" s="9">
        <f t="shared" si="13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E1669/D1669*100</f>
        <v>126.85294117647059</v>
      </c>
      <c r="P166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9">
        <f t="shared" si="133"/>
        <v>41682.0705787037</v>
      </c>
      <c r="T1669" s="9">
        <f t="shared" si="13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E1670/D1670*100</f>
        <v>102.6375</v>
      </c>
      <c r="P1670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9">
        <f t="shared" si="133"/>
        <v>40845.14975694444</v>
      </c>
      <c r="T1670" s="9">
        <f t="shared" si="13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E1671/D1671*100</f>
        <v>139.75</v>
      </c>
      <c r="P1671">
        <f t="shared" si="130"/>
        <v>53.75</v>
      </c>
      <c r="Q1671" t="str">
        <f t="shared" si="131"/>
        <v>music</v>
      </c>
      <c r="R1671" t="str">
        <f t="shared" si="132"/>
        <v>pop</v>
      </c>
      <c r="S1671" s="9">
        <f t="shared" si="133"/>
        <v>42461.885138888887</v>
      </c>
      <c r="T1671" s="9">
        <f t="shared" si="13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E1672/D1672*100</f>
        <v>102.60000000000001</v>
      </c>
      <c r="P1672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9">
        <f t="shared" si="133"/>
        <v>40313.930543981485</v>
      </c>
      <c r="T1672" s="9">
        <f t="shared" si="13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E1673/D1673*100</f>
        <v>100.67349999999999</v>
      </c>
      <c r="P1673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9">
        <f t="shared" si="133"/>
        <v>42553.54414351852</v>
      </c>
      <c r="T1673" s="9">
        <f t="shared" si="13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E1674/D1674*100</f>
        <v>112.94117647058823</v>
      </c>
      <c r="P1674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9">
        <f t="shared" si="133"/>
        <v>41034.656597222223</v>
      </c>
      <c r="T1674" s="9">
        <f t="shared" si="13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E1675/D1675*100</f>
        <v>128.09523809523807</v>
      </c>
      <c r="P1675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9">
        <f t="shared" si="133"/>
        <v>42039.878379629634</v>
      </c>
      <c r="T1675" s="9">
        <f t="shared" si="13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E1676/D1676*100</f>
        <v>201.7</v>
      </c>
      <c r="P167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9">
        <f t="shared" si="133"/>
        <v>42569.605393518519</v>
      </c>
      <c r="T1676" s="9">
        <f t="shared" si="13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E1677/D1677*100</f>
        <v>137.416</v>
      </c>
      <c r="P1677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9">
        <f t="shared" si="133"/>
        <v>40802.733101851853</v>
      </c>
      <c r="T1677" s="9">
        <f t="shared" si="13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E1678/D1678*100</f>
        <v>115.33333333333333</v>
      </c>
      <c r="P1678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9">
        <f t="shared" si="133"/>
        <v>40973.72623842593</v>
      </c>
      <c r="T1678" s="9">
        <f t="shared" si="13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E1679/D1679*100</f>
        <v>111.66666666666667</v>
      </c>
      <c r="P167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9">
        <f t="shared" si="133"/>
        <v>42416.407129629632</v>
      </c>
      <c r="T1679" s="9">
        <f t="shared" si="13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E1680/D1680*100</f>
        <v>118.39999999999999</v>
      </c>
      <c r="P1680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9">
        <f t="shared" si="133"/>
        <v>41662.854988425926</v>
      </c>
      <c r="T1680" s="9">
        <f t="shared" si="13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E1681/D1681*100</f>
        <v>175</v>
      </c>
      <c r="P1681">
        <f t="shared" si="130"/>
        <v>62.5</v>
      </c>
      <c r="Q1681" t="str">
        <f t="shared" si="131"/>
        <v>music</v>
      </c>
      <c r="R1681" t="str">
        <f t="shared" si="132"/>
        <v>pop</v>
      </c>
      <c r="S1681" s="9">
        <f t="shared" si="133"/>
        <v>40723.068807870368</v>
      </c>
      <c r="T1681" s="9">
        <f t="shared" si="13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E1682/D1682*100</f>
        <v>117.5</v>
      </c>
      <c r="P1682">
        <f t="shared" si="130"/>
        <v>47</v>
      </c>
      <c r="Q1682" t="str">
        <f t="shared" si="131"/>
        <v>music</v>
      </c>
      <c r="R1682" t="str">
        <f t="shared" si="132"/>
        <v>pop</v>
      </c>
      <c r="S1682" s="9">
        <f t="shared" si="133"/>
        <v>41802.757719907408</v>
      </c>
      <c r="T1682" s="9">
        <f t="shared" si="13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E1683/D1683*100</f>
        <v>101.42212307692309</v>
      </c>
      <c r="P1683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9">
        <f t="shared" si="133"/>
        <v>42774.121342592596</v>
      </c>
      <c r="T1683" s="9">
        <f t="shared" si="13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E1684/D1684*100</f>
        <v>0</v>
      </c>
      <c r="P1684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9">
        <f t="shared" si="133"/>
        <v>42779.21365740741</v>
      </c>
      <c r="T1684" s="9">
        <f t="shared" si="13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E1685/D1685*100</f>
        <v>21.714285714285715</v>
      </c>
      <c r="P1685">
        <f t="shared" si="130"/>
        <v>76</v>
      </c>
      <c r="Q1685" t="str">
        <f t="shared" si="131"/>
        <v>music</v>
      </c>
      <c r="R1685" t="str">
        <f t="shared" si="132"/>
        <v>faith</v>
      </c>
      <c r="S1685" s="9">
        <f t="shared" si="133"/>
        <v>42808.781689814816</v>
      </c>
      <c r="T1685" s="9">
        <f t="shared" si="13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E1686/D1686*100</f>
        <v>109.125</v>
      </c>
      <c r="P168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9">
        <f t="shared" si="133"/>
        <v>42783.815289351856</v>
      </c>
      <c r="T1686" s="9">
        <f t="shared" si="13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E1687/D1687*100</f>
        <v>102.85714285714285</v>
      </c>
      <c r="P1687">
        <f t="shared" si="130"/>
        <v>24</v>
      </c>
      <c r="Q1687" t="str">
        <f t="shared" si="131"/>
        <v>music</v>
      </c>
      <c r="R1687" t="str">
        <f t="shared" si="132"/>
        <v>faith</v>
      </c>
      <c r="S1687" s="9">
        <f t="shared" si="133"/>
        <v>42788.2502662037</v>
      </c>
      <c r="T1687" s="9">
        <f t="shared" si="13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E1688/D1688*100</f>
        <v>0.36</v>
      </c>
      <c r="P1688">
        <f t="shared" si="130"/>
        <v>18</v>
      </c>
      <c r="Q1688" t="str">
        <f t="shared" si="131"/>
        <v>music</v>
      </c>
      <c r="R1688" t="str">
        <f t="shared" si="132"/>
        <v>faith</v>
      </c>
      <c r="S1688" s="9">
        <f t="shared" si="133"/>
        <v>42792.843969907408</v>
      </c>
      <c r="T1688" s="9">
        <f t="shared" si="13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E1689/D1689*100</f>
        <v>31.25</v>
      </c>
      <c r="P168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9">
        <f t="shared" si="133"/>
        <v>42802.046817129631</v>
      </c>
      <c r="T1689" s="9">
        <f t="shared" si="13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E1690/D1690*100</f>
        <v>44.3</v>
      </c>
      <c r="P1690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9">
        <f t="shared" si="133"/>
        <v>42804.534652777773</v>
      </c>
      <c r="T1690" s="9">
        <f t="shared" si="13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E1691/D1691*100</f>
        <v>100</v>
      </c>
      <c r="P1691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9">
        <f t="shared" si="133"/>
        <v>42780.942476851851</v>
      </c>
      <c r="T1691" s="9">
        <f t="shared" si="13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E1692/D1692*100</f>
        <v>25.4</v>
      </c>
      <c r="P1692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9">
        <f t="shared" si="133"/>
        <v>42801.43104166667</v>
      </c>
      <c r="T1692" s="9">
        <f t="shared" si="13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E1693/D1693*100</f>
        <v>33.473333333333329</v>
      </c>
      <c r="P1693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9">
        <f t="shared" si="133"/>
        <v>42795.701481481476</v>
      </c>
      <c r="T1693" s="9">
        <f t="shared" si="13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E1694/D1694*100</f>
        <v>47.8</v>
      </c>
      <c r="P1694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9">
        <f t="shared" si="133"/>
        <v>42788.151238425926</v>
      </c>
      <c r="T1694" s="9">
        <f t="shared" si="13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E1695/D1695*100</f>
        <v>9.3333333333333339</v>
      </c>
      <c r="P1695">
        <f t="shared" si="130"/>
        <v>35</v>
      </c>
      <c r="Q1695" t="str">
        <f t="shared" si="131"/>
        <v>music</v>
      </c>
      <c r="R1695" t="str">
        <f t="shared" si="132"/>
        <v>faith</v>
      </c>
      <c r="S1695" s="9">
        <f t="shared" si="133"/>
        <v>42803.920277777783</v>
      </c>
      <c r="T1695" s="9">
        <f t="shared" si="13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E1696/D1696*100</f>
        <v>0.05</v>
      </c>
      <c r="P1696">
        <f t="shared" si="130"/>
        <v>5</v>
      </c>
      <c r="Q1696" t="str">
        <f t="shared" si="131"/>
        <v>music</v>
      </c>
      <c r="R1696" t="str">
        <f t="shared" si="132"/>
        <v>faith</v>
      </c>
      <c r="S1696" s="9">
        <f t="shared" si="133"/>
        <v>42791.669837962967</v>
      </c>
      <c r="T1696" s="9">
        <f t="shared" si="13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E1697/D1697*100</f>
        <v>11.708333333333334</v>
      </c>
      <c r="P1697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9">
        <f t="shared" si="133"/>
        <v>42801.031412037039</v>
      </c>
      <c r="T1697" s="9">
        <f t="shared" si="13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E1698/D1698*100</f>
        <v>0</v>
      </c>
      <c r="P1698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9">
        <f t="shared" si="133"/>
        <v>42796.069571759261</v>
      </c>
      <c r="T1698" s="9">
        <f t="shared" si="13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E1699/D1699*100</f>
        <v>20.208000000000002</v>
      </c>
      <c r="P169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9">
        <f t="shared" si="133"/>
        <v>42805.032962962956</v>
      </c>
      <c r="T1699" s="9">
        <f t="shared" si="13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E1700/D1700*100</f>
        <v>0</v>
      </c>
      <c r="P1700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9">
        <f t="shared" si="133"/>
        <v>42796.207870370374</v>
      </c>
      <c r="T1700" s="9">
        <f t="shared" si="13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E1701/D1701*100</f>
        <v>4.2311459353574925</v>
      </c>
      <c r="P1701">
        <f t="shared" si="130"/>
        <v>54</v>
      </c>
      <c r="Q1701" t="str">
        <f t="shared" si="131"/>
        <v>music</v>
      </c>
      <c r="R1701" t="str">
        <f t="shared" si="132"/>
        <v>faith</v>
      </c>
      <c r="S1701" s="9">
        <f t="shared" si="133"/>
        <v>42806.863946759258</v>
      </c>
      <c r="T1701" s="9">
        <f t="shared" si="13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E1702/D1702*100</f>
        <v>26.06</v>
      </c>
      <c r="P1702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9">
        <f t="shared" si="133"/>
        <v>42796.071643518517</v>
      </c>
      <c r="T1702" s="9">
        <f t="shared" si="13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E1703/D1703*100</f>
        <v>0.19801980198019803</v>
      </c>
      <c r="P1703">
        <f t="shared" si="130"/>
        <v>5</v>
      </c>
      <c r="Q1703" t="str">
        <f t="shared" si="131"/>
        <v>music</v>
      </c>
      <c r="R1703" t="str">
        <f t="shared" si="132"/>
        <v>faith</v>
      </c>
      <c r="S1703" s="9">
        <f t="shared" si="133"/>
        <v>41989.664409722223</v>
      </c>
      <c r="T1703" s="9">
        <f t="shared" si="13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E1704/D1704*100</f>
        <v>6.0606060606060606E-3</v>
      </c>
      <c r="P1704">
        <f t="shared" si="130"/>
        <v>1</v>
      </c>
      <c r="Q1704" t="str">
        <f t="shared" si="131"/>
        <v>music</v>
      </c>
      <c r="R1704" t="str">
        <f t="shared" si="132"/>
        <v>faith</v>
      </c>
      <c r="S1704" s="9">
        <f t="shared" si="133"/>
        <v>42063.869791666672</v>
      </c>
      <c r="T1704" s="9">
        <f t="shared" si="13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E1705/D1705*100</f>
        <v>1.02</v>
      </c>
      <c r="P1705">
        <f t="shared" si="130"/>
        <v>25.5</v>
      </c>
      <c r="Q1705" t="str">
        <f t="shared" si="131"/>
        <v>music</v>
      </c>
      <c r="R1705" t="str">
        <f t="shared" si="132"/>
        <v>faith</v>
      </c>
      <c r="S1705" s="9">
        <f t="shared" si="133"/>
        <v>42187.281678240746</v>
      </c>
      <c r="T1705" s="9">
        <f t="shared" si="134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E1706/D1706*100</f>
        <v>65.100000000000009</v>
      </c>
      <c r="P170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9">
        <f t="shared" si="133"/>
        <v>42021.139733796299</v>
      </c>
      <c r="T1706" s="9">
        <f t="shared" si="13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E1707/D1707*100</f>
        <v>0</v>
      </c>
      <c r="P1707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9">
        <f t="shared" si="133"/>
        <v>42245.016736111109</v>
      </c>
      <c r="T1707" s="9">
        <f t="shared" si="13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E1708/D1708*100</f>
        <v>0</v>
      </c>
      <c r="P1708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9">
        <f t="shared" si="133"/>
        <v>42179.306388888886</v>
      </c>
      <c r="T1708" s="9">
        <f t="shared" si="13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E1709/D1709*100</f>
        <v>9.74</v>
      </c>
      <c r="P170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9">
        <f t="shared" si="133"/>
        <v>42427.721006944441</v>
      </c>
      <c r="T1709" s="9">
        <f t="shared" si="13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E1710/D1710*100</f>
        <v>0</v>
      </c>
      <c r="P1710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9">
        <f t="shared" si="133"/>
        <v>42451.866967592592</v>
      </c>
      <c r="T1710" s="9">
        <f t="shared" si="13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E1711/D1711*100</f>
        <v>4.8571428571428568</v>
      </c>
      <c r="P1711">
        <f t="shared" si="130"/>
        <v>21.25</v>
      </c>
      <c r="Q1711" t="str">
        <f t="shared" si="131"/>
        <v>music</v>
      </c>
      <c r="R1711" t="str">
        <f t="shared" si="132"/>
        <v>faith</v>
      </c>
      <c r="S1711" s="9">
        <f t="shared" si="133"/>
        <v>41841.56381944444</v>
      </c>
      <c r="T1711" s="9">
        <f t="shared" si="13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E1712/D1712*100</f>
        <v>0.67999999999999994</v>
      </c>
      <c r="P1712">
        <f t="shared" si="130"/>
        <v>34</v>
      </c>
      <c r="Q1712" t="str">
        <f t="shared" si="131"/>
        <v>music</v>
      </c>
      <c r="R1712" t="str">
        <f t="shared" si="132"/>
        <v>faith</v>
      </c>
      <c r="S1712" s="9">
        <f t="shared" si="133"/>
        <v>42341.59129629629</v>
      </c>
      <c r="T1712" s="9">
        <f t="shared" si="13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E1713/D1713*100</f>
        <v>10.5</v>
      </c>
      <c r="P1713">
        <f t="shared" si="130"/>
        <v>525</v>
      </c>
      <c r="Q1713" t="str">
        <f t="shared" si="131"/>
        <v>music</v>
      </c>
      <c r="R1713" t="str">
        <f t="shared" si="132"/>
        <v>faith</v>
      </c>
      <c r="S1713" s="9">
        <f t="shared" si="133"/>
        <v>41852.646226851852</v>
      </c>
      <c r="T1713" s="9">
        <f t="shared" si="13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E1714/D1714*100</f>
        <v>0</v>
      </c>
      <c r="P1714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9">
        <f t="shared" si="133"/>
        <v>42125.913807870369</v>
      </c>
      <c r="T1714" s="9">
        <f t="shared" si="13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E1715/D1715*100</f>
        <v>1.6666666666666667</v>
      </c>
      <c r="P1715">
        <f t="shared" si="130"/>
        <v>50</v>
      </c>
      <c r="Q1715" t="str">
        <f t="shared" si="131"/>
        <v>music</v>
      </c>
      <c r="R1715" t="str">
        <f t="shared" si="132"/>
        <v>faith</v>
      </c>
      <c r="S1715" s="9">
        <f t="shared" si="133"/>
        <v>41887.801064814819</v>
      </c>
      <c r="T1715" s="9">
        <f t="shared" si="13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E1716/D1716*100</f>
        <v>7.8680000000000003</v>
      </c>
      <c r="P171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9">
        <f t="shared" si="133"/>
        <v>42095.918530092589</v>
      </c>
      <c r="T1716" s="9">
        <f t="shared" si="13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E1717/D1717*100</f>
        <v>0.22</v>
      </c>
      <c r="P1717">
        <f t="shared" si="130"/>
        <v>5.5</v>
      </c>
      <c r="Q1717" t="str">
        <f t="shared" si="131"/>
        <v>music</v>
      </c>
      <c r="R1717" t="str">
        <f t="shared" si="132"/>
        <v>faith</v>
      </c>
      <c r="S1717" s="9">
        <f t="shared" si="133"/>
        <v>42064.217418981483</v>
      </c>
      <c r="T1717" s="9">
        <f t="shared" si="13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E1718/D1718*100</f>
        <v>7.5</v>
      </c>
      <c r="P1718">
        <f t="shared" si="130"/>
        <v>50</v>
      </c>
      <c r="Q1718" t="str">
        <f t="shared" si="131"/>
        <v>music</v>
      </c>
      <c r="R1718" t="str">
        <f t="shared" si="132"/>
        <v>faith</v>
      </c>
      <c r="S1718" s="9">
        <f t="shared" si="133"/>
        <v>42673.577534722222</v>
      </c>
      <c r="T1718" s="9">
        <f t="shared" si="134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E1719/D1719*100</f>
        <v>42.725880551301685</v>
      </c>
      <c r="P171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9">
        <f t="shared" si="133"/>
        <v>42460.98192129629</v>
      </c>
      <c r="T1719" s="9">
        <f t="shared" si="13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E1720/D1720*100</f>
        <v>0.2142857142857143</v>
      </c>
      <c r="P1720">
        <f t="shared" si="130"/>
        <v>37.5</v>
      </c>
      <c r="Q1720" t="str">
        <f t="shared" si="131"/>
        <v>music</v>
      </c>
      <c r="R1720" t="str">
        <f t="shared" si="132"/>
        <v>faith</v>
      </c>
      <c r="S1720" s="9">
        <f t="shared" si="133"/>
        <v>42460.610520833332</v>
      </c>
      <c r="T1720" s="9">
        <f t="shared" si="13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E1721/D1721*100</f>
        <v>0.87500000000000011</v>
      </c>
      <c r="P1721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9">
        <f t="shared" si="133"/>
        <v>41869.534618055557</v>
      </c>
      <c r="T1721" s="9">
        <f t="shared" si="13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E1722/D1722*100</f>
        <v>5.625</v>
      </c>
      <c r="P1722">
        <f t="shared" si="130"/>
        <v>28.125</v>
      </c>
      <c r="Q1722" t="str">
        <f t="shared" si="131"/>
        <v>music</v>
      </c>
      <c r="R1722" t="str">
        <f t="shared" si="132"/>
        <v>faith</v>
      </c>
      <c r="S1722" s="9">
        <f t="shared" si="133"/>
        <v>41922.783229166671</v>
      </c>
      <c r="T1722" s="9">
        <f t="shared" si="13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E1723/D1723*100</f>
        <v>0</v>
      </c>
      <c r="P1723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9">
        <f t="shared" si="133"/>
        <v>42319.461377314816</v>
      </c>
      <c r="T1723" s="9">
        <f t="shared" si="13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E1724/D1724*100</f>
        <v>3.4722222222222224E-2</v>
      </c>
      <c r="P1724">
        <f t="shared" si="130"/>
        <v>1</v>
      </c>
      <c r="Q1724" t="str">
        <f t="shared" si="131"/>
        <v>music</v>
      </c>
      <c r="R1724" t="str">
        <f t="shared" si="132"/>
        <v>faith</v>
      </c>
      <c r="S1724" s="9">
        <f t="shared" si="133"/>
        <v>42425.960983796293</v>
      </c>
      <c r="T1724" s="9">
        <f t="shared" si="13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E1725/D1725*100</f>
        <v>6.5</v>
      </c>
      <c r="P1725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9">
        <f t="shared" si="133"/>
        <v>42129.82540509259</v>
      </c>
      <c r="T1725" s="9">
        <f t="shared" si="13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E1726/D1726*100</f>
        <v>0.58333333333333337</v>
      </c>
      <c r="P1726">
        <f t="shared" si="130"/>
        <v>8.75</v>
      </c>
      <c r="Q1726" t="str">
        <f t="shared" si="131"/>
        <v>music</v>
      </c>
      <c r="R1726" t="str">
        <f t="shared" si="132"/>
        <v>faith</v>
      </c>
      <c r="S1726" s="9">
        <f t="shared" si="133"/>
        <v>41912.932430555556</v>
      </c>
      <c r="T1726" s="9">
        <f t="shared" si="13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E1727/D1727*100</f>
        <v>10.181818181818182</v>
      </c>
      <c r="P1727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9">
        <f t="shared" si="133"/>
        <v>41845.968159722222</v>
      </c>
      <c r="T1727" s="9">
        <f t="shared" si="13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E1728/D1728*100</f>
        <v>33.784615384615385</v>
      </c>
      <c r="P1728">
        <f t="shared" si="130"/>
        <v>137.25</v>
      </c>
      <c r="Q1728" t="str">
        <f t="shared" si="131"/>
        <v>music</v>
      </c>
      <c r="R1728" t="str">
        <f t="shared" si="132"/>
        <v>faith</v>
      </c>
      <c r="S1728" s="9">
        <f t="shared" si="133"/>
        <v>41788.919722222221</v>
      </c>
      <c r="T1728" s="9">
        <f t="shared" si="13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E1729/D1729*100</f>
        <v>3.3333333333333333E-2</v>
      </c>
      <c r="P1729">
        <f t="shared" si="130"/>
        <v>1</v>
      </c>
      <c r="Q1729" t="str">
        <f t="shared" si="131"/>
        <v>music</v>
      </c>
      <c r="R1729" t="str">
        <f t="shared" si="132"/>
        <v>faith</v>
      </c>
      <c r="S1729" s="9">
        <f t="shared" si="133"/>
        <v>42044.927974537044</v>
      </c>
      <c r="T1729" s="9">
        <f t="shared" si="13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E1730/D1730*100</f>
        <v>68.400000000000006</v>
      </c>
      <c r="P1730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9">
        <f t="shared" si="133"/>
        <v>42268.625856481478</v>
      </c>
      <c r="T1730" s="9">
        <f t="shared" si="134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E1731/D1731*100</f>
        <v>0</v>
      </c>
      <c r="P1731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9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E1732/D1732*100</f>
        <v>0</v>
      </c>
      <c r="P1732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9">
        <f t="shared" si="138"/>
        <v>42272.087766203709</v>
      </c>
      <c r="T1732" s="9">
        <f t="shared" si="13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E1733/D1733*100</f>
        <v>0</v>
      </c>
      <c r="P1733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9">
        <f t="shared" si="138"/>
        <v>42152.906851851847</v>
      </c>
      <c r="T1733" s="9">
        <f t="shared" si="13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E1734/D1734*100</f>
        <v>0</v>
      </c>
      <c r="P1734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9">
        <f t="shared" si="138"/>
        <v>42325.683807870373</v>
      </c>
      <c r="T1734" s="9">
        <f t="shared" si="13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E1735/D1735*100</f>
        <v>0</v>
      </c>
      <c r="P1735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9">
        <f t="shared" si="138"/>
        <v>42614.675625000003</v>
      </c>
      <c r="T1735" s="9">
        <f t="shared" si="13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E1736/D1736*100</f>
        <v>2.2222222222222223E-2</v>
      </c>
      <c r="P1736">
        <f t="shared" si="135"/>
        <v>1</v>
      </c>
      <c r="Q1736" t="str">
        <f t="shared" si="136"/>
        <v>music</v>
      </c>
      <c r="R1736" t="str">
        <f t="shared" si="137"/>
        <v>faith</v>
      </c>
      <c r="S1736" s="9">
        <f t="shared" si="138"/>
        <v>42102.036527777775</v>
      </c>
      <c r="T1736" s="9">
        <f t="shared" si="13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E1737/D1737*100</f>
        <v>11</v>
      </c>
      <c r="P1737">
        <f t="shared" si="135"/>
        <v>55</v>
      </c>
      <c r="Q1737" t="str">
        <f t="shared" si="136"/>
        <v>music</v>
      </c>
      <c r="R1737" t="str">
        <f t="shared" si="137"/>
        <v>faith</v>
      </c>
      <c r="S1737" s="9">
        <f t="shared" si="138"/>
        <v>42559.814178240747</v>
      </c>
      <c r="T1737" s="9">
        <f t="shared" si="13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E1738/D1738*100</f>
        <v>0.73333333333333328</v>
      </c>
      <c r="P1738">
        <f t="shared" si="135"/>
        <v>22</v>
      </c>
      <c r="Q1738" t="str">
        <f t="shared" si="136"/>
        <v>music</v>
      </c>
      <c r="R1738" t="str">
        <f t="shared" si="137"/>
        <v>faith</v>
      </c>
      <c r="S1738" s="9">
        <f t="shared" si="138"/>
        <v>42286.861493055556</v>
      </c>
      <c r="T1738" s="9">
        <f t="shared" si="13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E1739/D1739*100</f>
        <v>21.25</v>
      </c>
      <c r="P173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9">
        <f t="shared" si="138"/>
        <v>42175.948981481488</v>
      </c>
      <c r="T1739" s="9">
        <f t="shared" si="13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E1740/D1740*100</f>
        <v>0.4</v>
      </c>
      <c r="P1740">
        <f t="shared" si="135"/>
        <v>20</v>
      </c>
      <c r="Q1740" t="str">
        <f t="shared" si="136"/>
        <v>music</v>
      </c>
      <c r="R1740" t="str">
        <f t="shared" si="137"/>
        <v>faith</v>
      </c>
      <c r="S1740" s="9">
        <f t="shared" si="138"/>
        <v>41884.874328703707</v>
      </c>
      <c r="T1740" s="9">
        <f t="shared" si="13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E1741/D1741*100</f>
        <v>0.1</v>
      </c>
      <c r="P1741">
        <f t="shared" si="135"/>
        <v>1</v>
      </c>
      <c r="Q1741" t="str">
        <f t="shared" si="136"/>
        <v>music</v>
      </c>
      <c r="R1741" t="str">
        <f t="shared" si="137"/>
        <v>faith</v>
      </c>
      <c r="S1741" s="9">
        <f t="shared" si="138"/>
        <v>42435.874212962968</v>
      </c>
      <c r="T1741" s="9">
        <f t="shared" si="13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E1742/D1742*100</f>
        <v>0</v>
      </c>
      <c r="P1742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9">
        <f t="shared" si="138"/>
        <v>42171.817384259266</v>
      </c>
      <c r="T1742" s="9">
        <f t="shared" si="13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E1743/D1743*100</f>
        <v>110.83333333333334</v>
      </c>
      <c r="P1743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9">
        <f t="shared" si="138"/>
        <v>42120.628136574072</v>
      </c>
      <c r="T1743" s="9">
        <f t="shared" si="13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E1744/D1744*100</f>
        <v>108.74999999999999</v>
      </c>
      <c r="P1744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9">
        <f t="shared" si="138"/>
        <v>42710.876967592587</v>
      </c>
      <c r="T1744" s="9">
        <f t="shared" si="13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E1745/D1745*100</f>
        <v>100.41666666666667</v>
      </c>
      <c r="P1745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9">
        <f t="shared" si="138"/>
        <v>42586.925636574073</v>
      </c>
      <c r="T1745" s="9">
        <f t="shared" si="13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E1746/D1746*100</f>
        <v>118.45454545454545</v>
      </c>
      <c r="P174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9">
        <f t="shared" si="138"/>
        <v>42026.605057870373</v>
      </c>
      <c r="T1746" s="9">
        <f t="shared" si="13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E1747/D1747*100</f>
        <v>114.01428571428571</v>
      </c>
      <c r="P1747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9">
        <f t="shared" si="138"/>
        <v>42690.259699074071</v>
      </c>
      <c r="T1747" s="9">
        <f t="shared" si="13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E1748/D1748*100</f>
        <v>148.10000000000002</v>
      </c>
      <c r="P1748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9">
        <f t="shared" si="138"/>
        <v>42668.176701388889</v>
      </c>
      <c r="T1748" s="9">
        <f t="shared" si="13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E1749/D1749*100</f>
        <v>104.95555555555556</v>
      </c>
      <c r="P174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9">
        <f t="shared" si="138"/>
        <v>42292.435532407413</v>
      </c>
      <c r="T1749" s="9">
        <f t="shared" si="13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E1750/D1750*100</f>
        <v>129.94800000000001</v>
      </c>
      <c r="P1750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9">
        <f t="shared" si="138"/>
        <v>42219.950729166667</v>
      </c>
      <c r="T1750" s="9">
        <f t="shared" si="13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E1751/D1751*100</f>
        <v>123.48756218905473</v>
      </c>
      <c r="P1751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9">
        <f t="shared" si="138"/>
        <v>42758.975937499999</v>
      </c>
      <c r="T1751" s="9">
        <f t="shared" si="13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E1752/D1752*100</f>
        <v>201.62</v>
      </c>
      <c r="P1752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9">
        <f t="shared" si="138"/>
        <v>42454.836851851855</v>
      </c>
      <c r="T1752" s="9">
        <f t="shared" si="13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E1753/D1753*100</f>
        <v>102.89999999999999</v>
      </c>
      <c r="P1753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9">
        <f t="shared" si="138"/>
        <v>42052.7815162037</v>
      </c>
      <c r="T1753" s="9">
        <f t="shared" si="13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E1754/D1754*100</f>
        <v>260.16666666666663</v>
      </c>
      <c r="P1754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9">
        <f t="shared" si="138"/>
        <v>42627.253263888888</v>
      </c>
      <c r="T1754" s="9">
        <f t="shared" si="13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E1755/D1755*100</f>
        <v>108</v>
      </c>
      <c r="P1755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9">
        <f t="shared" si="138"/>
        <v>42420.74962962963</v>
      </c>
      <c r="T1755" s="9">
        <f t="shared" si="13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E1756/D1756*100</f>
        <v>110.52941176470587</v>
      </c>
      <c r="P175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9">
        <f t="shared" si="138"/>
        <v>42067.876770833333</v>
      </c>
      <c r="T1756" s="9">
        <f t="shared" si="13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E1757/D1757*100</f>
        <v>120</v>
      </c>
      <c r="P1757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9">
        <f t="shared" si="138"/>
        <v>42252.788900462961</v>
      </c>
      <c r="T1757" s="9">
        <f t="shared" si="13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E1758/D1758*100</f>
        <v>102.82909090909091</v>
      </c>
      <c r="P1758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9">
        <f t="shared" si="138"/>
        <v>42571.167465277773</v>
      </c>
      <c r="T1758" s="9">
        <f t="shared" si="13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E1759/D1759*100</f>
        <v>115.99999999999999</v>
      </c>
      <c r="P175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9">
        <f t="shared" si="138"/>
        <v>42733.827349537038</v>
      </c>
      <c r="T1759" s="9">
        <f t="shared" si="13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E1760/D1760*100</f>
        <v>114.7</v>
      </c>
      <c r="P1760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9">
        <f t="shared" si="138"/>
        <v>42505.955925925926</v>
      </c>
      <c r="T1760" s="9">
        <f t="shared" si="13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E1761/D1761*100</f>
        <v>106.60000000000001</v>
      </c>
      <c r="P1761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9">
        <f t="shared" si="138"/>
        <v>42068.829039351855</v>
      </c>
      <c r="T1761" s="9">
        <f t="shared" si="13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E1762/D1762*100</f>
        <v>165.44</v>
      </c>
      <c r="P1762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9">
        <f t="shared" si="138"/>
        <v>42405.67260416667</v>
      </c>
      <c r="T1762" s="9">
        <f t="shared" si="13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E1763/D1763*100</f>
        <v>155</v>
      </c>
      <c r="P1763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9">
        <f t="shared" si="138"/>
        <v>42209.567824074074</v>
      </c>
      <c r="T1763" s="9">
        <f t="shared" si="13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E1764/D1764*100</f>
        <v>885</v>
      </c>
      <c r="P1764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9">
        <f t="shared" si="138"/>
        <v>42410.982002314813</v>
      </c>
      <c r="T1764" s="9">
        <f t="shared" si="13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E1765/D1765*100</f>
        <v>101.90833333333333</v>
      </c>
      <c r="P1765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9">
        <f t="shared" si="138"/>
        <v>42636.868518518517</v>
      </c>
      <c r="T1765" s="9">
        <f t="shared" si="13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E1766/D1766*100</f>
        <v>19.600000000000001</v>
      </c>
      <c r="P176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9">
        <f t="shared" si="138"/>
        <v>41825.485868055555</v>
      </c>
      <c r="T1766" s="9">
        <f t="shared" si="13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E1767/D1767*100</f>
        <v>59.467839999999995</v>
      </c>
      <c r="P1767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9">
        <f t="shared" si="138"/>
        <v>41834.980462962965</v>
      </c>
      <c r="T1767" s="9">
        <f t="shared" si="13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E1768/D1768*100</f>
        <v>0</v>
      </c>
      <c r="P1768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9">
        <f t="shared" si="138"/>
        <v>41855.859814814816</v>
      </c>
      <c r="T1768" s="9">
        <f t="shared" si="13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E1769/D1769*100</f>
        <v>45.72</v>
      </c>
      <c r="P176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9">
        <f t="shared" si="138"/>
        <v>41824.658379629633</v>
      </c>
      <c r="T1769" s="9">
        <f t="shared" si="13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E1770/D1770*100</f>
        <v>3.74</v>
      </c>
      <c r="P1770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9">
        <f t="shared" si="138"/>
        <v>41849.560694444444</v>
      </c>
      <c r="T1770" s="9">
        <f t="shared" si="13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E1771/D1771*100</f>
        <v>2.7025000000000001</v>
      </c>
      <c r="P1771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9">
        <f t="shared" si="138"/>
        <v>41987.818969907406</v>
      </c>
      <c r="T1771" s="9">
        <f t="shared" si="13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E1772/D1772*100</f>
        <v>56.51428571428572</v>
      </c>
      <c r="P1772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9">
        <f t="shared" si="138"/>
        <v>41891.780023148152</v>
      </c>
      <c r="T1772" s="9">
        <f t="shared" si="13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E1773/D1773*100</f>
        <v>21.30952380952381</v>
      </c>
      <c r="P1773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9">
        <f t="shared" si="138"/>
        <v>41905.979629629634</v>
      </c>
      <c r="T1773" s="9">
        <f t="shared" si="13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E1774/D1774*100</f>
        <v>15.6</v>
      </c>
      <c r="P1774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9">
        <f t="shared" si="138"/>
        <v>41766.718009259261</v>
      </c>
      <c r="T1774" s="9">
        <f t="shared" si="13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E1775/D1775*100</f>
        <v>6.2566666666666677</v>
      </c>
      <c r="P1775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9">
        <f t="shared" si="138"/>
        <v>41978.760393518518</v>
      </c>
      <c r="T1775" s="9">
        <f t="shared" si="13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E1776/D1776*100</f>
        <v>45.92</v>
      </c>
      <c r="P177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9">
        <f t="shared" si="138"/>
        <v>41930.218657407408</v>
      </c>
      <c r="T1776" s="9">
        <f t="shared" si="13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E1777/D1777*100</f>
        <v>65.101538461538468</v>
      </c>
      <c r="P1777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9">
        <f t="shared" si="138"/>
        <v>41891.976388888892</v>
      </c>
      <c r="T1777" s="9">
        <f t="shared" si="13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E1778/D1778*100</f>
        <v>6.7</v>
      </c>
      <c r="P1778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9">
        <f t="shared" si="138"/>
        <v>41905.95684027778</v>
      </c>
      <c r="T1778" s="9">
        <f t="shared" si="13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E1779/D1779*100</f>
        <v>13.5625</v>
      </c>
      <c r="P177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9">
        <f t="shared" si="138"/>
        <v>42025.357094907406</v>
      </c>
      <c r="T1779" s="9">
        <f t="shared" si="13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E1780/D1780*100</f>
        <v>1.9900000000000002</v>
      </c>
      <c r="P1780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9">
        <f t="shared" si="138"/>
        <v>42045.86336805555</v>
      </c>
      <c r="T1780" s="9">
        <f t="shared" si="13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E1781/D1781*100</f>
        <v>36.236363636363642</v>
      </c>
      <c r="P1781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9">
        <f t="shared" si="138"/>
        <v>42585.691898148143</v>
      </c>
      <c r="T1781" s="9">
        <f t="shared" si="13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E1782/D1782*100</f>
        <v>39.743333333333339</v>
      </c>
      <c r="P1782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9">
        <f t="shared" si="138"/>
        <v>42493.600810185191</v>
      </c>
      <c r="T1782" s="9">
        <f t="shared" si="13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E1783/D1783*100</f>
        <v>25.763636363636365</v>
      </c>
      <c r="P1783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9">
        <f t="shared" si="138"/>
        <v>42597.617418981477</v>
      </c>
      <c r="T1783" s="9">
        <f t="shared" si="13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E1784/D1784*100</f>
        <v>15.491428571428573</v>
      </c>
      <c r="P1784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9">
        <f t="shared" si="138"/>
        <v>42388.575104166666</v>
      </c>
      <c r="T1784" s="9">
        <f t="shared" si="13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E1785/D1785*100</f>
        <v>23.692499999999999</v>
      </c>
      <c r="P1785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9">
        <f t="shared" si="138"/>
        <v>42115.949976851851</v>
      </c>
      <c r="T1785" s="9">
        <f t="shared" si="13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E1786/D1786*100</f>
        <v>39.76</v>
      </c>
      <c r="P178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9">
        <f t="shared" si="138"/>
        <v>42003.655555555553</v>
      </c>
      <c r="T1786" s="9">
        <f t="shared" si="13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E1787/D1787*100</f>
        <v>20.220833333333331</v>
      </c>
      <c r="P1787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9">
        <f t="shared" si="138"/>
        <v>41897.134895833333</v>
      </c>
      <c r="T1787" s="9">
        <f t="shared" si="13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E1788/D1788*100</f>
        <v>47.631578947368418</v>
      </c>
      <c r="P1788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9">
        <f t="shared" si="138"/>
        <v>41958.550659722227</v>
      </c>
      <c r="T1788" s="9">
        <f t="shared" si="13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E1789/D1789*100</f>
        <v>15.329999999999998</v>
      </c>
      <c r="P178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9">
        <f t="shared" si="138"/>
        <v>42068.65552083333</v>
      </c>
      <c r="T1789" s="9">
        <f t="shared" si="13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E1790/D1790*100</f>
        <v>1.3818181818181818</v>
      </c>
      <c r="P1790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9">
        <f t="shared" si="138"/>
        <v>41913.94840277778</v>
      </c>
      <c r="T1790" s="9">
        <f t="shared" si="13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E1791/D1791*100</f>
        <v>0.5</v>
      </c>
      <c r="P1791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9">
        <f t="shared" si="138"/>
        <v>41956.250034722223</v>
      </c>
      <c r="T1791" s="9">
        <f t="shared" si="13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E1792/D1792*100</f>
        <v>4.957575757575758</v>
      </c>
      <c r="P1792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9">
        <f t="shared" si="138"/>
        <v>42010.674513888895</v>
      </c>
      <c r="T1792" s="9">
        <f t="shared" si="13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E1793/D1793*100</f>
        <v>3.5666666666666664</v>
      </c>
      <c r="P1793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9">
        <f t="shared" si="138"/>
        <v>41973.740335648152</v>
      </c>
      <c r="T1793" s="9">
        <f t="shared" si="13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E1794/D1794*100</f>
        <v>61.124000000000002</v>
      </c>
      <c r="P1794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9">
        <f t="shared" si="138"/>
        <v>42189.031041666662</v>
      </c>
      <c r="T1794" s="9">
        <f t="shared" si="13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E1795/D1795*100</f>
        <v>1.3333333333333335</v>
      </c>
      <c r="P1795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9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E1796/D1796*100</f>
        <v>11.077777777777778</v>
      </c>
      <c r="P179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9">
        <f t="shared" si="143"/>
        <v>42011.551180555558</v>
      </c>
      <c r="T1796" s="9">
        <f t="shared" si="14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E1797/D1797*100</f>
        <v>38.735714285714288</v>
      </c>
      <c r="P1797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9">
        <f t="shared" si="143"/>
        <v>42628.288668981477</v>
      </c>
      <c r="T1797" s="9">
        <f t="shared" si="14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E1798/D1798*100</f>
        <v>22.05263157894737</v>
      </c>
      <c r="P1798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9">
        <f t="shared" si="143"/>
        <v>42515.439421296294</v>
      </c>
      <c r="T1798" s="9">
        <f t="shared" si="14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E1799/D1799*100</f>
        <v>67.55</v>
      </c>
      <c r="P179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9">
        <f t="shared" si="143"/>
        <v>42689.56931712963</v>
      </c>
      <c r="T1799" s="9">
        <f t="shared" si="14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E1800/D1800*100</f>
        <v>13.637499999999999</v>
      </c>
      <c r="P1800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9">
        <f t="shared" si="143"/>
        <v>42344.32677083333</v>
      </c>
      <c r="T1800" s="9">
        <f t="shared" si="14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E1801/D1801*100</f>
        <v>1.7457500000000001</v>
      </c>
      <c r="P1801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9">
        <f t="shared" si="143"/>
        <v>41934.842685185184</v>
      </c>
      <c r="T1801" s="9">
        <f t="shared" si="14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E1802/D1802*100</f>
        <v>20.44963251188932</v>
      </c>
      <c r="P1802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9">
        <f t="shared" si="143"/>
        <v>42623.606134259258</v>
      </c>
      <c r="T1802" s="9">
        <f t="shared" si="14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E1803/D1803*100</f>
        <v>13.852941176470587</v>
      </c>
      <c r="P1803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9">
        <f t="shared" si="143"/>
        <v>42321.660509259258</v>
      </c>
      <c r="T1803" s="9">
        <f t="shared" si="14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E1804/D1804*100</f>
        <v>48.485714285714288</v>
      </c>
      <c r="P1804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9">
        <f t="shared" si="143"/>
        <v>42159.47256944445</v>
      </c>
      <c r="T1804" s="9">
        <f t="shared" si="14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E1805/D1805*100</f>
        <v>30.8</v>
      </c>
      <c r="P1805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9">
        <f t="shared" si="143"/>
        <v>42018.071550925932</v>
      </c>
      <c r="T1805" s="9">
        <f t="shared" si="14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E1806/D1806*100</f>
        <v>35.174193548387095</v>
      </c>
      <c r="P180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9">
        <f t="shared" si="143"/>
        <v>42282.678287037037</v>
      </c>
      <c r="T1806" s="9">
        <f t="shared" si="14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E1807/D1807*100</f>
        <v>36.404444444444444</v>
      </c>
      <c r="P1807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9">
        <f t="shared" si="143"/>
        <v>42247.803912037038</v>
      </c>
      <c r="T1807" s="9">
        <f t="shared" si="14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E1808/D1808*100</f>
        <v>2.9550000000000001</v>
      </c>
      <c r="P1808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9">
        <f t="shared" si="143"/>
        <v>41877.638298611113</v>
      </c>
      <c r="T1808" s="9">
        <f t="shared" si="14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E1809/D1809*100</f>
        <v>11.06</v>
      </c>
      <c r="P180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9">
        <f t="shared" si="143"/>
        <v>41880.068437499998</v>
      </c>
      <c r="T1809" s="9">
        <f t="shared" si="14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E1810/D1810*100</f>
        <v>41.407142857142858</v>
      </c>
      <c r="P1810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9">
        <f t="shared" si="143"/>
        <v>42742.680902777778</v>
      </c>
      <c r="T1810" s="9">
        <f t="shared" si="14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E1811/D1811*100</f>
        <v>10.857142857142858</v>
      </c>
      <c r="P1811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9">
        <f t="shared" si="143"/>
        <v>42029.907858796301</v>
      </c>
      <c r="T1811" s="9">
        <f t="shared" si="14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E1812/D1812*100</f>
        <v>3.3333333333333335</v>
      </c>
      <c r="P1812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9">
        <f t="shared" si="143"/>
        <v>41860.91002314815</v>
      </c>
      <c r="T1812" s="9">
        <f t="shared" si="14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E1813/D1813*100</f>
        <v>7.407407407407407E-2</v>
      </c>
      <c r="P1813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9">
        <f t="shared" si="143"/>
        <v>41876.433680555558</v>
      </c>
      <c r="T1813" s="9">
        <f t="shared" si="14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E1814/D1814*100</f>
        <v>13.307692307692307</v>
      </c>
      <c r="P1814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9">
        <f t="shared" si="143"/>
        <v>42524.318703703699</v>
      </c>
      <c r="T1814" s="9">
        <f t="shared" si="14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E1815/D1815*100</f>
        <v>0</v>
      </c>
      <c r="P1815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9">
        <f t="shared" si="143"/>
        <v>41829.889027777775</v>
      </c>
      <c r="T1815" s="9">
        <f t="shared" si="14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E1816/D1816*100</f>
        <v>49.183333333333337</v>
      </c>
      <c r="P181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9">
        <f t="shared" si="143"/>
        <v>42033.314074074078</v>
      </c>
      <c r="T1816" s="9">
        <f t="shared" si="14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E1817/D1817*100</f>
        <v>0</v>
      </c>
      <c r="P1817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9">
        <f t="shared" si="143"/>
        <v>42172.906678240746</v>
      </c>
      <c r="T1817" s="9">
        <f t="shared" si="14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E1818/D1818*100</f>
        <v>2.036</v>
      </c>
      <c r="P1818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9">
        <f t="shared" si="143"/>
        <v>42548.876192129625</v>
      </c>
      <c r="T1818" s="9">
        <f t="shared" si="14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E1819/D1819*100</f>
        <v>52.327777777777776</v>
      </c>
      <c r="P181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9">
        <f t="shared" si="143"/>
        <v>42705.662118055552</v>
      </c>
      <c r="T1819" s="9">
        <f t="shared" si="14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E1820/D1820*100</f>
        <v>0</v>
      </c>
      <c r="P1820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9">
        <f t="shared" si="143"/>
        <v>42067.234375</v>
      </c>
      <c r="T1820" s="9">
        <f t="shared" si="14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E1821/D1821*100</f>
        <v>2.083333333333333</v>
      </c>
      <c r="P1821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9">
        <f t="shared" si="143"/>
        <v>41820.752268518518</v>
      </c>
      <c r="T1821" s="9">
        <f t="shared" si="14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E1822/D1822*100</f>
        <v>6.565384615384616</v>
      </c>
      <c r="P1822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9">
        <f t="shared" si="143"/>
        <v>42065.084375000006</v>
      </c>
      <c r="T1822" s="9">
        <f t="shared" si="14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E1823/D1823*100</f>
        <v>134.88999999999999</v>
      </c>
      <c r="P1823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9">
        <f t="shared" si="143"/>
        <v>40926.319062499999</v>
      </c>
      <c r="T1823" s="9">
        <f t="shared" si="14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E1824/D1824*100</f>
        <v>100</v>
      </c>
      <c r="P1824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9">
        <f t="shared" si="143"/>
        <v>41634.797013888885</v>
      </c>
      <c r="T1824" s="9">
        <f t="shared" si="14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E1825/D1825*100</f>
        <v>115.85714285714286</v>
      </c>
      <c r="P1825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9">
        <f t="shared" si="143"/>
        <v>41176.684907407405</v>
      </c>
      <c r="T1825" s="9">
        <f t="shared" si="14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E1826/D1826*100</f>
        <v>100.06666666666666</v>
      </c>
      <c r="P1826">
        <f t="shared" si="140"/>
        <v>75.05</v>
      </c>
      <c r="Q1826" t="str">
        <f t="shared" si="141"/>
        <v>music</v>
      </c>
      <c r="R1826" t="str">
        <f t="shared" si="142"/>
        <v>rock</v>
      </c>
      <c r="S1826" s="9">
        <f t="shared" si="143"/>
        <v>41626.916284722225</v>
      </c>
      <c r="T1826" s="9">
        <f t="shared" si="14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E1827/D1827*100</f>
        <v>105.05</v>
      </c>
      <c r="P1827">
        <f t="shared" si="140"/>
        <v>42.02</v>
      </c>
      <c r="Q1827" t="str">
        <f t="shared" si="141"/>
        <v>music</v>
      </c>
      <c r="R1827" t="str">
        <f t="shared" si="142"/>
        <v>rock</v>
      </c>
      <c r="S1827" s="9">
        <f t="shared" si="143"/>
        <v>41443.83452546296</v>
      </c>
      <c r="T1827" s="9">
        <f t="shared" si="14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E1828/D1828*100</f>
        <v>101</v>
      </c>
      <c r="P1828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9">
        <f t="shared" si="143"/>
        <v>41657.923807870371</v>
      </c>
      <c r="T1828" s="9">
        <f t="shared" si="14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E1829/D1829*100</f>
        <v>100.66250000000001</v>
      </c>
      <c r="P182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9">
        <f t="shared" si="143"/>
        <v>40555.325937499998</v>
      </c>
      <c r="T1829" s="9">
        <f t="shared" si="14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E1830/D1830*100</f>
        <v>100.16000000000001</v>
      </c>
      <c r="P1830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9">
        <f t="shared" si="143"/>
        <v>41736.899652777778</v>
      </c>
      <c r="T1830" s="9">
        <f t="shared" si="14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E1831/D1831*100</f>
        <v>166.68333333333334</v>
      </c>
      <c r="P1831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9">
        <f t="shared" si="143"/>
        <v>40516.087627314817</v>
      </c>
      <c r="T1831" s="9">
        <f t="shared" si="14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E1832/D1832*100</f>
        <v>101.53333333333335</v>
      </c>
      <c r="P1832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9">
        <f t="shared" si="143"/>
        <v>41664.684108796297</v>
      </c>
      <c r="T1832" s="9">
        <f t="shared" si="14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E1833/D1833*100</f>
        <v>103</v>
      </c>
      <c r="P1833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9">
        <f t="shared" si="143"/>
        <v>41026.996099537035</v>
      </c>
      <c r="T1833" s="9">
        <f t="shared" si="14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E1834/D1834*100</f>
        <v>142.85714285714286</v>
      </c>
      <c r="P1834">
        <f t="shared" si="140"/>
        <v>25</v>
      </c>
      <c r="Q1834" t="str">
        <f t="shared" si="141"/>
        <v>music</v>
      </c>
      <c r="R1834" t="str">
        <f t="shared" si="142"/>
        <v>rock</v>
      </c>
      <c r="S1834" s="9">
        <f t="shared" si="143"/>
        <v>40576.539664351854</v>
      </c>
      <c r="T1834" s="9">
        <f t="shared" si="14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E1835/D1835*100</f>
        <v>262.5</v>
      </c>
      <c r="P1835">
        <f t="shared" si="140"/>
        <v>42</v>
      </c>
      <c r="Q1835" t="str">
        <f t="shared" si="141"/>
        <v>music</v>
      </c>
      <c r="R1835" t="str">
        <f t="shared" si="142"/>
        <v>rock</v>
      </c>
      <c r="S1835" s="9">
        <f t="shared" si="143"/>
        <v>41303.044016203705</v>
      </c>
      <c r="T1835" s="9">
        <f t="shared" si="14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E1836/D1836*100</f>
        <v>118.05000000000001</v>
      </c>
      <c r="P183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9">
        <f t="shared" si="143"/>
        <v>41988.964062500003</v>
      </c>
      <c r="T1836" s="9">
        <f t="shared" si="14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E1837/D1837*100</f>
        <v>104</v>
      </c>
      <c r="P1837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9">
        <f t="shared" si="143"/>
        <v>42430.702210648145</v>
      </c>
      <c r="T1837" s="9">
        <f t="shared" si="14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E1838/D1838*100</f>
        <v>200.34</v>
      </c>
      <c r="P1838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9">
        <f t="shared" si="143"/>
        <v>41305.809363425928</v>
      </c>
      <c r="T1838" s="9">
        <f t="shared" si="14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E1839/D1839*100</f>
        <v>306.83333333333331</v>
      </c>
      <c r="P183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9">
        <f t="shared" si="143"/>
        <v>40926.047858796301</v>
      </c>
      <c r="T1839" s="9">
        <f t="shared" si="14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E1840/D1840*100</f>
        <v>100.149</v>
      </c>
      <c r="P1840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9">
        <f t="shared" si="143"/>
        <v>40788.786539351851</v>
      </c>
      <c r="T1840" s="9">
        <f t="shared" si="14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E1841/D1841*100</f>
        <v>205.29999999999998</v>
      </c>
      <c r="P1841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9">
        <f t="shared" si="143"/>
        <v>42614.722013888888</v>
      </c>
      <c r="T1841" s="9">
        <f t="shared" si="14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E1842/D1842*100</f>
        <v>108.88888888888889</v>
      </c>
      <c r="P1842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9">
        <f t="shared" si="143"/>
        <v>41382.096180555556</v>
      </c>
      <c r="T1842" s="9">
        <f t="shared" si="14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E1843/D1843*100</f>
        <v>101.75</v>
      </c>
      <c r="P1843">
        <f t="shared" si="140"/>
        <v>50.875</v>
      </c>
      <c r="Q1843" t="str">
        <f t="shared" si="141"/>
        <v>music</v>
      </c>
      <c r="R1843" t="str">
        <f t="shared" si="142"/>
        <v>rock</v>
      </c>
      <c r="S1843" s="9">
        <f t="shared" si="143"/>
        <v>41745.84542824074</v>
      </c>
      <c r="T1843" s="9">
        <f t="shared" si="14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E1844/D1844*100</f>
        <v>125.25</v>
      </c>
      <c r="P1844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9">
        <f t="shared" si="143"/>
        <v>42031.631724537037</v>
      </c>
      <c r="T1844" s="9">
        <f t="shared" si="14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E1845/D1845*100</f>
        <v>124.0061</v>
      </c>
      <c r="P1845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9">
        <f t="shared" si="143"/>
        <v>40564.994837962964</v>
      </c>
      <c r="T1845" s="9">
        <f t="shared" si="14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E1846/D1846*100</f>
        <v>101.4</v>
      </c>
      <c r="P1846">
        <f t="shared" si="140"/>
        <v>76.05</v>
      </c>
      <c r="Q1846" t="str">
        <f t="shared" si="141"/>
        <v>music</v>
      </c>
      <c r="R1846" t="str">
        <f t="shared" si="142"/>
        <v>rock</v>
      </c>
      <c r="S1846" s="9">
        <f t="shared" si="143"/>
        <v>40666.973541666666</v>
      </c>
      <c r="T1846" s="9">
        <f t="shared" si="14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E1847/D1847*100</f>
        <v>100</v>
      </c>
      <c r="P1847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9">
        <f t="shared" si="143"/>
        <v>42523.333310185189</v>
      </c>
      <c r="T1847" s="9">
        <f t="shared" si="14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E1848/D1848*100</f>
        <v>137.92666666666668</v>
      </c>
      <c r="P1848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9">
        <f t="shared" si="143"/>
        <v>41228.650196759263</v>
      </c>
      <c r="T1848" s="9">
        <f t="shared" si="14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E1849/D1849*100</f>
        <v>120.88000000000001</v>
      </c>
      <c r="P184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9">
        <f t="shared" si="143"/>
        <v>42094.236481481479</v>
      </c>
      <c r="T1849" s="9">
        <f t="shared" si="14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E1850/D1850*100</f>
        <v>107.36666666666667</v>
      </c>
      <c r="P1850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9">
        <f t="shared" si="143"/>
        <v>40691.788055555553</v>
      </c>
      <c r="T1850" s="9">
        <f t="shared" si="14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E1851/D1851*100</f>
        <v>100.33333333333334</v>
      </c>
      <c r="P1851">
        <f t="shared" si="140"/>
        <v>37.625</v>
      </c>
      <c r="Q1851" t="str">
        <f t="shared" si="141"/>
        <v>music</v>
      </c>
      <c r="R1851" t="str">
        <f t="shared" si="142"/>
        <v>rock</v>
      </c>
      <c r="S1851" s="9">
        <f t="shared" si="143"/>
        <v>41169.845590277779</v>
      </c>
      <c r="T1851" s="9">
        <f t="shared" si="14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E1852/D1852*100</f>
        <v>101.52222222222223</v>
      </c>
      <c r="P1852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9">
        <f t="shared" si="143"/>
        <v>41800.959490740745</v>
      </c>
      <c r="T1852" s="9">
        <f t="shared" si="14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E1853/D1853*100</f>
        <v>100.07692307692308</v>
      </c>
      <c r="P1853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9">
        <f t="shared" si="143"/>
        <v>41827.906689814816</v>
      </c>
      <c r="T1853" s="9">
        <f t="shared" si="14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E1854/D1854*100</f>
        <v>116.96666666666667</v>
      </c>
      <c r="P1854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9">
        <f t="shared" si="143"/>
        <v>42081.77143518519</v>
      </c>
      <c r="T1854" s="9">
        <f t="shared" si="14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E1855/D1855*100</f>
        <v>101.875</v>
      </c>
      <c r="P1855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9">
        <f t="shared" si="143"/>
        <v>41177.060381944444</v>
      </c>
      <c r="T1855" s="9">
        <f t="shared" si="14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E1856/D1856*100</f>
        <v>102.12366666666665</v>
      </c>
      <c r="P185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9">
        <f t="shared" si="143"/>
        <v>41388.021261574075</v>
      </c>
      <c r="T1856" s="9">
        <f t="shared" si="14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E1857/D1857*100</f>
        <v>154.05897142857143</v>
      </c>
      <c r="P1857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9">
        <f t="shared" si="143"/>
        <v>41600.538657407407</v>
      </c>
      <c r="T1857" s="9">
        <f t="shared" si="14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E1858/D1858*100</f>
        <v>101.25</v>
      </c>
      <c r="P1858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9">
        <f t="shared" si="143"/>
        <v>41817.854999999996</v>
      </c>
      <c r="T1858" s="9">
        <f t="shared" si="14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E1859/D1859*100</f>
        <v>100</v>
      </c>
      <c r="P1859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9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E1860/D1860*100</f>
        <v>108.74800874800874</v>
      </c>
      <c r="P1860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9">
        <f t="shared" si="148"/>
        <v>40833.200474537036</v>
      </c>
      <c r="T1860" s="9">
        <f t="shared" si="14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E1861/D1861*100</f>
        <v>131.83333333333334</v>
      </c>
      <c r="P1861">
        <f t="shared" si="145"/>
        <v>70.625</v>
      </c>
      <c r="Q1861" t="str">
        <f t="shared" si="146"/>
        <v>music</v>
      </c>
      <c r="R1861" t="str">
        <f t="shared" si="147"/>
        <v>rock</v>
      </c>
      <c r="S1861" s="9">
        <f t="shared" si="148"/>
        <v>40778.770011574074</v>
      </c>
      <c r="T1861" s="9">
        <f t="shared" si="14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E1862/D1862*100</f>
        <v>133.46666666666667</v>
      </c>
      <c r="P1862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9">
        <f t="shared" si="148"/>
        <v>41655.709305555552</v>
      </c>
      <c r="T1862" s="9">
        <f t="shared" si="14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E1863/D1863*100</f>
        <v>0</v>
      </c>
      <c r="P1863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9">
        <f t="shared" si="148"/>
        <v>42000.300243055557</v>
      </c>
      <c r="T1863" s="9">
        <f t="shared" si="14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E1864/D1864*100</f>
        <v>8.0833333333333321</v>
      </c>
      <c r="P1864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9">
        <f t="shared" si="148"/>
        <v>42755.492754629624</v>
      </c>
      <c r="T1864" s="9">
        <f t="shared" si="14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E1865/D1865*100</f>
        <v>0.4</v>
      </c>
      <c r="P1865">
        <f t="shared" si="145"/>
        <v>5</v>
      </c>
      <c r="Q1865" t="str">
        <f t="shared" si="146"/>
        <v>games</v>
      </c>
      <c r="R1865" t="str">
        <f t="shared" si="147"/>
        <v>mobile games</v>
      </c>
      <c r="S1865" s="9">
        <f t="shared" si="148"/>
        <v>41772.797280092593</v>
      </c>
      <c r="T1865" s="9">
        <f t="shared" si="14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E1866/D1866*100</f>
        <v>42.892307692307689</v>
      </c>
      <c r="P186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9">
        <f t="shared" si="148"/>
        <v>41733.716435185182</v>
      </c>
      <c r="T1866" s="9">
        <f t="shared" si="14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E1867/D1867*100</f>
        <v>3.6363636363636364E-3</v>
      </c>
      <c r="P1867">
        <f t="shared" si="145"/>
        <v>2</v>
      </c>
      <c r="Q1867" t="str">
        <f t="shared" si="146"/>
        <v>games</v>
      </c>
      <c r="R1867" t="str">
        <f t="shared" si="147"/>
        <v>mobile games</v>
      </c>
      <c r="S1867" s="9">
        <f t="shared" si="148"/>
        <v>42645.367442129631</v>
      </c>
      <c r="T1867" s="9">
        <f t="shared" si="14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E1868/D1868*100</f>
        <v>0.5</v>
      </c>
      <c r="P1868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9">
        <f t="shared" si="148"/>
        <v>42742.246493055558</v>
      </c>
      <c r="T1868" s="9">
        <f t="shared" si="14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E1869/D1869*100</f>
        <v>0.05</v>
      </c>
      <c r="P186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9">
        <f t="shared" si="148"/>
        <v>42649.924907407403</v>
      </c>
      <c r="T1869" s="9">
        <f t="shared" si="14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E1870/D1870*100</f>
        <v>4.8680000000000003</v>
      </c>
      <c r="P1870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9">
        <f t="shared" si="148"/>
        <v>42328.779224537036</v>
      </c>
      <c r="T1870" s="9">
        <f t="shared" si="14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E1871/D1871*100</f>
        <v>0</v>
      </c>
      <c r="P1871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9">
        <f t="shared" si="148"/>
        <v>42709.002881944441</v>
      </c>
      <c r="T1871" s="9">
        <f t="shared" si="14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E1872/D1872*100</f>
        <v>10.314285714285715</v>
      </c>
      <c r="P1872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9">
        <f t="shared" si="148"/>
        <v>42371.355729166666</v>
      </c>
      <c r="T1872" s="9">
        <f t="shared" si="14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E1873/D1873*100</f>
        <v>71.784615384615378</v>
      </c>
      <c r="P1873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9">
        <f t="shared" si="148"/>
        <v>41923.783576388887</v>
      </c>
      <c r="T1873" s="9">
        <f t="shared" si="14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E1874/D1874*100</f>
        <v>1.06</v>
      </c>
      <c r="P1874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9">
        <f t="shared" si="148"/>
        <v>42155.129652777774</v>
      </c>
      <c r="T1874" s="9">
        <f t="shared" si="14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E1875/D1875*100</f>
        <v>0.44999999999999996</v>
      </c>
      <c r="P1875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9">
        <f t="shared" si="148"/>
        <v>42164.615856481483</v>
      </c>
      <c r="T1875" s="9">
        <f t="shared" si="14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E1876/D1876*100</f>
        <v>1.6250000000000001E-2</v>
      </c>
      <c r="P187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9">
        <f t="shared" si="148"/>
        <v>42529.969131944439</v>
      </c>
      <c r="T1876" s="9">
        <f t="shared" si="14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E1877/D1877*100</f>
        <v>0.51</v>
      </c>
      <c r="P1877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9">
        <f t="shared" si="148"/>
        <v>42528.899398148147</v>
      </c>
      <c r="T1877" s="9">
        <f t="shared" si="14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E1878/D1878*100</f>
        <v>0</v>
      </c>
      <c r="P1878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9">
        <f t="shared" si="148"/>
        <v>41776.284780092588</v>
      </c>
      <c r="T1878" s="9">
        <f t="shared" si="14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E1879/D1879*100</f>
        <v>0</v>
      </c>
      <c r="P1879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9">
        <f t="shared" si="148"/>
        <v>42035.029224537036</v>
      </c>
      <c r="T1879" s="9">
        <f t="shared" si="14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E1880/D1880*100</f>
        <v>0</v>
      </c>
      <c r="P1880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9">
        <f t="shared" si="148"/>
        <v>41773.008738425924</v>
      </c>
      <c r="T1880" s="9">
        <f t="shared" si="14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E1881/D1881*100</f>
        <v>0.12</v>
      </c>
      <c r="P1881">
        <f t="shared" si="145"/>
        <v>3</v>
      </c>
      <c r="Q1881" t="str">
        <f t="shared" si="146"/>
        <v>games</v>
      </c>
      <c r="R1881" t="str">
        <f t="shared" si="147"/>
        <v>mobile games</v>
      </c>
      <c r="S1881" s="9">
        <f t="shared" si="148"/>
        <v>42413.649641203709</v>
      </c>
      <c r="T1881" s="9">
        <f t="shared" si="14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E1882/D1882*100</f>
        <v>20.080000000000002</v>
      </c>
      <c r="P1882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9">
        <f t="shared" si="148"/>
        <v>42430.566898148143</v>
      </c>
      <c r="T1882" s="9">
        <f t="shared" si="14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E1883/D1883*100</f>
        <v>172.68449999999999</v>
      </c>
      <c r="P1883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9">
        <f t="shared" si="148"/>
        <v>42043.152650462958</v>
      </c>
      <c r="T1883" s="9">
        <f t="shared" si="14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E1884/D1884*100</f>
        <v>100.8955223880597</v>
      </c>
      <c r="P1884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9">
        <f t="shared" si="148"/>
        <v>41067.949212962965</v>
      </c>
      <c r="T1884" s="9">
        <f t="shared" si="14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E1885/D1885*100</f>
        <v>104.8048048048048</v>
      </c>
      <c r="P1885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9">
        <f t="shared" si="148"/>
        <v>40977.948009259257</v>
      </c>
      <c r="T1885" s="9">
        <f t="shared" si="14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E1886/D1886*100</f>
        <v>135.1</v>
      </c>
      <c r="P188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9">
        <f t="shared" si="148"/>
        <v>41205.198321759257</v>
      </c>
      <c r="T1886" s="9">
        <f t="shared" si="14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E1887/D1887*100</f>
        <v>116.32786885245903</v>
      </c>
      <c r="P1887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9">
        <f t="shared" si="148"/>
        <v>41099.093865740739</v>
      </c>
      <c r="T1887" s="9">
        <f t="shared" si="14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E1888/D1888*100</f>
        <v>102.08333333333333</v>
      </c>
      <c r="P1888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9">
        <f t="shared" si="148"/>
        <v>41925.906689814816</v>
      </c>
      <c r="T1888" s="9">
        <f t="shared" si="14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E1889/D1889*100</f>
        <v>111.16666666666666</v>
      </c>
      <c r="P188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9">
        <f t="shared" si="148"/>
        <v>42323.800138888888</v>
      </c>
      <c r="T1889" s="9">
        <f t="shared" si="14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E1890/D1890*100</f>
        <v>166.08</v>
      </c>
      <c r="P1890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9">
        <f t="shared" si="148"/>
        <v>40299.239953703705</v>
      </c>
      <c r="T1890" s="9">
        <f t="shared" si="14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E1891/D1891*100</f>
        <v>106.60000000000001</v>
      </c>
      <c r="P1891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9">
        <f t="shared" si="148"/>
        <v>41299.793356481481</v>
      </c>
      <c r="T1891" s="9">
        <f t="shared" si="14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E1892/D1892*100</f>
        <v>144.58441666666667</v>
      </c>
      <c r="P1892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9">
        <f t="shared" si="148"/>
        <v>41228.786203703705</v>
      </c>
      <c r="T1892" s="9">
        <f t="shared" si="14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E1893/D1893*100</f>
        <v>105.55000000000001</v>
      </c>
      <c r="P1893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9">
        <f t="shared" si="148"/>
        <v>40335.798078703701</v>
      </c>
      <c r="T1893" s="9">
        <f t="shared" si="14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E1894/D1894*100</f>
        <v>136.60000000000002</v>
      </c>
      <c r="P1894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9">
        <f t="shared" si="148"/>
        <v>40671.637511574074</v>
      </c>
      <c r="T1894" s="9">
        <f t="shared" si="14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E1895/D1895*100</f>
        <v>104</v>
      </c>
      <c r="P1895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9">
        <f t="shared" si="148"/>
        <v>40632.94195601852</v>
      </c>
      <c r="T1895" s="9">
        <f t="shared" si="14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E1896/D1896*100</f>
        <v>114.5</v>
      </c>
      <c r="P189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9">
        <f t="shared" si="148"/>
        <v>40920.904895833337</v>
      </c>
      <c r="T1896" s="9">
        <f t="shared" si="14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E1897/D1897*100</f>
        <v>101.71957671957672</v>
      </c>
      <c r="P1897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9">
        <f t="shared" si="148"/>
        <v>42267.746782407412</v>
      </c>
      <c r="T1897" s="9">
        <f t="shared" si="14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E1898/D1898*100</f>
        <v>123.94678492239468</v>
      </c>
      <c r="P1898">
        <f t="shared" si="145"/>
        <v>43</v>
      </c>
      <c r="Q1898" t="str">
        <f t="shared" si="146"/>
        <v>music</v>
      </c>
      <c r="R1898" t="str">
        <f t="shared" si="147"/>
        <v>indie rock</v>
      </c>
      <c r="S1898" s="9">
        <f t="shared" si="148"/>
        <v>40981.710243055553</v>
      </c>
      <c r="T1898" s="9">
        <f t="shared" si="14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E1899/D1899*100</f>
        <v>102.45669291338582</v>
      </c>
      <c r="P189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9">
        <f t="shared" si="148"/>
        <v>41680.583402777782</v>
      </c>
      <c r="T1899" s="9">
        <f t="shared" si="14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E1900/D1900*100</f>
        <v>144.5</v>
      </c>
      <c r="P1900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9">
        <f t="shared" si="148"/>
        <v>42366.192974537036</v>
      </c>
      <c r="T1900" s="9">
        <f t="shared" si="14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E1901/D1901*100</f>
        <v>133.33333333333331</v>
      </c>
      <c r="P1901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9">
        <f t="shared" si="148"/>
        <v>42058.941736111112</v>
      </c>
      <c r="T1901" s="9">
        <f t="shared" si="14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E1902/D1902*100</f>
        <v>109.3644</v>
      </c>
      <c r="P1902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9">
        <f t="shared" si="148"/>
        <v>41160.871886574074</v>
      </c>
      <c r="T1902" s="9">
        <f t="shared" si="14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E1903/D1903*100</f>
        <v>2.6969696969696968</v>
      </c>
      <c r="P1903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9">
        <f t="shared" si="148"/>
        <v>42116.54315972222</v>
      </c>
      <c r="T1903" s="9">
        <f t="shared" si="14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E1904/D1904*100</f>
        <v>1.2</v>
      </c>
      <c r="P1904">
        <f t="shared" si="145"/>
        <v>4</v>
      </c>
      <c r="Q1904" t="str">
        <f t="shared" si="146"/>
        <v>technology</v>
      </c>
      <c r="R1904" t="str">
        <f t="shared" si="147"/>
        <v>gadgets</v>
      </c>
      <c r="S1904" s="9">
        <f t="shared" si="148"/>
        <v>42037.789895833332</v>
      </c>
      <c r="T1904" s="9">
        <f t="shared" si="14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E1905/D1905*100</f>
        <v>46.6</v>
      </c>
      <c r="P1905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9">
        <f t="shared" si="148"/>
        <v>42702.770729166667</v>
      </c>
      <c r="T1905" s="9">
        <f t="shared" si="14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E1906/D1906*100</f>
        <v>0.1</v>
      </c>
      <c r="P190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9">
        <f t="shared" si="148"/>
        <v>42326.685428240744</v>
      </c>
      <c r="T1906" s="9">
        <f t="shared" si="14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E1907/D1907*100</f>
        <v>0.16800000000000001</v>
      </c>
      <c r="P1907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9">
        <f t="shared" si="148"/>
        <v>41859.925856481481</v>
      </c>
      <c r="T1907" s="9">
        <f t="shared" si="14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E1908/D1908*100</f>
        <v>42.76</v>
      </c>
      <c r="P1908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9">
        <f t="shared" si="148"/>
        <v>42514.671099537038</v>
      </c>
      <c r="T1908" s="9">
        <f t="shared" si="14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E1909/D1909*100</f>
        <v>0.28333333333333333</v>
      </c>
      <c r="P190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9">
        <f t="shared" si="148"/>
        <v>41767.587094907409</v>
      </c>
      <c r="T1909" s="9">
        <f t="shared" si="14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E1910/D1910*100</f>
        <v>1.7319999999999998</v>
      </c>
      <c r="P1910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9">
        <f t="shared" si="148"/>
        <v>42703.917824074073</v>
      </c>
      <c r="T1910" s="9">
        <f t="shared" si="14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E1911/D1911*100</f>
        <v>14.111428571428572</v>
      </c>
      <c r="P1911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9">
        <f t="shared" si="148"/>
        <v>41905.429155092592</v>
      </c>
      <c r="T1911" s="9">
        <f t="shared" si="14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E1912/D1912*100</f>
        <v>39.395294117647055</v>
      </c>
      <c r="P1912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9">
        <f t="shared" si="148"/>
        <v>42264.963159722218</v>
      </c>
      <c r="T1912" s="9">
        <f t="shared" si="14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E1913/D1913*100</f>
        <v>2.3529411764705882E-2</v>
      </c>
      <c r="P1913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9">
        <f t="shared" si="148"/>
        <v>41830.033958333333</v>
      </c>
      <c r="T1913" s="9">
        <f t="shared" si="14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E1914/D1914*100</f>
        <v>59.3</v>
      </c>
      <c r="P1914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9">
        <f t="shared" si="148"/>
        <v>42129.226388888885</v>
      </c>
      <c r="T1914" s="9">
        <f t="shared" si="14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E1915/D1915*100</f>
        <v>1.3270833333333334</v>
      </c>
      <c r="P1915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9">
        <f t="shared" si="148"/>
        <v>41890.511319444442</v>
      </c>
      <c r="T1915" s="9">
        <f t="shared" si="14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E1916/D1916*100</f>
        <v>9.0090090090090094</v>
      </c>
      <c r="P191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9">
        <f t="shared" si="148"/>
        <v>41929.174456018518</v>
      </c>
      <c r="T1916" s="9">
        <f t="shared" si="14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E1917/D1917*100</f>
        <v>1.6</v>
      </c>
      <c r="P1917">
        <f t="shared" si="145"/>
        <v>2</v>
      </c>
      <c r="Q1917" t="str">
        <f t="shared" si="146"/>
        <v>technology</v>
      </c>
      <c r="R1917" t="str">
        <f t="shared" si="147"/>
        <v>gadgets</v>
      </c>
      <c r="S1917" s="9">
        <f t="shared" si="148"/>
        <v>41864.04886574074</v>
      </c>
      <c r="T1917" s="9">
        <f t="shared" si="14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E1918/D1918*100</f>
        <v>0.51</v>
      </c>
      <c r="P1918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9">
        <f t="shared" si="148"/>
        <v>42656.717303240745</v>
      </c>
      <c r="T1918" s="9">
        <f t="shared" si="14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E1919/D1919*100</f>
        <v>52.570512820512818</v>
      </c>
      <c r="P191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9">
        <f t="shared" si="148"/>
        <v>42746.270057870366</v>
      </c>
      <c r="T1919" s="9">
        <f t="shared" si="14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E1920/D1920*100</f>
        <v>1.04</v>
      </c>
      <c r="P1920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9">
        <f t="shared" si="148"/>
        <v>41828.789942129632</v>
      </c>
      <c r="T1920" s="9">
        <f t="shared" si="14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E1921/D1921*100</f>
        <v>47.4</v>
      </c>
      <c r="P1921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9">
        <f t="shared" si="148"/>
        <v>42113.875567129624</v>
      </c>
      <c r="T1921" s="9">
        <f t="shared" si="14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E1922/D1922*100</f>
        <v>43.03</v>
      </c>
      <c r="P1922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9">
        <f t="shared" si="148"/>
        <v>42270.875706018516</v>
      </c>
      <c r="T1922" s="9">
        <f t="shared" si="14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E1923/D1923*100</f>
        <v>136.80000000000001</v>
      </c>
      <c r="P1923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9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E1924/D1924*100</f>
        <v>115.55</v>
      </c>
      <c r="P1924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9">
        <f t="shared" si="153"/>
        <v>41590.255868055552</v>
      </c>
      <c r="T1924" s="9">
        <f t="shared" si="15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E1925/D1925*100</f>
        <v>240.79999999999998</v>
      </c>
      <c r="P1925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9">
        <f t="shared" si="153"/>
        <v>40772.848749999997</v>
      </c>
      <c r="T1925" s="9">
        <f t="shared" si="15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E1926/D1926*100</f>
        <v>114.39999999999999</v>
      </c>
      <c r="P192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9">
        <f t="shared" si="153"/>
        <v>41626.761053240742</v>
      </c>
      <c r="T1926" s="9">
        <f t="shared" si="15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E1927/D1927*100</f>
        <v>110.33333333333333</v>
      </c>
      <c r="P1927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9">
        <f t="shared" si="153"/>
        <v>41535.90148148148</v>
      </c>
      <c r="T1927" s="9">
        <f t="shared" si="15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E1928/D1928*100</f>
        <v>195.37933333333334</v>
      </c>
      <c r="P1928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9">
        <f t="shared" si="153"/>
        <v>40456.954351851848</v>
      </c>
      <c r="T1928" s="9">
        <f t="shared" si="15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E1929/D1929*100</f>
        <v>103.33333333333334</v>
      </c>
      <c r="P192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9">
        <f t="shared" si="153"/>
        <v>40960.861562500002</v>
      </c>
      <c r="T1929" s="9">
        <f t="shared" si="15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E1930/D1930*100</f>
        <v>103.1372549019608</v>
      </c>
      <c r="P1930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9">
        <f t="shared" si="153"/>
        <v>41371.648078703707</v>
      </c>
      <c r="T1930" s="9">
        <f t="shared" si="15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E1931/D1931*100</f>
        <v>100.3125</v>
      </c>
      <c r="P1931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9">
        <f t="shared" si="153"/>
        <v>40687.021597222221</v>
      </c>
      <c r="T1931" s="9">
        <f t="shared" si="15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E1932/D1932*100</f>
        <v>127</v>
      </c>
      <c r="P1932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9">
        <f t="shared" si="153"/>
        <v>41402.558819444443</v>
      </c>
      <c r="T1932" s="9">
        <f t="shared" si="15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E1933/D1933*100</f>
        <v>120.601</v>
      </c>
      <c r="P1933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9">
        <f t="shared" si="153"/>
        <v>41037.892465277779</v>
      </c>
      <c r="T1933" s="9">
        <f t="shared" si="15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E1934/D1934*100</f>
        <v>106.99047619047619</v>
      </c>
      <c r="P1934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9">
        <f t="shared" si="153"/>
        <v>40911.809872685182</v>
      </c>
      <c r="T1934" s="9">
        <f t="shared" si="15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E1935/D1935*100</f>
        <v>172.43333333333334</v>
      </c>
      <c r="P1935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9">
        <f t="shared" si="153"/>
        <v>41879.130868055552</v>
      </c>
      <c r="T1935" s="9">
        <f t="shared" si="15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E1936/D1936*100</f>
        <v>123.61999999999999</v>
      </c>
      <c r="P193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9">
        <f t="shared" si="153"/>
        <v>40865.867141203707</v>
      </c>
      <c r="T1936" s="9">
        <f t="shared" si="15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E1937/D1937*100</f>
        <v>108.4</v>
      </c>
      <c r="P1937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9">
        <f t="shared" si="153"/>
        <v>41773.932534722226</v>
      </c>
      <c r="T1937" s="9">
        <f t="shared" si="15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E1938/D1938*100</f>
        <v>116.52013333333333</v>
      </c>
      <c r="P1938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9">
        <f t="shared" si="153"/>
        <v>40852.889699074076</v>
      </c>
      <c r="T1938" s="9">
        <f t="shared" si="15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E1939/D1939*100</f>
        <v>187.245</v>
      </c>
      <c r="P193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9">
        <f t="shared" si="153"/>
        <v>41059.118993055556</v>
      </c>
      <c r="T1939" s="9">
        <f t="shared" si="15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E1940/D1940*100</f>
        <v>115.93333333333334</v>
      </c>
      <c r="P1940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9">
        <f t="shared" si="153"/>
        <v>41426.259618055556</v>
      </c>
      <c r="T1940" s="9">
        <f t="shared" si="15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E1941/D1941*100</f>
        <v>110.7</v>
      </c>
      <c r="P1941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9">
        <f t="shared" si="153"/>
        <v>41313.985046296293</v>
      </c>
      <c r="T1941" s="9">
        <f t="shared" si="15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E1942/D1942*100</f>
        <v>170.92307692307693</v>
      </c>
      <c r="P1942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9">
        <f t="shared" si="153"/>
        <v>40670.507326388892</v>
      </c>
      <c r="T1942" s="9">
        <f t="shared" si="15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E1943/D1943*100</f>
        <v>126.11835600000001</v>
      </c>
      <c r="P1943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9">
        <f t="shared" si="153"/>
        <v>41744.290868055556</v>
      </c>
      <c r="T1943" s="9">
        <f t="shared" si="15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E1944/D1944*100</f>
        <v>138.44033333333334</v>
      </c>
      <c r="P1944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9">
        <f t="shared" si="153"/>
        <v>40638.828009259261</v>
      </c>
      <c r="T1944" s="9">
        <f t="shared" si="15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E1945/D1945*100</f>
        <v>1705.2499999999998</v>
      </c>
      <c r="P1945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9">
        <f t="shared" si="153"/>
        <v>42548.269861111112</v>
      </c>
      <c r="T1945" s="9">
        <f t="shared" si="15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E1946/D1946*100</f>
        <v>788.05550000000005</v>
      </c>
      <c r="P194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9">
        <f t="shared" si="153"/>
        <v>41730.584374999999</v>
      </c>
      <c r="T1946" s="9">
        <f t="shared" si="15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E1947/D1947*100</f>
        <v>348.01799999999997</v>
      </c>
      <c r="P1947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9">
        <f t="shared" si="153"/>
        <v>42157.251828703709</v>
      </c>
      <c r="T1947" s="9">
        <f t="shared" si="15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E1948/D1948*100</f>
        <v>149.74666666666667</v>
      </c>
      <c r="P1948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9">
        <f t="shared" si="153"/>
        <v>41689.150011574071</v>
      </c>
      <c r="T1948" s="9">
        <f t="shared" si="15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E1949/D1949*100</f>
        <v>100.63375000000001</v>
      </c>
      <c r="P194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9">
        <f t="shared" si="153"/>
        <v>40102.918055555558</v>
      </c>
      <c r="T1949" s="9">
        <f t="shared" si="15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E1950/D1950*100</f>
        <v>800.21100000000001</v>
      </c>
      <c r="P1950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9">
        <f t="shared" si="153"/>
        <v>42473.604270833333</v>
      </c>
      <c r="T1950" s="9">
        <f t="shared" si="15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E1951/D1951*100</f>
        <v>106.00260000000002</v>
      </c>
      <c r="P1951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9">
        <f t="shared" si="153"/>
        <v>41800.423043981478</v>
      </c>
      <c r="T1951" s="9">
        <f t="shared" si="15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E1952/D1952*100</f>
        <v>200.51866666666669</v>
      </c>
      <c r="P1952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9">
        <f t="shared" si="153"/>
        <v>40624.181400462963</v>
      </c>
      <c r="T1952" s="9">
        <f t="shared" si="15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E1953/D1953*100</f>
        <v>212.44399999999999</v>
      </c>
      <c r="P1953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9">
        <f t="shared" si="153"/>
        <v>42651.420567129629</v>
      </c>
      <c r="T1953" s="9">
        <f t="shared" si="15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E1954/D1954*100</f>
        <v>198.47237142857145</v>
      </c>
      <c r="P1954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9">
        <f t="shared" si="153"/>
        <v>41526.60665509259</v>
      </c>
      <c r="T1954" s="9">
        <f t="shared" si="15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E1955/D1955*100</f>
        <v>225.94666666666666</v>
      </c>
      <c r="P1955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9">
        <f t="shared" si="153"/>
        <v>40941.199826388889</v>
      </c>
      <c r="T1955" s="9">
        <f t="shared" si="15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E1956/D1956*100</f>
        <v>698.94800000000009</v>
      </c>
      <c r="P195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9">
        <f t="shared" si="153"/>
        <v>42394.580740740741</v>
      </c>
      <c r="T1956" s="9">
        <f t="shared" si="15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E1957/D1957*100</f>
        <v>398.59528571428569</v>
      </c>
      <c r="P1957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9">
        <f t="shared" si="153"/>
        <v>41020.271770833337</v>
      </c>
      <c r="T1957" s="9">
        <f t="shared" si="15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E1958/D1958*100</f>
        <v>294.0333333333333</v>
      </c>
      <c r="P1958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9">
        <f t="shared" si="153"/>
        <v>42067.923668981486</v>
      </c>
      <c r="T1958" s="9">
        <f t="shared" si="15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E1959/D1959*100</f>
        <v>167.50470000000001</v>
      </c>
      <c r="P195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9">
        <f t="shared" si="153"/>
        <v>41179.098530092589</v>
      </c>
      <c r="T1959" s="9">
        <f t="shared" si="15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E1960/D1960*100</f>
        <v>1435.5717142857143</v>
      </c>
      <c r="P1960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9">
        <f t="shared" si="153"/>
        <v>41326.987974537034</v>
      </c>
      <c r="T1960" s="9">
        <f t="shared" si="15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E1961/D1961*100</f>
        <v>156.73439999999999</v>
      </c>
      <c r="P1961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9">
        <f t="shared" si="153"/>
        <v>41871.845601851855</v>
      </c>
      <c r="T1961" s="9">
        <f t="shared" si="15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E1962/D1962*100</f>
        <v>117.90285714285716</v>
      </c>
      <c r="P1962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9">
        <f t="shared" si="153"/>
        <v>41964.362743055557</v>
      </c>
      <c r="T1962" s="9">
        <f t="shared" si="15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E1963/D1963*100</f>
        <v>1105.3811999999998</v>
      </c>
      <c r="P1963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9">
        <f t="shared" si="153"/>
        <v>41148.194641203707</v>
      </c>
      <c r="T1963" s="9">
        <f t="shared" si="15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E1964/D1964*100</f>
        <v>192.92499999999998</v>
      </c>
      <c r="P1964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9">
        <f t="shared" si="153"/>
        <v>41742.780509259261</v>
      </c>
      <c r="T1964" s="9">
        <f t="shared" si="15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E1965/D1965*100</f>
        <v>126.8842105263158</v>
      </c>
      <c r="P1965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9">
        <f t="shared" si="153"/>
        <v>41863.429791666669</v>
      </c>
      <c r="T1965" s="9">
        <f t="shared" si="15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E1966/D1966*100</f>
        <v>259.57748878923763</v>
      </c>
      <c r="P196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9">
        <f t="shared" si="153"/>
        <v>42452.272824074069</v>
      </c>
      <c r="T1966" s="9">
        <f t="shared" si="15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E1967/D1967*100</f>
        <v>262.27999999999997</v>
      </c>
      <c r="P1967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9">
        <f t="shared" si="153"/>
        <v>40898.089236111111</v>
      </c>
      <c r="T1967" s="9">
        <f t="shared" si="15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E1968/D1968*100</f>
        <v>206.74309000000002</v>
      </c>
      <c r="P1968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9">
        <f t="shared" si="153"/>
        <v>41835.540486111109</v>
      </c>
      <c r="T1968" s="9">
        <f t="shared" si="15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E1969/D1969*100</f>
        <v>370.13</v>
      </c>
      <c r="P196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9">
        <f t="shared" si="153"/>
        <v>41730.663530092592</v>
      </c>
      <c r="T1969" s="9">
        <f t="shared" si="15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E1970/D1970*100</f>
        <v>284.96600000000001</v>
      </c>
      <c r="P1970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9">
        <f t="shared" si="153"/>
        <v>42676.586979166663</v>
      </c>
      <c r="T1970" s="9">
        <f t="shared" si="15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E1971/D1971*100</f>
        <v>579.08000000000004</v>
      </c>
      <c r="P1971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9">
        <f t="shared" si="153"/>
        <v>42557.792453703703</v>
      </c>
      <c r="T1971" s="9">
        <f t="shared" si="15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E1972/D1972*100</f>
        <v>1131.8</v>
      </c>
      <c r="P1972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9">
        <f t="shared" si="153"/>
        <v>41324.193298611113</v>
      </c>
      <c r="T1972" s="9">
        <f t="shared" si="15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E1973/D1973*100</f>
        <v>263.02771750000005</v>
      </c>
      <c r="P1973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9">
        <f t="shared" si="153"/>
        <v>41561.500706018516</v>
      </c>
      <c r="T1973" s="9">
        <f t="shared" si="15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E1974/D1974*100</f>
        <v>674.48</v>
      </c>
      <c r="P1974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9">
        <f t="shared" si="153"/>
        <v>41201.012083333335</v>
      </c>
      <c r="T1974" s="9">
        <f t="shared" si="15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E1975/D1975*100</f>
        <v>256.83081313131316</v>
      </c>
      <c r="P1975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9">
        <f t="shared" si="153"/>
        <v>42549.722962962958</v>
      </c>
      <c r="T1975" s="9">
        <f t="shared" si="15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E1976/D1976*100</f>
        <v>375.49599999999998</v>
      </c>
      <c r="P197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9">
        <f t="shared" si="153"/>
        <v>41445.334131944444</v>
      </c>
      <c r="T1976" s="9">
        <f t="shared" si="15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E1977/D1977*100</f>
        <v>208.70837499999996</v>
      </c>
      <c r="P1977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9">
        <f t="shared" si="153"/>
        <v>41313.755219907405</v>
      </c>
      <c r="T1977" s="9">
        <f t="shared" si="15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E1978/D1978*100</f>
        <v>346.6</v>
      </c>
      <c r="P1978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9">
        <f t="shared" si="153"/>
        <v>41438.899594907409</v>
      </c>
      <c r="T1978" s="9">
        <f t="shared" si="15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E1979/D1979*100</f>
        <v>402.33</v>
      </c>
      <c r="P197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9">
        <f t="shared" si="153"/>
        <v>42311.216898148152</v>
      </c>
      <c r="T1979" s="9">
        <f t="shared" si="15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E1980/D1980*100</f>
        <v>1026.8451399999999</v>
      </c>
      <c r="P1980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9">
        <f t="shared" si="153"/>
        <v>41039.225601851853</v>
      </c>
      <c r="T1980" s="9">
        <f t="shared" si="15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E1981/D1981*100</f>
        <v>114.901155</v>
      </c>
      <c r="P1981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9">
        <f t="shared" si="153"/>
        <v>42290.460023148145</v>
      </c>
      <c r="T1981" s="9">
        <f t="shared" si="15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E1982/D1982*100</f>
        <v>354.82402000000002</v>
      </c>
      <c r="P1982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9">
        <f t="shared" si="153"/>
        <v>42423.542384259257</v>
      </c>
      <c r="T1982" s="9">
        <f t="shared" si="15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E1983/D1983*100</f>
        <v>5.08</v>
      </c>
      <c r="P1983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9">
        <f t="shared" si="153"/>
        <v>41799.725289351853</v>
      </c>
      <c r="T1983" s="9">
        <f t="shared" si="15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E1984/D1984*100</f>
        <v>0</v>
      </c>
      <c r="P1984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9">
        <f t="shared" si="153"/>
        <v>42678.586655092593</v>
      </c>
      <c r="T1984" s="9">
        <f t="shared" si="15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E1985/D1985*100</f>
        <v>4.3</v>
      </c>
      <c r="P1985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9">
        <f t="shared" si="153"/>
        <v>42593.011782407411</v>
      </c>
      <c r="T1985" s="9">
        <f t="shared" si="15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E1986/D1986*100</f>
        <v>21.146666666666665</v>
      </c>
      <c r="P198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9">
        <f t="shared" si="153"/>
        <v>41913.790289351848</v>
      </c>
      <c r="T1986" s="9">
        <f t="shared" si="15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E1987/D1987*100</f>
        <v>3.1875</v>
      </c>
      <c r="P1987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9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E1988/D1988*100</f>
        <v>0.05</v>
      </c>
      <c r="P1988">
        <f t="shared" si="155"/>
        <v>1</v>
      </c>
      <c r="Q1988" t="str">
        <f t="shared" si="156"/>
        <v>photography</v>
      </c>
      <c r="R1988" t="str">
        <f t="shared" si="157"/>
        <v>people</v>
      </c>
      <c r="S1988" s="9">
        <f t="shared" si="158"/>
        <v>42413.433831018512</v>
      </c>
      <c r="T1988" s="9">
        <f t="shared" si="15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E1989/D1989*100</f>
        <v>42.472727272727276</v>
      </c>
      <c r="P198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9">
        <f t="shared" si="158"/>
        <v>42034.639768518522</v>
      </c>
      <c r="T1989" s="9">
        <f t="shared" si="15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E1990/D1990*100</f>
        <v>0.41666666666666669</v>
      </c>
      <c r="P1990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9">
        <f t="shared" si="158"/>
        <v>42206.763217592597</v>
      </c>
      <c r="T1990" s="9">
        <f t="shared" si="15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E1991/D1991*100</f>
        <v>1</v>
      </c>
      <c r="P1991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9">
        <f t="shared" si="158"/>
        <v>42685.680648148147</v>
      </c>
      <c r="T1991" s="9">
        <f t="shared" si="15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E1992/D1992*100</f>
        <v>16.966666666666665</v>
      </c>
      <c r="P1992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9">
        <f t="shared" si="158"/>
        <v>42398.195972222224</v>
      </c>
      <c r="T1992" s="9">
        <f t="shared" si="15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E1993/D1993*100</f>
        <v>7.0000000000000009</v>
      </c>
      <c r="P1993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9">
        <f t="shared" si="158"/>
        <v>42167.89335648148</v>
      </c>
      <c r="T1993" s="9">
        <f t="shared" si="15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E1994/D1994*100</f>
        <v>0.13333333333333333</v>
      </c>
      <c r="P1994">
        <f t="shared" si="155"/>
        <v>1</v>
      </c>
      <c r="Q1994" t="str">
        <f t="shared" si="156"/>
        <v>photography</v>
      </c>
      <c r="R1994" t="str">
        <f t="shared" si="157"/>
        <v>people</v>
      </c>
      <c r="S1994" s="9">
        <f t="shared" si="158"/>
        <v>42023.143414351856</v>
      </c>
      <c r="T1994" s="9">
        <f t="shared" si="15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E1995/D1995*100</f>
        <v>0</v>
      </c>
      <c r="P1995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9">
        <f t="shared" si="158"/>
        <v>42329.58839120371</v>
      </c>
      <c r="T1995" s="9">
        <f t="shared" si="15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E1996/D1996*100</f>
        <v>0</v>
      </c>
      <c r="P199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9">
        <f t="shared" si="158"/>
        <v>42651.006273148145</v>
      </c>
      <c r="T1996" s="9">
        <f t="shared" si="15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E1997/D1997*100</f>
        <v>7.8</v>
      </c>
      <c r="P1997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9">
        <f t="shared" si="158"/>
        <v>42181.902037037042</v>
      </c>
      <c r="T1997" s="9">
        <f t="shared" si="15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E1998/D1998*100</f>
        <v>0</v>
      </c>
      <c r="P1998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9">
        <f t="shared" si="158"/>
        <v>41800.819571759261</v>
      </c>
      <c r="T1998" s="9">
        <f t="shared" si="15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E1999/D1999*100</f>
        <v>0</v>
      </c>
      <c r="P1999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9">
        <f t="shared" si="158"/>
        <v>41847.930694444447</v>
      </c>
      <c r="T1999" s="9">
        <f t="shared" si="15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E2000/D2000*100</f>
        <v>26.200000000000003</v>
      </c>
      <c r="P2000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9">
        <f t="shared" si="158"/>
        <v>41807.118495370371</v>
      </c>
      <c r="T2000" s="9">
        <f t="shared" si="15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E2001/D2001*100</f>
        <v>0.76129032258064511</v>
      </c>
      <c r="P2001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9">
        <f t="shared" si="158"/>
        <v>41926.482731481483</v>
      </c>
      <c r="T2001" s="9">
        <f t="shared" si="15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E2002/D2002*100</f>
        <v>12.5</v>
      </c>
      <c r="P2002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9">
        <f t="shared" si="158"/>
        <v>42345.951539351852</v>
      </c>
      <c r="T2002" s="9">
        <f t="shared" si="15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E2003/D2003*100</f>
        <v>382.12909090909091</v>
      </c>
      <c r="P2003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9">
        <f t="shared" si="158"/>
        <v>42136.209675925929</v>
      </c>
      <c r="T2003" s="9">
        <f t="shared" si="15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E2004/D2004*100</f>
        <v>216.79422000000002</v>
      </c>
      <c r="P2004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9">
        <f t="shared" si="158"/>
        <v>42728.71230324074</v>
      </c>
      <c r="T2004" s="9">
        <f t="shared" si="15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E2005/D2005*100</f>
        <v>312</v>
      </c>
      <c r="P2005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9">
        <f t="shared" si="158"/>
        <v>40347.125601851854</v>
      </c>
      <c r="T2005" s="9">
        <f t="shared" si="15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E2006/D2006*100</f>
        <v>234.42048</v>
      </c>
      <c r="P200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9">
        <f t="shared" si="158"/>
        <v>41800.604895833334</v>
      </c>
      <c r="T2006" s="9">
        <f t="shared" si="15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E2007/D2007*100</f>
        <v>123.68010000000001</v>
      </c>
      <c r="P2007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9">
        <f t="shared" si="158"/>
        <v>41535.812708333331</v>
      </c>
      <c r="T2007" s="9">
        <f t="shared" si="15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E2008/D2008*100</f>
        <v>247.84</v>
      </c>
      <c r="P2008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9">
        <f t="shared" si="158"/>
        <v>41941.500520833331</v>
      </c>
      <c r="T2008" s="9">
        <f t="shared" si="15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E2009/D2009*100</f>
        <v>115.7092</v>
      </c>
      <c r="P200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9">
        <f t="shared" si="158"/>
        <v>40347.837800925925</v>
      </c>
      <c r="T2009" s="9">
        <f t="shared" si="15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E2010/D2010*100</f>
        <v>117.07484768810599</v>
      </c>
      <c r="P2010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9">
        <f t="shared" si="158"/>
        <v>40761.604421296295</v>
      </c>
      <c r="T2010" s="9">
        <f t="shared" si="15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E2011/D2011*100</f>
        <v>305.15800000000002</v>
      </c>
      <c r="P2011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9">
        <f t="shared" si="158"/>
        <v>42661.323414351849</v>
      </c>
      <c r="T2011" s="9">
        <f t="shared" si="15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E2012/D2012*100</f>
        <v>320.05299999999994</v>
      </c>
      <c r="P2012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9">
        <f t="shared" si="158"/>
        <v>42570.996423611112</v>
      </c>
      <c r="T2012" s="9">
        <f t="shared" si="15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E2013/D2013*100</f>
        <v>819.56399999999996</v>
      </c>
      <c r="P2013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9">
        <f t="shared" si="158"/>
        <v>42347.358483796299</v>
      </c>
      <c r="T2013" s="9">
        <f t="shared" si="15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E2014/D2014*100</f>
        <v>234.90000000000003</v>
      </c>
      <c r="P2014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9">
        <f t="shared" si="158"/>
        <v>42010.822233796294</v>
      </c>
      <c r="T2014" s="9">
        <f t="shared" si="15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E2015/D2015*100</f>
        <v>494.91374999999999</v>
      </c>
      <c r="P2015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9">
        <f t="shared" si="158"/>
        <v>42499.960810185185</v>
      </c>
      <c r="T2015" s="9">
        <f t="shared" si="15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E2016/D2016*100</f>
        <v>7813.7822333333334</v>
      </c>
      <c r="P201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9">
        <f t="shared" si="158"/>
        <v>41324.214571759258</v>
      </c>
      <c r="T2016" s="9">
        <f t="shared" si="15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E2017/D2017*100</f>
        <v>113.00013888888888</v>
      </c>
      <c r="P2017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9">
        <f t="shared" si="158"/>
        <v>40765.876886574071</v>
      </c>
      <c r="T2017" s="9">
        <f t="shared" si="15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E2018/D2018*100</f>
        <v>921.54219999999998</v>
      </c>
      <c r="P2018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9">
        <f t="shared" si="158"/>
        <v>41312.88077546296</v>
      </c>
      <c r="T2018" s="9">
        <f t="shared" si="15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E2019/D2019*100</f>
        <v>125.10239999999999</v>
      </c>
      <c r="P201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9">
        <f t="shared" si="158"/>
        <v>40961.057349537034</v>
      </c>
      <c r="T2019" s="9">
        <f t="shared" si="15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E2020/D2020*100</f>
        <v>102.24343076923077</v>
      </c>
      <c r="P2020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9">
        <f t="shared" si="158"/>
        <v>42199.365844907406</v>
      </c>
      <c r="T2020" s="9">
        <f t="shared" si="15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E2021/D2021*100</f>
        <v>484.90975000000003</v>
      </c>
      <c r="P2021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9">
        <f t="shared" si="158"/>
        <v>42605.70857638889</v>
      </c>
      <c r="T2021" s="9">
        <f t="shared" si="15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E2022/D2022*100</f>
        <v>192.33333333333334</v>
      </c>
      <c r="P2022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9">
        <f t="shared" si="158"/>
        <v>41737.097499999996</v>
      </c>
      <c r="T2022" s="9">
        <f t="shared" si="15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E2023/D2023*100</f>
        <v>281.10000000000002</v>
      </c>
      <c r="P2023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9">
        <f t="shared" si="158"/>
        <v>41861.070567129631</v>
      </c>
      <c r="T2023" s="9">
        <f t="shared" si="15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E2024/D2024*100</f>
        <v>125.13700000000001</v>
      </c>
      <c r="P2024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9">
        <f t="shared" si="158"/>
        <v>42502.569120370375</v>
      </c>
      <c r="T2024" s="9">
        <f t="shared" si="15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E2025/D2025*100</f>
        <v>161.459</v>
      </c>
      <c r="P2025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9">
        <f t="shared" si="158"/>
        <v>42136.420752314814</v>
      </c>
      <c r="T2025" s="9">
        <f t="shared" si="15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E2026/D2026*100</f>
        <v>585.35</v>
      </c>
      <c r="P202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9">
        <f t="shared" si="158"/>
        <v>41099.966944444444</v>
      </c>
      <c r="T2026" s="9">
        <f t="shared" si="15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E2027/D2027*100</f>
        <v>201.14999999999998</v>
      </c>
      <c r="P2027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9">
        <f t="shared" si="158"/>
        <v>42136.184560185182</v>
      </c>
      <c r="T2027" s="9">
        <f t="shared" si="15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E2028/D2028*100</f>
        <v>133.48307999999997</v>
      </c>
      <c r="P2028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9">
        <f t="shared" si="158"/>
        <v>41704.735937500001</v>
      </c>
      <c r="T2028" s="9">
        <f t="shared" si="15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E2029/D2029*100</f>
        <v>120.24900000000001</v>
      </c>
      <c r="P202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9">
        <f t="shared" si="158"/>
        <v>42048.813877314817</v>
      </c>
      <c r="T2029" s="9">
        <f t="shared" si="15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E2030/D2030*100</f>
        <v>126.16666666666667</v>
      </c>
      <c r="P2030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9">
        <f t="shared" si="158"/>
        <v>40215.919050925928</v>
      </c>
      <c r="T2030" s="9">
        <f t="shared" si="15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E2031/D2031*100</f>
        <v>361.2</v>
      </c>
      <c r="P2031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9">
        <f t="shared" si="158"/>
        <v>41848.021770833337</v>
      </c>
      <c r="T2031" s="9">
        <f t="shared" si="15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E2032/D2032*100</f>
        <v>226.239013671875</v>
      </c>
      <c r="P2032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9">
        <f t="shared" si="158"/>
        <v>41212.996481481481</v>
      </c>
      <c r="T2032" s="9">
        <f t="shared" si="15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E2033/D2033*100</f>
        <v>120.35</v>
      </c>
      <c r="P2033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9">
        <f t="shared" si="158"/>
        <v>41975.329317129625</v>
      </c>
      <c r="T2033" s="9">
        <f t="shared" si="15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E2034/D2034*100</f>
        <v>304.18799999999999</v>
      </c>
      <c r="P2034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9">
        <f t="shared" si="158"/>
        <v>42689.565671296295</v>
      </c>
      <c r="T2034" s="9">
        <f t="shared" si="15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E2035/D2035*100</f>
        <v>178.67599999999999</v>
      </c>
      <c r="P2035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9">
        <f t="shared" si="158"/>
        <v>41725.082384259258</v>
      </c>
      <c r="T2035" s="9">
        <f t="shared" si="15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E2036/D2036*100</f>
        <v>386.81998717948721</v>
      </c>
      <c r="P203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9">
        <f t="shared" si="158"/>
        <v>42076.130011574074</v>
      </c>
      <c r="T2036" s="9">
        <f t="shared" si="15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E2037/D2037*100</f>
        <v>211.03642500000004</v>
      </c>
      <c r="P2037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9">
        <f t="shared" si="158"/>
        <v>42311.625081018516</v>
      </c>
      <c r="T2037" s="9">
        <f t="shared" si="15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E2038/D2038*100</f>
        <v>131.66833333333335</v>
      </c>
      <c r="P2038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9">
        <f t="shared" si="158"/>
        <v>41738.864803240744</v>
      </c>
      <c r="T2038" s="9">
        <f t="shared" si="15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E2039/D2039*100</f>
        <v>300.47639999999996</v>
      </c>
      <c r="P203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9">
        <f t="shared" si="158"/>
        <v>41578.210104166668</v>
      </c>
      <c r="T2039" s="9">
        <f t="shared" si="15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E2040/D2040*100</f>
        <v>420.51249999999999</v>
      </c>
      <c r="P2040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9">
        <f t="shared" si="158"/>
        <v>41424.27107638889</v>
      </c>
      <c r="T2040" s="9">
        <f t="shared" si="15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E2041/D2041*100</f>
        <v>136.21680000000001</v>
      </c>
      <c r="P2041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9">
        <f t="shared" si="158"/>
        <v>42675.438946759255</v>
      </c>
      <c r="T2041" s="9">
        <f t="shared" si="15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E2042/D2042*100</f>
        <v>248.17133333333334</v>
      </c>
      <c r="P2042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9">
        <f t="shared" si="158"/>
        <v>41578.927118055559</v>
      </c>
      <c r="T2042" s="9">
        <f t="shared" si="15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E2043/D2043*100</f>
        <v>181.86315789473684</v>
      </c>
      <c r="P2043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9">
        <f t="shared" si="158"/>
        <v>42654.525775462964</v>
      </c>
      <c r="T2043" s="9">
        <f t="shared" si="15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E2044/D2044*100</f>
        <v>123.53</v>
      </c>
      <c r="P2044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9">
        <f t="shared" si="158"/>
        <v>42331.708032407405</v>
      </c>
      <c r="T2044" s="9">
        <f t="shared" si="15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E2045/D2045*100</f>
        <v>506.20938628158842</v>
      </c>
      <c r="P2045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9">
        <f t="shared" si="158"/>
        <v>42661.176817129628</v>
      </c>
      <c r="T2045" s="9">
        <f t="shared" si="15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E2046/D2046*100</f>
        <v>108.21333333333334</v>
      </c>
      <c r="P204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9">
        <f t="shared" si="158"/>
        <v>42138.684189814812</v>
      </c>
      <c r="T2046" s="9">
        <f t="shared" si="15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E2047/D2047*100</f>
        <v>819.18387755102037</v>
      </c>
      <c r="P2047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9">
        <f t="shared" si="158"/>
        <v>41069.088506944441</v>
      </c>
      <c r="T2047" s="9">
        <f t="shared" si="15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E2048/D2048*100</f>
        <v>121.10000000000001</v>
      </c>
      <c r="P2048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9">
        <f t="shared" si="158"/>
        <v>41387.171805555554</v>
      </c>
      <c r="T2048" s="9">
        <f t="shared" si="15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E2049/D2049*100</f>
        <v>102.99897959183673</v>
      </c>
      <c r="P204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9">
        <f t="shared" si="158"/>
        <v>42081.903587962966</v>
      </c>
      <c r="T2049" s="9">
        <f t="shared" si="15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E2050/D2050*100</f>
        <v>148.33229411764705</v>
      </c>
      <c r="P2050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9">
        <f t="shared" si="158"/>
        <v>41387.651516203703</v>
      </c>
      <c r="T2050" s="9">
        <f t="shared" si="15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E2051/D2051*100</f>
        <v>120.19070000000001</v>
      </c>
      <c r="P2051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9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E2052/D2052*100</f>
        <v>473.27000000000004</v>
      </c>
      <c r="P2052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9">
        <f t="shared" si="163"/>
        <v>42115.071504629625</v>
      </c>
      <c r="T2052" s="9">
        <f t="shared" si="16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E2053/D2053*100</f>
        <v>130.36250000000001</v>
      </c>
      <c r="P2053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9">
        <f t="shared" si="163"/>
        <v>41604.022418981483</v>
      </c>
      <c r="T2053" s="9">
        <f t="shared" si="16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E2054/D2054*100</f>
        <v>353.048</v>
      </c>
      <c r="P2054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9">
        <f t="shared" si="163"/>
        <v>42375.08394675926</v>
      </c>
      <c r="T2054" s="9">
        <f t="shared" si="16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E2055/D2055*100</f>
        <v>101.02</v>
      </c>
      <c r="P2055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9">
        <f t="shared" si="163"/>
        <v>42303.617488425924</v>
      </c>
      <c r="T2055" s="9">
        <f t="shared" si="16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E2056/D2056*100</f>
        <v>113.59142857142857</v>
      </c>
      <c r="P205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9">
        <f t="shared" si="163"/>
        <v>41731.520949074074</v>
      </c>
      <c r="T2056" s="9">
        <f t="shared" si="16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E2057/D2057*100</f>
        <v>167.41666666666666</v>
      </c>
      <c r="P2057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9">
        <f t="shared" si="163"/>
        <v>41946.674108796295</v>
      </c>
      <c r="T2057" s="9">
        <f t="shared" si="16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E2058/D2058*100</f>
        <v>153.452</v>
      </c>
      <c r="P2058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9">
        <f t="shared" si="163"/>
        <v>41351.76090277778</v>
      </c>
      <c r="T2058" s="9">
        <f t="shared" si="16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E2059/D2059*100</f>
        <v>202.23220000000001</v>
      </c>
      <c r="P205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9">
        <f t="shared" si="163"/>
        <v>42396.494583333333</v>
      </c>
      <c r="T2059" s="9">
        <f t="shared" si="16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E2060/D2060*100</f>
        <v>168.28125</v>
      </c>
      <c r="P2060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9">
        <f t="shared" si="163"/>
        <v>42026.370717592596</v>
      </c>
      <c r="T2060" s="9">
        <f t="shared" si="16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E2061/D2061*100</f>
        <v>143.45666666666668</v>
      </c>
      <c r="P2061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9">
        <f t="shared" si="163"/>
        <v>42361.602476851855</v>
      </c>
      <c r="T2061" s="9">
        <f t="shared" si="16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E2062/D2062*100</f>
        <v>196.4</v>
      </c>
      <c r="P2062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9">
        <f t="shared" si="163"/>
        <v>41783.642939814818</v>
      </c>
      <c r="T2062" s="9">
        <f t="shared" si="16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E2063/D2063*100</f>
        <v>107.91999999999999</v>
      </c>
      <c r="P2063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9">
        <f t="shared" si="163"/>
        <v>42705.764513888891</v>
      </c>
      <c r="T2063" s="9">
        <f t="shared" si="16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E2064/D2064*100</f>
        <v>114.97699999999999</v>
      </c>
      <c r="P2064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9">
        <f t="shared" si="163"/>
        <v>42423.3830787037</v>
      </c>
      <c r="T2064" s="9">
        <f t="shared" si="16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E2065/D2065*100</f>
        <v>148.04999999999998</v>
      </c>
      <c r="P2065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9">
        <f t="shared" si="163"/>
        <v>42472.73265046296</v>
      </c>
      <c r="T2065" s="9">
        <f t="shared" si="16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E2066/D2066*100</f>
        <v>191.16676082790633</v>
      </c>
      <c r="P206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9">
        <f t="shared" si="163"/>
        <v>41389.364849537036</v>
      </c>
      <c r="T2066" s="9">
        <f t="shared" si="16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E2067/D2067*100</f>
        <v>199.215125</v>
      </c>
      <c r="P2067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9">
        <f t="shared" si="163"/>
        <v>41603.333668981482</v>
      </c>
      <c r="T2067" s="9">
        <f t="shared" si="16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E2068/D2068*100</f>
        <v>218.6</v>
      </c>
      <c r="P2068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9">
        <f t="shared" si="163"/>
        <v>41844.771793981483</v>
      </c>
      <c r="T2068" s="9">
        <f t="shared" si="16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E2069/D2069*100</f>
        <v>126.86868686868686</v>
      </c>
      <c r="P206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9">
        <f t="shared" si="163"/>
        <v>42115.853888888887</v>
      </c>
      <c r="T2069" s="9">
        <f t="shared" si="16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E2070/D2070*100</f>
        <v>105.22388000000001</v>
      </c>
      <c r="P2070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9">
        <f t="shared" si="163"/>
        <v>42633.841608796298</v>
      </c>
      <c r="T2070" s="9">
        <f t="shared" si="16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E2071/D2071*100</f>
        <v>128.40666000000002</v>
      </c>
      <c r="P2071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9">
        <f t="shared" si="163"/>
        <v>42340.972118055557</v>
      </c>
      <c r="T2071" s="9">
        <f t="shared" si="16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E2072/D2072*100</f>
        <v>317.3272</v>
      </c>
      <c r="P2072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9">
        <f t="shared" si="163"/>
        <v>42519.6565162037</v>
      </c>
      <c r="T2072" s="9">
        <f t="shared" si="16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E2073/D2073*100</f>
        <v>280.73</v>
      </c>
      <c r="P2073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9">
        <f t="shared" si="163"/>
        <v>42600.278749999998</v>
      </c>
      <c r="T2073" s="9">
        <f t="shared" si="16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E2074/D2074*100</f>
        <v>110.73146853146854</v>
      </c>
      <c r="P2074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9">
        <f t="shared" si="163"/>
        <v>42467.581388888888</v>
      </c>
      <c r="T2074" s="9">
        <f t="shared" si="16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E2075/D2075*100</f>
        <v>152.60429999999999</v>
      </c>
      <c r="P2075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9">
        <f t="shared" si="163"/>
        <v>42087.668032407411</v>
      </c>
      <c r="T2075" s="9">
        <f t="shared" si="16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E2076/D2076*100</f>
        <v>102.49999999999999</v>
      </c>
      <c r="P207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9">
        <f t="shared" si="163"/>
        <v>42466.826180555552</v>
      </c>
      <c r="T2076" s="9">
        <f t="shared" si="16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E2077/D2077*100</f>
        <v>1678.3738373837384</v>
      </c>
      <c r="P2077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9">
        <f t="shared" si="163"/>
        <v>41450.681574074071</v>
      </c>
      <c r="T2077" s="9">
        <f t="shared" si="16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E2078/D2078*100</f>
        <v>543.349156424581</v>
      </c>
      <c r="P2078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9">
        <f t="shared" si="163"/>
        <v>41803.880659722221</v>
      </c>
      <c r="T2078" s="9">
        <f t="shared" si="16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E2079/D2079*100</f>
        <v>115.50800000000001</v>
      </c>
      <c r="P207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9">
        <f t="shared" si="163"/>
        <v>42103.042546296296</v>
      </c>
      <c r="T2079" s="9">
        <f t="shared" si="16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E2080/D2080*100</f>
        <v>131.20499999999998</v>
      </c>
      <c r="P2080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9">
        <f t="shared" si="163"/>
        <v>42692.771493055552</v>
      </c>
      <c r="T2080" s="9">
        <f t="shared" si="16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E2081/D2081*100</f>
        <v>288.17</v>
      </c>
      <c r="P2081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9">
        <f t="shared" si="163"/>
        <v>42150.71056712963</v>
      </c>
      <c r="T2081" s="9">
        <f t="shared" si="16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E2082/D2082*100</f>
        <v>507.8</v>
      </c>
      <c r="P2082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9">
        <f t="shared" si="163"/>
        <v>42289.957175925927</v>
      </c>
      <c r="T2082" s="9">
        <f t="shared" si="16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E2083/D2083*100</f>
        <v>114.57142857142857</v>
      </c>
      <c r="P2083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9">
        <f t="shared" si="163"/>
        <v>41004.156886574077</v>
      </c>
      <c r="T2083" s="9">
        <f t="shared" si="16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E2084/D2084*100</f>
        <v>110.73333333333333</v>
      </c>
      <c r="P2084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9">
        <f t="shared" si="163"/>
        <v>40811.120324074072</v>
      </c>
      <c r="T2084" s="9">
        <f t="shared" si="16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E2085/D2085*100</f>
        <v>113.33333333333333</v>
      </c>
      <c r="P2085">
        <f t="shared" si="160"/>
        <v>34</v>
      </c>
      <c r="Q2085" t="str">
        <f t="shared" si="161"/>
        <v>music</v>
      </c>
      <c r="R2085" t="str">
        <f t="shared" si="162"/>
        <v>indie rock</v>
      </c>
      <c r="S2085" s="9">
        <f t="shared" si="163"/>
        <v>41034.72216435185</v>
      </c>
      <c r="T2085" s="9">
        <f t="shared" si="16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E2086/D2086*100</f>
        <v>108.33333333333333</v>
      </c>
      <c r="P208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9">
        <f t="shared" si="163"/>
        <v>41731.833124999997</v>
      </c>
      <c r="T2086" s="9">
        <f t="shared" si="16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E2087/D2087*100</f>
        <v>123.53333333333335</v>
      </c>
      <c r="P2087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9">
        <f t="shared" si="163"/>
        <v>41075.835497685184</v>
      </c>
      <c r="T2087" s="9">
        <f t="shared" si="16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E2088/D2088*100</f>
        <v>100.69999999999999</v>
      </c>
      <c r="P2088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9">
        <f t="shared" si="163"/>
        <v>40860.67050925926</v>
      </c>
      <c r="T2088" s="9">
        <f t="shared" si="16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E2089/D2089*100</f>
        <v>103.53333333333335</v>
      </c>
      <c r="P208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9">
        <f t="shared" si="163"/>
        <v>40764.204375000001</v>
      </c>
      <c r="T2089" s="9">
        <f t="shared" si="16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E2090/D2090*100</f>
        <v>115.51066666666668</v>
      </c>
      <c r="P2090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9">
        <f t="shared" si="163"/>
        <v>40395.714722222219</v>
      </c>
      <c r="T2090" s="9">
        <f t="shared" si="16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E2091/D2091*100</f>
        <v>120.4004</v>
      </c>
      <c r="P2091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9">
        <f t="shared" si="163"/>
        <v>41453.076319444444</v>
      </c>
      <c r="T2091" s="9">
        <f t="shared" si="16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E2092/D2092*100</f>
        <v>115.040375</v>
      </c>
      <c r="P2092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9">
        <f t="shared" si="163"/>
        <v>41299.381423611114</v>
      </c>
      <c r="T2092" s="9">
        <f t="shared" si="16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E2093/D2093*100</f>
        <v>120.46777777777777</v>
      </c>
      <c r="P2093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9">
        <f t="shared" si="163"/>
        <v>40555.322662037033</v>
      </c>
      <c r="T2093" s="9">
        <f t="shared" si="16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E2094/D2094*100</f>
        <v>101.28333333333333</v>
      </c>
      <c r="P2094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9">
        <f t="shared" si="163"/>
        <v>40763.707546296297</v>
      </c>
      <c r="T2094" s="9">
        <f t="shared" si="16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E2095/D2095*100</f>
        <v>102.46666666666667</v>
      </c>
      <c r="P2095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9">
        <f t="shared" si="163"/>
        <v>41205.854537037041</v>
      </c>
      <c r="T2095" s="9">
        <f t="shared" si="16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E2096/D2096*100</f>
        <v>120.54285714285714</v>
      </c>
      <c r="P209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9">
        <f t="shared" si="163"/>
        <v>40939.02002314815</v>
      </c>
      <c r="T2096" s="9">
        <f t="shared" si="16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E2097/D2097*100</f>
        <v>100</v>
      </c>
      <c r="P2097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9">
        <f t="shared" si="163"/>
        <v>40758.733483796292</v>
      </c>
      <c r="T2097" s="9">
        <f t="shared" si="16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E2098/D2098*100</f>
        <v>101.66666666666666</v>
      </c>
      <c r="P2098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9">
        <f t="shared" si="163"/>
        <v>41192.758506944447</v>
      </c>
      <c r="T2098" s="9">
        <f t="shared" si="16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E2099/D2099*100</f>
        <v>100</v>
      </c>
      <c r="P209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9">
        <f t="shared" si="163"/>
        <v>40818.58489583333</v>
      </c>
      <c r="T2099" s="9">
        <f t="shared" si="16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E2100/D2100*100</f>
        <v>100.33333333333334</v>
      </c>
      <c r="P2100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9">
        <f t="shared" si="163"/>
        <v>40946.11383101852</v>
      </c>
      <c r="T2100" s="9">
        <f t="shared" si="16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E2101/D2101*100</f>
        <v>132.36666666666667</v>
      </c>
      <c r="P2101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9">
        <f t="shared" si="163"/>
        <v>42173.746342592596</v>
      </c>
      <c r="T2101" s="9">
        <f t="shared" si="16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E2102/D2102*100</f>
        <v>136.66666666666666</v>
      </c>
      <c r="P2102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9">
        <f t="shared" si="163"/>
        <v>41074.834965277776</v>
      </c>
      <c r="T2102" s="9">
        <f t="shared" si="16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E2103/D2103*100</f>
        <v>113.25</v>
      </c>
      <c r="P2103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9">
        <f t="shared" si="163"/>
        <v>40892.149467592593</v>
      </c>
      <c r="T2103" s="9">
        <f t="shared" si="16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E2104/D2104*100</f>
        <v>136</v>
      </c>
      <c r="P2104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9">
        <f t="shared" si="163"/>
        <v>40638.868611111109</v>
      </c>
      <c r="T2104" s="9">
        <f t="shared" si="16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E2105/D2105*100</f>
        <v>146.12318374694613</v>
      </c>
      <c r="P2105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9">
        <f t="shared" si="163"/>
        <v>41192.754942129628</v>
      </c>
      <c r="T2105" s="9">
        <f t="shared" si="16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E2106/D2106*100</f>
        <v>129.5</v>
      </c>
      <c r="P2106">
        <f t="shared" si="160"/>
        <v>28</v>
      </c>
      <c r="Q2106" t="str">
        <f t="shared" si="161"/>
        <v>music</v>
      </c>
      <c r="R2106" t="str">
        <f t="shared" si="162"/>
        <v>indie rock</v>
      </c>
      <c r="S2106" s="9">
        <f t="shared" si="163"/>
        <v>41394.074467592596</v>
      </c>
      <c r="T2106" s="9">
        <f t="shared" si="16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E2107/D2107*100</f>
        <v>254</v>
      </c>
      <c r="P2107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9">
        <f t="shared" si="163"/>
        <v>41951.788807870369</v>
      </c>
      <c r="T2107" s="9">
        <f t="shared" si="16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E2108/D2108*100</f>
        <v>107.04545454545456</v>
      </c>
      <c r="P2108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9">
        <f t="shared" si="163"/>
        <v>41270.21497685185</v>
      </c>
      <c r="T2108" s="9">
        <f t="shared" si="16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E2109/D2109*100</f>
        <v>107.73299999999999</v>
      </c>
      <c r="P210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9">
        <f t="shared" si="163"/>
        <v>41934.71056712963</v>
      </c>
      <c r="T2109" s="9">
        <f t="shared" si="16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E2110/D2110*100</f>
        <v>107.31250000000001</v>
      </c>
      <c r="P2110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9">
        <f t="shared" si="163"/>
        <v>41135.175694444442</v>
      </c>
      <c r="T2110" s="9">
        <f t="shared" si="16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E2111/D2111*100</f>
        <v>106.52500000000001</v>
      </c>
      <c r="P2111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9">
        <f t="shared" si="163"/>
        <v>42160.708530092597</v>
      </c>
      <c r="T2111" s="9">
        <f t="shared" si="16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E2112/D2112*100</f>
        <v>100.35000000000001</v>
      </c>
      <c r="P2112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9">
        <f t="shared" si="163"/>
        <v>41759.670937499999</v>
      </c>
      <c r="T2112" s="9">
        <f t="shared" si="16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E2113/D2113*100</f>
        <v>106.5</v>
      </c>
      <c r="P2113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9">
        <f t="shared" si="163"/>
        <v>40703.197048611109</v>
      </c>
      <c r="T2113" s="9">
        <f t="shared" si="16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E2114/D2114*100</f>
        <v>100</v>
      </c>
      <c r="P2114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9">
        <f t="shared" si="163"/>
        <v>41365.928159722222</v>
      </c>
      <c r="T2114" s="9">
        <f t="shared" si="16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E2115/D2115*100</f>
        <v>104.85714285714285</v>
      </c>
      <c r="P2115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9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E2116/D2116*100</f>
        <v>104.69999999999999</v>
      </c>
      <c r="P211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9">
        <f t="shared" si="168"/>
        <v>40458.815625000003</v>
      </c>
      <c r="T2116" s="9">
        <f t="shared" si="16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E2117/D2117*100</f>
        <v>225.66666666666669</v>
      </c>
      <c r="P2117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9">
        <f t="shared" si="168"/>
        <v>40564.081030092595</v>
      </c>
      <c r="T2117" s="9">
        <f t="shared" si="16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E2118/D2118*100</f>
        <v>100.90416666666667</v>
      </c>
      <c r="P2118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9">
        <f t="shared" si="168"/>
        <v>41136.777812500004</v>
      </c>
      <c r="T2118" s="9">
        <f t="shared" si="16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E2119/D2119*100</f>
        <v>147.75</v>
      </c>
      <c r="P211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9">
        <f t="shared" si="168"/>
        <v>42290.059594907405</v>
      </c>
      <c r="T2119" s="9">
        <f t="shared" si="16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E2120/D2120*100</f>
        <v>134.61099999999999</v>
      </c>
      <c r="P2120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9">
        <f t="shared" si="168"/>
        <v>40718.839537037034</v>
      </c>
      <c r="T2120" s="9">
        <f t="shared" si="16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E2121/D2121*100</f>
        <v>100.75</v>
      </c>
      <c r="P2121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9">
        <f t="shared" si="168"/>
        <v>41107.130150462966</v>
      </c>
      <c r="T2121" s="9">
        <f t="shared" si="16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E2122/D2122*100</f>
        <v>100.880375</v>
      </c>
      <c r="P2122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9">
        <f t="shared" si="168"/>
        <v>41591.964537037034</v>
      </c>
      <c r="T2122" s="9">
        <f t="shared" si="16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E2123/D2123*100</f>
        <v>0.56800000000000006</v>
      </c>
      <c r="P2123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9">
        <f t="shared" si="168"/>
        <v>42716.7424537037</v>
      </c>
      <c r="T2123" s="9">
        <f t="shared" si="16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E2124/D2124*100</f>
        <v>0.38750000000000001</v>
      </c>
      <c r="P2124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9">
        <f t="shared" si="168"/>
        <v>42712.300567129627</v>
      </c>
      <c r="T2124" s="9">
        <f t="shared" si="16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E2125/D2125*100</f>
        <v>10</v>
      </c>
      <c r="P2125">
        <f t="shared" si="165"/>
        <v>10</v>
      </c>
      <c r="Q2125" t="str">
        <f t="shared" si="166"/>
        <v>games</v>
      </c>
      <c r="R2125" t="str">
        <f t="shared" si="167"/>
        <v>video games</v>
      </c>
      <c r="S2125" s="9">
        <f t="shared" si="168"/>
        <v>40198.424849537041</v>
      </c>
      <c r="T2125" s="9">
        <f t="shared" si="16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E2126/D2126*100</f>
        <v>10.454545454545453</v>
      </c>
      <c r="P212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9">
        <f t="shared" si="168"/>
        <v>40464.028182870366</v>
      </c>
      <c r="T2126" s="9">
        <f t="shared" si="16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E2127/D2127*100</f>
        <v>1.4200000000000002</v>
      </c>
      <c r="P2127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9">
        <f t="shared" si="168"/>
        <v>42191.023530092592</v>
      </c>
      <c r="T2127" s="9">
        <f t="shared" si="16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E2128/D2128*100</f>
        <v>0.05</v>
      </c>
      <c r="P2128">
        <f t="shared" si="165"/>
        <v>5</v>
      </c>
      <c r="Q2128" t="str">
        <f t="shared" si="166"/>
        <v>games</v>
      </c>
      <c r="R2128" t="str">
        <f t="shared" si="167"/>
        <v>video games</v>
      </c>
      <c r="S2128" s="9">
        <f t="shared" si="168"/>
        <v>41951.973229166666</v>
      </c>
      <c r="T2128" s="9">
        <f t="shared" si="169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E2129/D2129*100</f>
        <v>28.842857142857142</v>
      </c>
      <c r="P212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9">
        <f t="shared" si="168"/>
        <v>42045.50535879629</v>
      </c>
      <c r="T2129" s="9">
        <f t="shared" si="16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E2130/D2130*100</f>
        <v>0.16666666666666669</v>
      </c>
      <c r="P2130">
        <f t="shared" si="165"/>
        <v>25</v>
      </c>
      <c r="Q2130" t="str">
        <f t="shared" si="166"/>
        <v>games</v>
      </c>
      <c r="R2130" t="str">
        <f t="shared" si="167"/>
        <v>video games</v>
      </c>
      <c r="S2130" s="9">
        <f t="shared" si="168"/>
        <v>41843.772789351853</v>
      </c>
      <c r="T2130" s="9">
        <f t="shared" si="16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E2131/D2131*100</f>
        <v>11.799999999999999</v>
      </c>
      <c r="P2131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9">
        <f t="shared" si="168"/>
        <v>42409.024305555555</v>
      </c>
      <c r="T2131" s="9">
        <f t="shared" si="16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E2132/D2132*100</f>
        <v>0.20238095238095236</v>
      </c>
      <c r="P2132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9">
        <f t="shared" si="168"/>
        <v>41832.086377314816</v>
      </c>
      <c r="T2132" s="9">
        <f t="shared" si="16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E2133/D2133*100</f>
        <v>5</v>
      </c>
      <c r="P2133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9">
        <f t="shared" si="168"/>
        <v>42167.207071759258</v>
      </c>
      <c r="T2133" s="9">
        <f t="shared" si="16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E2134/D2134*100</f>
        <v>2.1129899999999995</v>
      </c>
      <c r="P2134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9">
        <f t="shared" si="168"/>
        <v>41643.487175925926</v>
      </c>
      <c r="T2134" s="9">
        <f t="shared" si="16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E2135/D2135*100</f>
        <v>1.6</v>
      </c>
      <c r="P2135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9">
        <f t="shared" si="168"/>
        <v>40619.097210648149</v>
      </c>
      <c r="T2135" s="9">
        <f t="shared" si="16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E2136/D2136*100</f>
        <v>1.7333333333333332</v>
      </c>
      <c r="P213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9">
        <f t="shared" si="168"/>
        <v>41361.886469907404</v>
      </c>
      <c r="T2136" s="9">
        <f t="shared" si="16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E2137/D2137*100</f>
        <v>9.56</v>
      </c>
      <c r="P2137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9">
        <f t="shared" si="168"/>
        <v>41156.963344907403</v>
      </c>
      <c r="T2137" s="9">
        <f t="shared" si="16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E2138/D2138*100</f>
        <v>5.9612499999999999E-2</v>
      </c>
      <c r="P2138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9">
        <f t="shared" si="168"/>
        <v>41536.509097222224</v>
      </c>
      <c r="T2138" s="9">
        <f t="shared" si="16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E2139/D2139*100</f>
        <v>28.405999999999999</v>
      </c>
      <c r="P213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9">
        <f t="shared" si="168"/>
        <v>41948.771168981482</v>
      </c>
      <c r="T2139" s="9">
        <f t="shared" si="16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E2140/D2140*100</f>
        <v>12.8</v>
      </c>
      <c r="P2140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9">
        <f t="shared" si="168"/>
        <v>41557.013182870374</v>
      </c>
      <c r="T2140" s="9">
        <f t="shared" si="16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E2141/D2141*100</f>
        <v>5.42</v>
      </c>
      <c r="P2141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9">
        <f t="shared" si="168"/>
        <v>42647.750092592592</v>
      </c>
      <c r="T2141" s="9">
        <f t="shared" si="16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E2142/D2142*100</f>
        <v>0.11199999999999999</v>
      </c>
      <c r="P2142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9">
        <f t="shared" si="168"/>
        <v>41255.833611111113</v>
      </c>
      <c r="T2142" s="9">
        <f t="shared" si="16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E2143/D2143*100</f>
        <v>0</v>
      </c>
      <c r="P2143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9">
        <f t="shared" si="168"/>
        <v>41927.235636574071</v>
      </c>
      <c r="T2143" s="9">
        <f t="shared" si="16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E2144/D2144*100</f>
        <v>5.7238095238095239</v>
      </c>
      <c r="P2144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9">
        <f t="shared" si="168"/>
        <v>42340.701504629629</v>
      </c>
      <c r="T2144" s="9">
        <f t="shared" si="16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E2145/D2145*100</f>
        <v>11.25</v>
      </c>
      <c r="P2145">
        <f t="shared" si="165"/>
        <v>45</v>
      </c>
      <c r="Q2145" t="str">
        <f t="shared" si="166"/>
        <v>games</v>
      </c>
      <c r="R2145" t="str">
        <f t="shared" si="167"/>
        <v>video games</v>
      </c>
      <c r="S2145" s="9">
        <f t="shared" si="168"/>
        <v>40332.886712962965</v>
      </c>
      <c r="T2145" s="9">
        <f t="shared" si="16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E2146/D2146*100</f>
        <v>1.7098591549295776</v>
      </c>
      <c r="P214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9">
        <f t="shared" si="168"/>
        <v>41499.546759259261</v>
      </c>
      <c r="T2146" s="9">
        <f t="shared" si="16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E2147/D2147*100</f>
        <v>30.433333333333334</v>
      </c>
      <c r="P2147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9">
        <f t="shared" si="168"/>
        <v>41575.237430555557</v>
      </c>
      <c r="T2147" s="9">
        <f t="shared" si="16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E2148/D2148*100</f>
        <v>0.02</v>
      </c>
      <c r="P2148">
        <f t="shared" si="165"/>
        <v>1</v>
      </c>
      <c r="Q2148" t="str">
        <f t="shared" si="166"/>
        <v>games</v>
      </c>
      <c r="R2148" t="str">
        <f t="shared" si="167"/>
        <v>video games</v>
      </c>
      <c r="S2148" s="9">
        <f t="shared" si="168"/>
        <v>42397.679513888885</v>
      </c>
      <c r="T2148" s="9">
        <f t="shared" si="16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E2149/D2149*100</f>
        <v>0.69641025641025645</v>
      </c>
      <c r="P214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9">
        <f t="shared" si="168"/>
        <v>41927.295694444445</v>
      </c>
      <c r="T2149" s="9">
        <f t="shared" si="16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E2150/D2150*100</f>
        <v>2</v>
      </c>
      <c r="P2150">
        <f t="shared" si="165"/>
        <v>1</v>
      </c>
      <c r="Q2150" t="str">
        <f t="shared" si="166"/>
        <v>games</v>
      </c>
      <c r="R2150" t="str">
        <f t="shared" si="167"/>
        <v>video games</v>
      </c>
      <c r="S2150" s="9">
        <f t="shared" si="168"/>
        <v>42066.733587962968</v>
      </c>
      <c r="T2150" s="9">
        <f t="shared" si="16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E2151/D2151*100</f>
        <v>0</v>
      </c>
      <c r="P2151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9">
        <f t="shared" si="168"/>
        <v>40355.024953703702</v>
      </c>
      <c r="T2151" s="9">
        <f t="shared" si="16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E2152/D2152*100</f>
        <v>0.80999999999999994</v>
      </c>
      <c r="P2152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9">
        <f t="shared" si="168"/>
        <v>42534.284710648149</v>
      </c>
      <c r="T2152" s="9">
        <f t="shared" si="16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E2153/D2153*100</f>
        <v>0.26222222222222225</v>
      </c>
      <c r="P2153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9">
        <f t="shared" si="168"/>
        <v>42520.847384259265</v>
      </c>
      <c r="T2153" s="9">
        <f t="shared" si="16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E2154/D2154*100</f>
        <v>0.16666666666666669</v>
      </c>
      <c r="P2154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9">
        <f t="shared" si="168"/>
        <v>41683.832280092596</v>
      </c>
      <c r="T2154" s="9">
        <f t="shared" si="16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E2155/D2155*100</f>
        <v>9.124454880912446E-3</v>
      </c>
      <c r="P2155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9">
        <f t="shared" si="168"/>
        <v>41974.911087962959</v>
      </c>
      <c r="T2155" s="9">
        <f t="shared" si="16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E2156/D2156*100</f>
        <v>0.8</v>
      </c>
      <c r="P2156">
        <f t="shared" si="165"/>
        <v>1</v>
      </c>
      <c r="Q2156" t="str">
        <f t="shared" si="166"/>
        <v>games</v>
      </c>
      <c r="R2156" t="str">
        <f t="shared" si="167"/>
        <v>video games</v>
      </c>
      <c r="S2156" s="9">
        <f t="shared" si="168"/>
        <v>41647.632256944446</v>
      </c>
      <c r="T2156" s="9">
        <f t="shared" si="16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E2157/D2157*100</f>
        <v>2.2999999999999998</v>
      </c>
      <c r="P2157">
        <f t="shared" si="165"/>
        <v>23</v>
      </c>
      <c r="Q2157" t="str">
        <f t="shared" si="166"/>
        <v>games</v>
      </c>
      <c r="R2157" t="str">
        <f t="shared" si="167"/>
        <v>video games</v>
      </c>
      <c r="S2157" s="9">
        <f t="shared" si="168"/>
        <v>42430.747511574074</v>
      </c>
      <c r="T2157" s="9">
        <f t="shared" si="16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E2158/D2158*100</f>
        <v>2.6660714285714282</v>
      </c>
      <c r="P2158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9">
        <f t="shared" si="168"/>
        <v>41488.85423611111</v>
      </c>
      <c r="T2158" s="9">
        <f t="shared" si="16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E2159/D2159*100</f>
        <v>28.192</v>
      </c>
      <c r="P215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9">
        <f t="shared" si="168"/>
        <v>42694.98128472222</v>
      </c>
      <c r="T2159" s="9">
        <f t="shared" si="16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E2160/D2160*100</f>
        <v>6.5900366666666672</v>
      </c>
      <c r="P2160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9">
        <f t="shared" si="168"/>
        <v>41264.853865740741</v>
      </c>
      <c r="T2160" s="9">
        <f t="shared" si="16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E2161/D2161*100</f>
        <v>0.72222222222222221</v>
      </c>
      <c r="P2161">
        <f t="shared" si="165"/>
        <v>13</v>
      </c>
      <c r="Q2161" t="str">
        <f t="shared" si="166"/>
        <v>games</v>
      </c>
      <c r="R2161" t="str">
        <f t="shared" si="167"/>
        <v>video games</v>
      </c>
      <c r="S2161" s="9">
        <f t="shared" si="168"/>
        <v>40710.731180555551</v>
      </c>
      <c r="T2161" s="9">
        <f t="shared" si="16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E2162/D2162*100</f>
        <v>0.85000000000000009</v>
      </c>
      <c r="P2162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9">
        <f t="shared" si="168"/>
        <v>41018.711863425924</v>
      </c>
      <c r="T2162" s="9">
        <f t="shared" si="16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E2163/D2163*100</f>
        <v>115.75</v>
      </c>
      <c r="P2163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9">
        <f t="shared" si="168"/>
        <v>42240.852534722217</v>
      </c>
      <c r="T2163" s="9">
        <f t="shared" si="16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E2164/D2164*100</f>
        <v>112.26666666666667</v>
      </c>
      <c r="P2164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9">
        <f t="shared" si="168"/>
        <v>41813.766099537039</v>
      </c>
      <c r="T2164" s="9">
        <f t="shared" si="16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E2165/D2165*100</f>
        <v>132.20000000000002</v>
      </c>
      <c r="P2165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9">
        <f t="shared" si="168"/>
        <v>42111.899537037039</v>
      </c>
      <c r="T2165" s="9">
        <f t="shared" si="16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E2166/D2166*100</f>
        <v>102.63636363636364</v>
      </c>
      <c r="P216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9">
        <f t="shared" si="168"/>
        <v>42515.71775462963</v>
      </c>
      <c r="T2166" s="9">
        <f t="shared" si="16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E2167/D2167*100</f>
        <v>138.64000000000001</v>
      </c>
      <c r="P2167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9">
        <f t="shared" si="168"/>
        <v>42438.667071759264</v>
      </c>
      <c r="T2167" s="9">
        <f t="shared" si="16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E2168/D2168*100</f>
        <v>146.6</v>
      </c>
      <c r="P2168">
        <f t="shared" si="165"/>
        <v>91.625</v>
      </c>
      <c r="Q2168" t="str">
        <f t="shared" si="166"/>
        <v>music</v>
      </c>
      <c r="R2168" t="str">
        <f t="shared" si="167"/>
        <v>rock</v>
      </c>
      <c r="S2168" s="9">
        <f t="shared" si="168"/>
        <v>41933.838171296295</v>
      </c>
      <c r="T2168" s="9">
        <f t="shared" si="16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E2169/D2169*100</f>
        <v>120</v>
      </c>
      <c r="P2169">
        <f t="shared" si="165"/>
        <v>22.5</v>
      </c>
      <c r="Q2169" t="str">
        <f t="shared" si="166"/>
        <v>music</v>
      </c>
      <c r="R2169" t="str">
        <f t="shared" si="167"/>
        <v>rock</v>
      </c>
      <c r="S2169" s="9">
        <f t="shared" si="168"/>
        <v>41153.066400462965</v>
      </c>
      <c r="T2169" s="9">
        <f t="shared" si="16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E2170/D2170*100</f>
        <v>121.5816111111111</v>
      </c>
      <c r="P2170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9">
        <f t="shared" si="168"/>
        <v>42745.600243055553</v>
      </c>
      <c r="T2170" s="9">
        <f t="shared" si="16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E2171/D2171*100</f>
        <v>100</v>
      </c>
      <c r="P2171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9">
        <f t="shared" si="168"/>
        <v>42793.700821759259</v>
      </c>
      <c r="T2171" s="9">
        <f t="shared" si="16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E2172/D2172*100</f>
        <v>180.85714285714286</v>
      </c>
      <c r="P2172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9">
        <f t="shared" si="168"/>
        <v>42198.750254629631</v>
      </c>
      <c r="T2172" s="9">
        <f t="shared" si="16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E2173/D2173*100</f>
        <v>106.075</v>
      </c>
      <c r="P2173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9">
        <f t="shared" si="168"/>
        <v>42141.95711805555</v>
      </c>
      <c r="T2173" s="9">
        <f t="shared" si="16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E2174/D2174*100</f>
        <v>100</v>
      </c>
      <c r="P2174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9">
        <f t="shared" si="168"/>
        <v>42082.580092592587</v>
      </c>
      <c r="T2174" s="9">
        <f t="shared" si="16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E2175/D2175*100</f>
        <v>126.92857142857143</v>
      </c>
      <c r="P2175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9">
        <f t="shared" si="168"/>
        <v>41495.692627314813</v>
      </c>
      <c r="T2175" s="9">
        <f t="shared" si="16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E2176/D2176*100</f>
        <v>102.97499999999999</v>
      </c>
      <c r="P217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9">
        <f t="shared" si="168"/>
        <v>42465.542905092589</v>
      </c>
      <c r="T2176" s="9">
        <f t="shared" si="16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E2177/D2177*100</f>
        <v>250</v>
      </c>
      <c r="P2177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9">
        <f t="shared" si="168"/>
        <v>42565.009097222224</v>
      </c>
      <c r="T2177" s="9">
        <f t="shared" si="16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E2178/D2178*100</f>
        <v>126.02</v>
      </c>
      <c r="P2178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9">
        <f t="shared" si="168"/>
        <v>42096.633206018523</v>
      </c>
      <c r="T2178" s="9">
        <f t="shared" si="16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E2179/D2179*100</f>
        <v>100.12</v>
      </c>
      <c r="P2179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9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E2180/D2180*100</f>
        <v>138.64000000000001</v>
      </c>
      <c r="P2180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9">
        <f t="shared" si="173"/>
        <v>42723.63653935185</v>
      </c>
      <c r="T2180" s="9">
        <f t="shared" si="17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E2181/D2181*100</f>
        <v>161.4</v>
      </c>
      <c r="P2181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9">
        <f t="shared" si="173"/>
        <v>42075.171203703707</v>
      </c>
      <c r="T2181" s="9">
        <f t="shared" si="17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E2182/D2182*100</f>
        <v>107.18419999999999</v>
      </c>
      <c r="P2182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9">
        <f t="shared" si="173"/>
        <v>42279.669768518521</v>
      </c>
      <c r="T2182" s="9">
        <f t="shared" si="17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E2183/D2183*100</f>
        <v>153.1</v>
      </c>
      <c r="P2183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9">
        <f t="shared" si="173"/>
        <v>42773.005243055552</v>
      </c>
      <c r="T2183" s="9">
        <f t="shared" si="17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E2184/D2184*100</f>
        <v>524.16666666666663</v>
      </c>
      <c r="P2184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9">
        <f t="shared" si="173"/>
        <v>41879.900752314818</v>
      </c>
      <c r="T2184" s="9">
        <f t="shared" si="17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E2185/D2185*100</f>
        <v>489.27777777777777</v>
      </c>
      <c r="P2185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9">
        <f t="shared" si="173"/>
        <v>42745.365474537044</v>
      </c>
      <c r="T2185" s="9">
        <f t="shared" si="17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E2186/D2186*100</f>
        <v>284.74</v>
      </c>
      <c r="P218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9">
        <f t="shared" si="173"/>
        <v>42380.690289351856</v>
      </c>
      <c r="T2186" s="9">
        <f t="shared" si="17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E2187/D2187*100</f>
        <v>1856.97</v>
      </c>
      <c r="P2187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9">
        <f t="shared" si="173"/>
        <v>41319.349988425929</v>
      </c>
      <c r="T2187" s="9">
        <f t="shared" si="17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E2188/D2188*100</f>
        <v>109.67499999999998</v>
      </c>
      <c r="P2188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9">
        <f t="shared" si="173"/>
        <v>42583.615081018521</v>
      </c>
      <c r="T2188" s="9">
        <f t="shared" si="17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E2189/D2189*100</f>
        <v>1014.6425</v>
      </c>
      <c r="P218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9">
        <f t="shared" si="173"/>
        <v>42068.209097222221</v>
      </c>
      <c r="T2189" s="9">
        <f t="shared" si="17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E2190/D2190*100</f>
        <v>412.17692027666544</v>
      </c>
      <c r="P2190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9">
        <f t="shared" si="173"/>
        <v>42633.586122685185</v>
      </c>
      <c r="T2190" s="9">
        <f t="shared" si="17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E2191/D2191*100</f>
        <v>503.25</v>
      </c>
      <c r="P2191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9">
        <f t="shared" si="173"/>
        <v>42467.788194444445</v>
      </c>
      <c r="T2191" s="9">
        <f t="shared" si="17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E2192/D2192*100</f>
        <v>184.61052631578946</v>
      </c>
      <c r="P2192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9">
        <f t="shared" si="173"/>
        <v>42417.625046296293</v>
      </c>
      <c r="T2192" s="9">
        <f t="shared" si="17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E2193/D2193*100</f>
        <v>119.73333333333333</v>
      </c>
      <c r="P2193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9">
        <f t="shared" si="173"/>
        <v>42768.833645833336</v>
      </c>
      <c r="T2193" s="9">
        <f t="shared" si="17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E2194/D2194*100</f>
        <v>1081.2401666666667</v>
      </c>
      <c r="P2194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9">
        <f t="shared" si="173"/>
        <v>42691.8512037037</v>
      </c>
      <c r="T2194" s="9">
        <f t="shared" si="17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E2195/D2195*100</f>
        <v>452.37333333333333</v>
      </c>
      <c r="P2195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9">
        <f t="shared" si="173"/>
        <v>42664.405925925923</v>
      </c>
      <c r="T2195" s="9">
        <f t="shared" si="17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E2196/D2196*100</f>
        <v>537.37</v>
      </c>
      <c r="P219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9">
        <f t="shared" si="173"/>
        <v>42425.757986111115</v>
      </c>
      <c r="T2196" s="9">
        <f t="shared" si="17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E2197/D2197*100</f>
        <v>120.32608695652173</v>
      </c>
      <c r="P2197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9">
        <f t="shared" si="173"/>
        <v>42197.771990740745</v>
      </c>
      <c r="T2197" s="9">
        <f t="shared" si="17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E2198/D2198*100</f>
        <v>113.83571428571429</v>
      </c>
      <c r="P2198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9">
        <f t="shared" si="173"/>
        <v>42675.487291666665</v>
      </c>
      <c r="T2198" s="9">
        <f t="shared" si="17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E2199/D2199*100</f>
        <v>951.03109999999992</v>
      </c>
      <c r="P219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9">
        <f t="shared" si="173"/>
        <v>42033.584016203706</v>
      </c>
      <c r="T2199" s="9">
        <f t="shared" si="17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E2200/D2200*100</f>
        <v>132.89249999999998</v>
      </c>
      <c r="P2200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9">
        <f t="shared" si="173"/>
        <v>42292.513888888891</v>
      </c>
      <c r="T2200" s="9">
        <f t="shared" si="17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E2201/D2201*100</f>
        <v>146.97777777777779</v>
      </c>
      <c r="P2201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9">
        <f t="shared" si="173"/>
        <v>42262.416643518518</v>
      </c>
      <c r="T2201" s="9">
        <f t="shared" si="17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E2202/D2202*100</f>
        <v>542.15</v>
      </c>
      <c r="P2202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9">
        <f t="shared" si="173"/>
        <v>42163.625787037032</v>
      </c>
      <c r="T2202" s="9">
        <f t="shared" si="17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E2203/D2203*100</f>
        <v>382.71818181818185</v>
      </c>
      <c r="P2203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9">
        <f t="shared" si="173"/>
        <v>41276.846817129634</v>
      </c>
      <c r="T2203" s="9">
        <f t="shared" si="17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E2204/D2204*100</f>
        <v>704.18124999999998</v>
      </c>
      <c r="P2204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9">
        <f t="shared" si="173"/>
        <v>41184.849166666667</v>
      </c>
      <c r="T2204" s="9">
        <f t="shared" si="17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E2205/D2205*100</f>
        <v>109.55</v>
      </c>
      <c r="P2205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9">
        <f t="shared" si="173"/>
        <v>42241.85974537037</v>
      </c>
      <c r="T2205" s="9">
        <f t="shared" si="17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E2206/D2206*100</f>
        <v>132.86666666666667</v>
      </c>
      <c r="P220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9">
        <f t="shared" si="173"/>
        <v>41312.311562499999</v>
      </c>
      <c r="T2206" s="9">
        <f t="shared" si="17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E2207/D2207*100</f>
        <v>152</v>
      </c>
      <c r="P2207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9">
        <f t="shared" si="173"/>
        <v>41031.82163194444</v>
      </c>
      <c r="T2207" s="9">
        <f t="shared" si="17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E2208/D2208*100</f>
        <v>102.72727272727273</v>
      </c>
      <c r="P2208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9">
        <f t="shared" si="173"/>
        <v>40997.257222222222</v>
      </c>
      <c r="T2208" s="9">
        <f t="shared" si="17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E2209/D2209*100</f>
        <v>100</v>
      </c>
      <c r="P220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9">
        <f t="shared" si="173"/>
        <v>41564.194131944445</v>
      </c>
      <c r="T2209" s="9">
        <f t="shared" si="17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E2210/D2210*100</f>
        <v>101.6</v>
      </c>
      <c r="P2210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9">
        <f t="shared" si="173"/>
        <v>40946.882245370369</v>
      </c>
      <c r="T2210" s="9">
        <f t="shared" si="17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E2211/D2211*100</f>
        <v>150.80000000000001</v>
      </c>
      <c r="P2211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9">
        <f t="shared" si="173"/>
        <v>41732.479675925926</v>
      </c>
      <c r="T2211" s="9">
        <f t="shared" si="17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E2212/D2212*100</f>
        <v>111.425</v>
      </c>
      <c r="P2212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9">
        <f t="shared" si="173"/>
        <v>40956.066087962965</v>
      </c>
      <c r="T2212" s="9">
        <f t="shared" si="17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E2213/D2213*100</f>
        <v>195.6</v>
      </c>
      <c r="P2213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9">
        <f t="shared" si="173"/>
        <v>41716.785011574073</v>
      </c>
      <c r="T2213" s="9">
        <f t="shared" si="17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E2214/D2214*100</f>
        <v>114.38333333333333</v>
      </c>
      <c r="P2214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9">
        <f t="shared" si="173"/>
        <v>41548.747418981482</v>
      </c>
      <c r="T2214" s="9">
        <f t="shared" si="17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E2215/D2215*100</f>
        <v>200</v>
      </c>
      <c r="P2215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9">
        <f t="shared" si="173"/>
        <v>42109.826145833329</v>
      </c>
      <c r="T2215" s="9">
        <f t="shared" si="17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E2216/D2216*100</f>
        <v>292.50166666666667</v>
      </c>
      <c r="P221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9">
        <f t="shared" si="173"/>
        <v>41646.792222222226</v>
      </c>
      <c r="T2216" s="9">
        <f t="shared" si="17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E2217/D2217*100</f>
        <v>156.36363636363637</v>
      </c>
      <c r="P2217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9">
        <f t="shared" si="173"/>
        <v>40958.717268518521</v>
      </c>
      <c r="T2217" s="9">
        <f t="shared" si="17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E2218/D2218*100</f>
        <v>105.66666666666666</v>
      </c>
      <c r="P2218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9">
        <f t="shared" si="173"/>
        <v>42194.751678240747</v>
      </c>
      <c r="T2218" s="9">
        <f t="shared" si="17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E2219/D2219*100</f>
        <v>101.19047619047619</v>
      </c>
      <c r="P221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9">
        <f t="shared" si="173"/>
        <v>42299.776770833334</v>
      </c>
      <c r="T2219" s="9">
        <f t="shared" si="17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E2220/D2220*100</f>
        <v>122.833</v>
      </c>
      <c r="P2220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9">
        <f t="shared" si="173"/>
        <v>41127.812303240738</v>
      </c>
      <c r="T2220" s="9">
        <f t="shared" si="17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E2221/D2221*100</f>
        <v>101.49999999999999</v>
      </c>
      <c r="P2221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9">
        <f t="shared" si="173"/>
        <v>42205.718888888892</v>
      </c>
      <c r="T2221" s="9">
        <f t="shared" si="17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E2222/D2222*100</f>
        <v>101.14285714285714</v>
      </c>
      <c r="P2222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9">
        <f t="shared" si="173"/>
        <v>41452.060601851852</v>
      </c>
      <c r="T2222" s="9">
        <f t="shared" si="17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E2223/D2223*100</f>
        <v>108.11999999999999</v>
      </c>
      <c r="P2223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9">
        <f t="shared" si="173"/>
        <v>42452.666770833333</v>
      </c>
      <c r="T2223" s="9">
        <f t="shared" si="17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E2224/D2224*100</f>
        <v>162.6</v>
      </c>
      <c r="P2224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9">
        <f t="shared" si="173"/>
        <v>40906.787581018521</v>
      </c>
      <c r="T2224" s="9">
        <f t="shared" si="17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E2225/D2225*100</f>
        <v>105.80000000000001</v>
      </c>
      <c r="P2225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9">
        <f t="shared" si="173"/>
        <v>42152.640833333338</v>
      </c>
      <c r="T2225" s="9">
        <f t="shared" si="17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E2226/D2226*100</f>
        <v>243.15000000000003</v>
      </c>
      <c r="P222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9">
        <f t="shared" si="173"/>
        <v>42644.667534722219</v>
      </c>
      <c r="T2226" s="9">
        <f t="shared" si="17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E2227/D2227*100</f>
        <v>944.83338095238094</v>
      </c>
      <c r="P2227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9">
        <f t="shared" si="173"/>
        <v>41873.79184027778</v>
      </c>
      <c r="T2227" s="9">
        <f t="shared" si="17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E2228/D2228*100</f>
        <v>108.46283333333334</v>
      </c>
      <c r="P2228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9">
        <f t="shared" si="173"/>
        <v>42381.79886574074</v>
      </c>
      <c r="T2228" s="9">
        <f t="shared" si="17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E2229/D2229*100</f>
        <v>157.37692307692308</v>
      </c>
      <c r="P222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9">
        <f t="shared" si="173"/>
        <v>41561.807349537034</v>
      </c>
      <c r="T2229" s="9">
        <f t="shared" si="17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E2230/D2230*100</f>
        <v>1174.49</v>
      </c>
      <c r="P2230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9">
        <f t="shared" si="173"/>
        <v>42202.278194444443</v>
      </c>
      <c r="T2230" s="9">
        <f t="shared" si="17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E2231/D2231*100</f>
        <v>171.04755366949576</v>
      </c>
      <c r="P2231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9">
        <f t="shared" si="173"/>
        <v>41484.664247685185</v>
      </c>
      <c r="T2231" s="9">
        <f t="shared" si="17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E2232/D2232*100</f>
        <v>125.95294117647057</v>
      </c>
      <c r="P2232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9">
        <f t="shared" si="173"/>
        <v>41724.881099537037</v>
      </c>
      <c r="T2232" s="9">
        <f t="shared" si="17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E2233/D2233*100</f>
        <v>1212.1296000000002</v>
      </c>
      <c r="P2233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9">
        <f t="shared" si="173"/>
        <v>41423.910891203705</v>
      </c>
      <c r="T2233" s="9">
        <f t="shared" si="17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E2234/D2234*100</f>
        <v>495.8</v>
      </c>
      <c r="P2234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9">
        <f t="shared" si="173"/>
        <v>41806.794074074074</v>
      </c>
      <c r="T2234" s="9">
        <f t="shared" si="17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E2235/D2235*100</f>
        <v>332.03999999999996</v>
      </c>
      <c r="P2235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9">
        <f t="shared" si="173"/>
        <v>42331.378923611104</v>
      </c>
      <c r="T2235" s="9">
        <f t="shared" si="17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E2236/D2236*100</f>
        <v>1165</v>
      </c>
      <c r="P223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9">
        <f t="shared" si="173"/>
        <v>42710.824618055558</v>
      </c>
      <c r="T2236" s="9">
        <f t="shared" si="17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E2237/D2237*100</f>
        <v>153.3153846153846</v>
      </c>
      <c r="P2237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9">
        <f t="shared" si="173"/>
        <v>42062.022118055553</v>
      </c>
      <c r="T2237" s="9">
        <f t="shared" si="17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E2238/D2238*100</f>
        <v>537.10714285714289</v>
      </c>
      <c r="P2238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9">
        <f t="shared" si="173"/>
        <v>42371.617164351846</v>
      </c>
      <c r="T2238" s="9">
        <f t="shared" si="17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E2239/D2239*100</f>
        <v>352.92777777777775</v>
      </c>
      <c r="P223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9">
        <f t="shared" si="173"/>
        <v>41915.003275462965</v>
      </c>
      <c r="T2239" s="9">
        <f t="shared" si="17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E2240/D2240*100</f>
        <v>137.4</v>
      </c>
      <c r="P2240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9">
        <f t="shared" si="173"/>
        <v>42774.621712962966</v>
      </c>
      <c r="T2240" s="9">
        <f t="shared" si="17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E2241/D2241*100</f>
        <v>128.02668</v>
      </c>
      <c r="P2241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9">
        <f t="shared" si="173"/>
        <v>41572.958495370374</v>
      </c>
      <c r="T2241" s="9">
        <f t="shared" si="17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E2242/D2242*100</f>
        <v>270.68</v>
      </c>
      <c r="P2242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9">
        <f t="shared" si="173"/>
        <v>42452.825740740736</v>
      </c>
      <c r="T2242" s="9">
        <f t="shared" si="17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E2243/D2243*100</f>
        <v>806.4</v>
      </c>
      <c r="P2243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9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E2244/D2244*100</f>
        <v>1360.0976000000001</v>
      </c>
      <c r="P2244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9">
        <f t="shared" si="178"/>
        <v>41569.575613425928</v>
      </c>
      <c r="T2244" s="9">
        <f t="shared" si="17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E2245/D2245*100</f>
        <v>930250</v>
      </c>
      <c r="P2245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9">
        <f t="shared" si="178"/>
        <v>42800.751041666663</v>
      </c>
      <c r="T2245" s="9">
        <f t="shared" si="17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E2246/D2246*100</f>
        <v>377.02</v>
      </c>
      <c r="P224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9">
        <f t="shared" si="178"/>
        <v>42647.818819444445</v>
      </c>
      <c r="T2246" s="9">
        <f t="shared" si="179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E2247/D2247*100</f>
        <v>2647.0250000000001</v>
      </c>
      <c r="P2247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9">
        <f t="shared" si="178"/>
        <v>41660.708530092597</v>
      </c>
      <c r="T2247" s="9">
        <f t="shared" si="179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E2248/D2248*100</f>
        <v>100.12</v>
      </c>
      <c r="P2248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9">
        <f t="shared" si="178"/>
        <v>42221.79178240741</v>
      </c>
      <c r="T2248" s="9">
        <f t="shared" si="179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E2249/D2249*100</f>
        <v>104.45405405405405</v>
      </c>
      <c r="P224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9">
        <f t="shared" si="178"/>
        <v>42200.666261574079</v>
      </c>
      <c r="T2249" s="9">
        <f t="shared" si="179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E2250/D2250*100</f>
        <v>107.21428571428571</v>
      </c>
      <c r="P2250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9">
        <f t="shared" si="178"/>
        <v>42688.875902777778</v>
      </c>
      <c r="T2250" s="9">
        <f t="shared" si="179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E2251/D2251*100</f>
        <v>168.77142857142857</v>
      </c>
      <c r="P2251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9">
        <f t="shared" si="178"/>
        <v>41336.703298611108</v>
      </c>
      <c r="T2251" s="9">
        <f t="shared" si="179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E2252/D2252*100</f>
        <v>975.11200000000008</v>
      </c>
      <c r="P2252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9">
        <f t="shared" si="178"/>
        <v>42677.005474537036</v>
      </c>
      <c r="T2252" s="9">
        <f t="shared" si="179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E2253/D2253*100</f>
        <v>134.44929411764704</v>
      </c>
      <c r="P2253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9">
        <f t="shared" si="178"/>
        <v>41846.34579861111</v>
      </c>
      <c r="T2253" s="9">
        <f t="shared" si="179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E2254/D2254*100</f>
        <v>272.27777777777777</v>
      </c>
      <c r="P2254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9">
        <f t="shared" si="178"/>
        <v>42573.327986111108</v>
      </c>
      <c r="T2254" s="9">
        <f t="shared" si="179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E2255/D2255*100</f>
        <v>112.6875</v>
      </c>
      <c r="P2255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9">
        <f t="shared" si="178"/>
        <v>42296.631331018521</v>
      </c>
      <c r="T2255" s="9">
        <f t="shared" si="179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E2256/D2256*100</f>
        <v>459.8</v>
      </c>
      <c r="P225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9">
        <f t="shared" si="178"/>
        <v>42752.647777777776</v>
      </c>
      <c r="T2256" s="9">
        <f t="shared" si="179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E2257/D2257*100</f>
        <v>286.65822784810126</v>
      </c>
      <c r="P2257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9">
        <f t="shared" si="178"/>
        <v>42467.951979166668</v>
      </c>
      <c r="T2257" s="9">
        <f t="shared" si="179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E2258/D2258*100</f>
        <v>222.70833333333334</v>
      </c>
      <c r="P2258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9">
        <f t="shared" si="178"/>
        <v>42682.451921296291</v>
      </c>
      <c r="T2258" s="9">
        <f t="shared" si="179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E2259/D2259*100</f>
        <v>636.14</v>
      </c>
      <c r="P225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9">
        <f t="shared" si="178"/>
        <v>42505.936678240745</v>
      </c>
      <c r="T2259" s="9">
        <f t="shared" si="179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E2260/D2260*100</f>
        <v>146.5</v>
      </c>
      <c r="P2260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9">
        <f t="shared" si="178"/>
        <v>42136.75100694444</v>
      </c>
      <c r="T2260" s="9">
        <f t="shared" si="179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E2261/D2261*100</f>
        <v>1867.1</v>
      </c>
      <c r="P2261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9">
        <f t="shared" si="178"/>
        <v>42702.804814814815</v>
      </c>
      <c r="T2261" s="9">
        <f t="shared" si="179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E2262/D2262*100</f>
        <v>326.92</v>
      </c>
      <c r="P2262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9">
        <f t="shared" si="178"/>
        <v>41695.016782407409</v>
      </c>
      <c r="T2262" s="9">
        <f t="shared" si="179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E2263/D2263*100</f>
        <v>779.5</v>
      </c>
      <c r="P2263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9">
        <f t="shared" si="178"/>
        <v>42759.724768518514</v>
      </c>
      <c r="T2263" s="9">
        <f t="shared" si="179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E2264/D2264*100</f>
        <v>154.15151515151516</v>
      </c>
      <c r="P2264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9">
        <f t="shared" si="178"/>
        <v>41926.585162037038</v>
      </c>
      <c r="T2264" s="9">
        <f t="shared" si="179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E2265/D2265*100</f>
        <v>115.54666666666667</v>
      </c>
      <c r="P2265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9">
        <f t="shared" si="178"/>
        <v>42014.832326388889</v>
      </c>
      <c r="T2265" s="9">
        <f t="shared" si="179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E2266/D2266*100</f>
        <v>180.03333333333333</v>
      </c>
      <c r="P226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9">
        <f t="shared" si="178"/>
        <v>42496.582337962958</v>
      </c>
      <c r="T2266" s="9">
        <f t="shared" si="179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E2267/D2267*100</f>
        <v>298.5</v>
      </c>
      <c r="P2267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9">
        <f t="shared" si="178"/>
        <v>42689.853090277778</v>
      </c>
      <c r="T2267" s="9">
        <f t="shared" si="179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E2268/D2268*100</f>
        <v>320.26666666666665</v>
      </c>
      <c r="P2268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9">
        <f t="shared" si="178"/>
        <v>42469.874907407408</v>
      </c>
      <c r="T2268" s="9">
        <f t="shared" si="179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E2269/D2269*100</f>
        <v>380.52499999999998</v>
      </c>
      <c r="P226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9">
        <f t="shared" si="178"/>
        <v>41968.829826388886</v>
      </c>
      <c r="T2269" s="9">
        <f t="shared" si="179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E2270/D2270*100</f>
        <v>102.60000000000001</v>
      </c>
      <c r="P2270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9">
        <f t="shared" si="178"/>
        <v>42776.082349537035</v>
      </c>
      <c r="T2270" s="9">
        <f t="shared" si="179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E2271/D2271*100</f>
        <v>1801.64</v>
      </c>
      <c r="P2271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9">
        <f t="shared" si="178"/>
        <v>42776.704432870371</v>
      </c>
      <c r="T2271" s="9">
        <f t="shared" si="179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E2272/D2272*100</f>
        <v>720.24800000000005</v>
      </c>
      <c r="P2272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9">
        <f t="shared" si="178"/>
        <v>42725.869363425925</v>
      </c>
      <c r="T2272" s="9">
        <f t="shared" si="179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E2273/D2273*100</f>
        <v>283.09000000000003</v>
      </c>
      <c r="P2273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9">
        <f t="shared" si="178"/>
        <v>42684.000046296293</v>
      </c>
      <c r="T2273" s="9">
        <f t="shared" si="179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E2274/D2274*100</f>
        <v>1356.6000000000001</v>
      </c>
      <c r="P2274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9">
        <f t="shared" si="178"/>
        <v>42315.699490740735</v>
      </c>
      <c r="T2274" s="9">
        <f t="shared" si="179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E2275/D2275*100</f>
        <v>220.35999999999999</v>
      </c>
      <c r="P2275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9">
        <f t="shared" si="178"/>
        <v>42781.549097222218</v>
      </c>
      <c r="T2275" s="9">
        <f t="shared" si="179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E2276/D2276*100</f>
        <v>119.6</v>
      </c>
      <c r="P227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9">
        <f t="shared" si="178"/>
        <v>41663.500659722224</v>
      </c>
      <c r="T2276" s="9">
        <f t="shared" si="179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E2277/D2277*100</f>
        <v>407.76923076923077</v>
      </c>
      <c r="P2277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9">
        <f t="shared" si="178"/>
        <v>41965.616655092599</v>
      </c>
      <c r="T2277" s="9">
        <f t="shared" si="179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E2278/D2278*100</f>
        <v>105.81826105905425</v>
      </c>
      <c r="P2278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9">
        <f t="shared" si="178"/>
        <v>41614.651493055557</v>
      </c>
      <c r="T2278" s="9">
        <f t="shared" si="179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E2279/D2279*100</f>
        <v>141.08235294117648</v>
      </c>
      <c r="P227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9">
        <f t="shared" si="178"/>
        <v>40936.678506944445</v>
      </c>
      <c r="T2279" s="9">
        <f t="shared" si="179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E2280/D2280*100</f>
        <v>270.7</v>
      </c>
      <c r="P2280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9">
        <f t="shared" si="178"/>
        <v>42338.709108796291</v>
      </c>
      <c r="T2280" s="9">
        <f t="shared" si="179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E2281/D2281*100</f>
        <v>153.80000000000001</v>
      </c>
      <c r="P2281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9">
        <f t="shared" si="178"/>
        <v>42020.806701388887</v>
      </c>
      <c r="T2281" s="9">
        <f t="shared" si="179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E2282/D2282*100</f>
        <v>403.57653061224488</v>
      </c>
      <c r="P2282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9">
        <f t="shared" si="178"/>
        <v>42234.624895833331</v>
      </c>
      <c r="T2282" s="9">
        <f t="shared" si="179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E2283/D2283*100</f>
        <v>185</v>
      </c>
      <c r="P2283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9">
        <f t="shared" si="178"/>
        <v>40687.285844907405</v>
      </c>
      <c r="T2283" s="9">
        <f t="shared" si="179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E2284/D2284*100</f>
        <v>185.33333333333331</v>
      </c>
      <c r="P2284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9">
        <f t="shared" si="178"/>
        <v>42323.17460648148</v>
      </c>
      <c r="T2284" s="9">
        <f t="shared" si="179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E2285/D2285*100</f>
        <v>100.85533333333332</v>
      </c>
      <c r="P2285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9">
        <f t="shared" si="178"/>
        <v>40978.125046296293</v>
      </c>
      <c r="T2285" s="9">
        <f t="shared" si="179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E2286/D2286*100</f>
        <v>106.22116666666668</v>
      </c>
      <c r="P228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9">
        <f t="shared" si="178"/>
        <v>40585.796817129631</v>
      </c>
      <c r="T2286" s="9">
        <f t="shared" si="179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E2287/D2287*100</f>
        <v>121.36666666666667</v>
      </c>
      <c r="P2287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9">
        <f t="shared" si="178"/>
        <v>41059.185682870368</v>
      </c>
      <c r="T2287" s="9">
        <f t="shared" si="179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E2288/D2288*100</f>
        <v>100.06666666666666</v>
      </c>
      <c r="P2288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9">
        <f t="shared" si="178"/>
        <v>41494.963587962964</v>
      </c>
      <c r="T2288" s="9">
        <f t="shared" si="179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E2289/D2289*100</f>
        <v>119.97755555555555</v>
      </c>
      <c r="P228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9">
        <f t="shared" si="178"/>
        <v>41792.667361111111</v>
      </c>
      <c r="T2289" s="9">
        <f t="shared" si="179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E2290/D2290*100</f>
        <v>100.1</v>
      </c>
      <c r="P2290">
        <f t="shared" si="175"/>
        <v>40.04</v>
      </c>
      <c r="Q2290" t="str">
        <f t="shared" si="176"/>
        <v>music</v>
      </c>
      <c r="R2290" t="str">
        <f t="shared" si="177"/>
        <v>rock</v>
      </c>
      <c r="S2290" s="9">
        <f t="shared" si="178"/>
        <v>41067.827418981484</v>
      </c>
      <c r="T2290" s="9">
        <f t="shared" si="179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E2291/D2291*100</f>
        <v>107.4</v>
      </c>
      <c r="P2291">
        <f t="shared" si="175"/>
        <v>64.44</v>
      </c>
      <c r="Q2291" t="str">
        <f t="shared" si="176"/>
        <v>music</v>
      </c>
      <c r="R2291" t="str">
        <f t="shared" si="177"/>
        <v>rock</v>
      </c>
      <c r="S2291" s="9">
        <f t="shared" si="178"/>
        <v>41571.998379629629</v>
      </c>
      <c r="T2291" s="9">
        <f t="shared" si="179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E2292/D2292*100</f>
        <v>104.06666666666666</v>
      </c>
      <c r="P2292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9">
        <f t="shared" si="178"/>
        <v>40070.253819444442</v>
      </c>
      <c r="T2292" s="9">
        <f t="shared" si="179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E2293/D2293*100</f>
        <v>172.8</v>
      </c>
      <c r="P2293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9">
        <f t="shared" si="178"/>
        <v>40987.977060185185</v>
      </c>
      <c r="T2293" s="9">
        <f t="shared" si="179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E2294/D2294*100</f>
        <v>107.2505</v>
      </c>
      <c r="P2294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9">
        <f t="shared" si="178"/>
        <v>40987.697638888887</v>
      </c>
      <c r="T2294" s="9">
        <f t="shared" si="179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E2295/D2295*100</f>
        <v>108.23529411764706</v>
      </c>
      <c r="P2295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9">
        <f t="shared" si="178"/>
        <v>41151.708321759259</v>
      </c>
      <c r="T2295" s="9">
        <f t="shared" si="179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E2296/D2296*100</f>
        <v>146.08079999999998</v>
      </c>
      <c r="P229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9">
        <f t="shared" si="178"/>
        <v>41264.72314814815</v>
      </c>
      <c r="T2296" s="9">
        <f t="shared" si="179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E2297/D2297*100</f>
        <v>125.25</v>
      </c>
      <c r="P2297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9">
        <f t="shared" si="178"/>
        <v>41270.954351851848</v>
      </c>
      <c r="T2297" s="9">
        <f t="shared" si="179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E2298/D2298*100</f>
        <v>149.07142857142856</v>
      </c>
      <c r="P2298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9">
        <f t="shared" si="178"/>
        <v>40927.731782407405</v>
      </c>
      <c r="T2298" s="9">
        <f t="shared" si="179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E2299/D2299*100</f>
        <v>100.6</v>
      </c>
      <c r="P229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9">
        <f t="shared" si="178"/>
        <v>40948.042233796295</v>
      </c>
      <c r="T2299" s="9">
        <f t="shared" si="179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E2300/D2300*100</f>
        <v>105.07333333333332</v>
      </c>
      <c r="P2300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9">
        <f t="shared" si="178"/>
        <v>41694.84065972222</v>
      </c>
      <c r="T2300" s="9">
        <f t="shared" si="179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E2301/D2301*100</f>
        <v>350.16666666666663</v>
      </c>
      <c r="P2301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9">
        <f t="shared" si="178"/>
        <v>40565.032511574071</v>
      </c>
      <c r="T2301" s="9">
        <f t="shared" si="179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E2302/D2302*100</f>
        <v>101.25</v>
      </c>
      <c r="P2302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9">
        <f t="shared" si="178"/>
        <v>41074.727037037039</v>
      </c>
      <c r="T2302" s="9">
        <f t="shared" si="179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E2303/D2303*100</f>
        <v>133.6044</v>
      </c>
      <c r="P2303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9">
        <f t="shared" si="178"/>
        <v>41416.146944444445</v>
      </c>
      <c r="T2303" s="9">
        <f t="shared" si="179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E2304/D2304*100</f>
        <v>170.65217391304347</v>
      </c>
      <c r="P2304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9">
        <f t="shared" si="178"/>
        <v>41605.868449074071</v>
      </c>
      <c r="T2304" s="9">
        <f t="shared" si="179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E2305/D2305*100</f>
        <v>109.35829457364341</v>
      </c>
      <c r="P2305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9">
        <f t="shared" si="178"/>
        <v>40850.111064814817</v>
      </c>
      <c r="T2305" s="9">
        <f t="shared" si="179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E2306/D2306*100</f>
        <v>100.70033333333335</v>
      </c>
      <c r="P230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9">
        <f t="shared" si="178"/>
        <v>40502.815868055557</v>
      </c>
      <c r="T2306" s="9">
        <f t="shared" si="179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E2307/D2307*100</f>
        <v>101.22777777777779</v>
      </c>
      <c r="P2307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9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E2308/D2308*100</f>
        <v>106.75857142857143</v>
      </c>
      <c r="P2308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9">
        <f t="shared" si="183"/>
        <v>40948.16815972222</v>
      </c>
      <c r="T2308" s="9">
        <f t="shared" si="18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E2309/D2309*100</f>
        <v>106.65777537961894</v>
      </c>
      <c r="P230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9">
        <f t="shared" si="183"/>
        <v>41004.802465277775</v>
      </c>
      <c r="T2309" s="9">
        <f t="shared" si="18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E2310/D2310*100</f>
        <v>101.30622</v>
      </c>
      <c r="P2310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9">
        <f t="shared" si="183"/>
        <v>41851.962916666671</v>
      </c>
      <c r="T2310" s="9">
        <f t="shared" si="18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E2311/D2311*100</f>
        <v>106.67450000000001</v>
      </c>
      <c r="P2311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9">
        <f t="shared" si="183"/>
        <v>41307.987696759257</v>
      </c>
      <c r="T2311" s="9">
        <f t="shared" si="18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E2312/D2312*100</f>
        <v>428.83978378378379</v>
      </c>
      <c r="P2312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9">
        <f t="shared" si="183"/>
        <v>41324.79415509259</v>
      </c>
      <c r="T2312" s="9">
        <f t="shared" si="18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E2313/D2313*100</f>
        <v>104.11111111111111</v>
      </c>
      <c r="P2313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9">
        <f t="shared" si="183"/>
        <v>41736.004502314812</v>
      </c>
      <c r="T2313" s="9">
        <f t="shared" si="18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E2314/D2314*100</f>
        <v>107.86666666666666</v>
      </c>
      <c r="P2314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9">
        <f t="shared" si="183"/>
        <v>41716.632847222223</v>
      </c>
      <c r="T2314" s="9">
        <f t="shared" si="18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E2315/D2315*100</f>
        <v>175.84040000000002</v>
      </c>
      <c r="P2315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9">
        <f t="shared" si="183"/>
        <v>41002.958634259259</v>
      </c>
      <c r="T2315" s="9">
        <f t="shared" si="18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E2316/D2316*100</f>
        <v>156.97</v>
      </c>
      <c r="P231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9">
        <f t="shared" si="183"/>
        <v>41037.551585648151</v>
      </c>
      <c r="T2316" s="9">
        <f t="shared" si="18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E2317/D2317*100</f>
        <v>102.60000000000001</v>
      </c>
      <c r="P2317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9">
        <f t="shared" si="183"/>
        <v>41004.72619212963</v>
      </c>
      <c r="T2317" s="9">
        <f t="shared" si="18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E2318/D2318*100</f>
        <v>104.04266666666666</v>
      </c>
      <c r="P2318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9">
        <f t="shared" si="183"/>
        <v>40079.725115740745</v>
      </c>
      <c r="T2318" s="9">
        <f t="shared" si="184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E2319/D2319*100</f>
        <v>104</v>
      </c>
      <c r="P231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9">
        <f t="shared" si="183"/>
        <v>40192.542233796295</v>
      </c>
      <c r="T2319" s="9">
        <f t="shared" si="18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E2320/D2320*100</f>
        <v>121.05999999999999</v>
      </c>
      <c r="P2320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9">
        <f t="shared" si="183"/>
        <v>40050.643680555557</v>
      </c>
      <c r="T2320" s="9">
        <f t="shared" si="18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E2321/D2321*100</f>
        <v>107.69999999999999</v>
      </c>
      <c r="P2321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9">
        <f t="shared" si="183"/>
        <v>41593.082002314812</v>
      </c>
      <c r="T2321" s="9">
        <f t="shared" si="18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E2322/D2322*100</f>
        <v>108.66</v>
      </c>
      <c r="P2322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9">
        <f t="shared" si="183"/>
        <v>41696.817129629628</v>
      </c>
      <c r="T2322" s="9">
        <f t="shared" si="18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E2323/D2323*100</f>
        <v>39.120962394619681</v>
      </c>
      <c r="P2323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9">
        <f t="shared" si="183"/>
        <v>42799.260428240741</v>
      </c>
      <c r="T2323" s="9">
        <f t="shared" si="18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E2324/D2324*100</f>
        <v>3.1481481481481479</v>
      </c>
      <c r="P2324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9">
        <f t="shared" si="183"/>
        <v>42804.895474537043</v>
      </c>
      <c r="T2324" s="9">
        <f t="shared" si="18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E2325/D2325*100</f>
        <v>48</v>
      </c>
      <c r="P2325">
        <f t="shared" si="180"/>
        <v>30</v>
      </c>
      <c r="Q2325" t="str">
        <f t="shared" si="181"/>
        <v>food</v>
      </c>
      <c r="R2325" t="str">
        <f t="shared" si="182"/>
        <v>small batch</v>
      </c>
      <c r="S2325" s="9">
        <f t="shared" si="183"/>
        <v>42807.755173611105</v>
      </c>
      <c r="T2325" s="9">
        <f t="shared" si="184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E2326/D2326*100</f>
        <v>20.733333333333334</v>
      </c>
      <c r="P232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9">
        <f t="shared" si="183"/>
        <v>42790.885243055556</v>
      </c>
      <c r="T2326" s="9">
        <f t="shared" si="18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E2327/D2327*100</f>
        <v>8</v>
      </c>
      <c r="P2327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9">
        <f t="shared" si="183"/>
        <v>42794.022349537037</v>
      </c>
      <c r="T2327" s="9">
        <f t="shared" si="18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E2328/D2328*100</f>
        <v>0.72</v>
      </c>
      <c r="P2328">
        <f t="shared" si="180"/>
        <v>108</v>
      </c>
      <c r="Q2328" t="str">
        <f t="shared" si="181"/>
        <v>food</v>
      </c>
      <c r="R2328" t="str">
        <f t="shared" si="182"/>
        <v>small batch</v>
      </c>
      <c r="S2328" s="9">
        <f t="shared" si="183"/>
        <v>42804.034120370372</v>
      </c>
      <c r="T2328" s="9">
        <f t="shared" si="18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E2329/D2329*100</f>
        <v>526.09431428571429</v>
      </c>
      <c r="P232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9">
        <f t="shared" si="183"/>
        <v>41842.917129629634</v>
      </c>
      <c r="T2329" s="9">
        <f t="shared" si="184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E2330/D2330*100</f>
        <v>254.45000000000002</v>
      </c>
      <c r="P2330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9">
        <f t="shared" si="183"/>
        <v>42139.781678240746</v>
      </c>
      <c r="T2330" s="9">
        <f t="shared" si="184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E2331/D2331*100</f>
        <v>105.91999999999999</v>
      </c>
      <c r="P2331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9">
        <f t="shared" si="183"/>
        <v>41807.624374999999</v>
      </c>
      <c r="T2331" s="9">
        <f t="shared" si="18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E2332/D2332*100</f>
        <v>102.42285714285715</v>
      </c>
      <c r="P2332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9">
        <f t="shared" si="183"/>
        <v>42332.89980324074</v>
      </c>
      <c r="T2332" s="9">
        <f t="shared" si="18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E2333/D2333*100</f>
        <v>144.31375</v>
      </c>
      <c r="P2333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9">
        <f t="shared" si="183"/>
        <v>41839.005671296298</v>
      </c>
      <c r="T2333" s="9">
        <f t="shared" si="18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E2334/D2334*100</f>
        <v>106.30800000000001</v>
      </c>
      <c r="P2334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9">
        <f t="shared" si="183"/>
        <v>42011.628136574072</v>
      </c>
      <c r="T2334" s="9">
        <f t="shared" si="18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E2335/D2335*100</f>
        <v>212.16666666666666</v>
      </c>
      <c r="P2335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9">
        <f t="shared" si="183"/>
        <v>41767.650347222225</v>
      </c>
      <c r="T2335" s="9">
        <f t="shared" si="18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E2336/D2336*100</f>
        <v>101.95</v>
      </c>
      <c r="P233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9">
        <f t="shared" si="183"/>
        <v>41918.670115740737</v>
      </c>
      <c r="T2336" s="9">
        <f t="shared" si="18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E2337/D2337*100</f>
        <v>102.27200000000001</v>
      </c>
      <c r="P2337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9">
        <f t="shared" si="183"/>
        <v>41771.572256944448</v>
      </c>
      <c r="T2337" s="9">
        <f t="shared" si="18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E2338/D2338*100</f>
        <v>520.73254999999995</v>
      </c>
      <c r="P2338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9">
        <f t="shared" si="183"/>
        <v>41666.924710648149</v>
      </c>
      <c r="T2338" s="9">
        <f t="shared" si="18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E2339/D2339*100</f>
        <v>110.65833333333333</v>
      </c>
      <c r="P233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9">
        <f t="shared" si="183"/>
        <v>41786.640543981484</v>
      </c>
      <c r="T2339" s="9">
        <f t="shared" si="18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E2340/D2340*100</f>
        <v>101.14333333333335</v>
      </c>
      <c r="P2340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9">
        <f t="shared" si="183"/>
        <v>41789.896805555552</v>
      </c>
      <c r="T2340" s="9">
        <f t="shared" si="184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E2341/D2341*100</f>
        <v>294.20799999999997</v>
      </c>
      <c r="P2341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9">
        <f t="shared" si="183"/>
        <v>42692.79987268518</v>
      </c>
      <c r="T2341" s="9">
        <f t="shared" si="18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E2342/D2342*100</f>
        <v>105.77749999999999</v>
      </c>
      <c r="P2342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9">
        <f t="shared" si="183"/>
        <v>42643.642800925925</v>
      </c>
      <c r="T2342" s="9">
        <f t="shared" si="18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E2343/D2343*100</f>
        <v>0</v>
      </c>
      <c r="P2343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9">
        <f t="shared" si="183"/>
        <v>42167.813703703709</v>
      </c>
      <c r="T2343" s="9">
        <f t="shared" si="18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E2344/D2344*100</f>
        <v>0</v>
      </c>
      <c r="P2344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9">
        <f t="shared" si="183"/>
        <v>41897.702199074076</v>
      </c>
      <c r="T2344" s="9">
        <f t="shared" si="18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E2345/D2345*100</f>
        <v>3</v>
      </c>
      <c r="P2345">
        <f t="shared" si="180"/>
        <v>300</v>
      </c>
      <c r="Q2345" t="str">
        <f t="shared" si="181"/>
        <v>technology</v>
      </c>
      <c r="R2345" t="str">
        <f t="shared" si="182"/>
        <v>web</v>
      </c>
      <c r="S2345" s="9">
        <f t="shared" si="183"/>
        <v>42327.825289351851</v>
      </c>
      <c r="T2345" s="9">
        <f t="shared" si="18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E2346/D2346*100</f>
        <v>0.1</v>
      </c>
      <c r="P2346">
        <f t="shared" si="180"/>
        <v>1</v>
      </c>
      <c r="Q2346" t="str">
        <f t="shared" si="181"/>
        <v>technology</v>
      </c>
      <c r="R2346" t="str">
        <f t="shared" si="182"/>
        <v>web</v>
      </c>
      <c r="S2346" s="9">
        <f t="shared" si="183"/>
        <v>42515.727650462963</v>
      </c>
      <c r="T2346" s="9">
        <f t="shared" si="18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E2347/D2347*100</f>
        <v>0</v>
      </c>
      <c r="P2347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9">
        <f t="shared" si="183"/>
        <v>42060.001805555556</v>
      </c>
      <c r="T2347" s="9">
        <f t="shared" si="18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E2348/D2348*100</f>
        <v>6.5000000000000002E-2</v>
      </c>
      <c r="P2348">
        <f t="shared" si="180"/>
        <v>13</v>
      </c>
      <c r="Q2348" t="str">
        <f t="shared" si="181"/>
        <v>technology</v>
      </c>
      <c r="R2348" t="str">
        <f t="shared" si="182"/>
        <v>web</v>
      </c>
      <c r="S2348" s="9">
        <f t="shared" si="183"/>
        <v>42615.79896990741</v>
      </c>
      <c r="T2348" s="9">
        <f t="shared" si="18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E2349/D2349*100</f>
        <v>1.5</v>
      </c>
      <c r="P2349">
        <f t="shared" si="180"/>
        <v>15</v>
      </c>
      <c r="Q2349" t="str">
        <f t="shared" si="181"/>
        <v>technology</v>
      </c>
      <c r="R2349" t="str">
        <f t="shared" si="182"/>
        <v>web</v>
      </c>
      <c r="S2349" s="9">
        <f t="shared" si="183"/>
        <v>42577.607361111113</v>
      </c>
      <c r="T2349" s="9">
        <f t="shared" si="184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E2350/D2350*100</f>
        <v>0.38571428571428573</v>
      </c>
      <c r="P2350">
        <f t="shared" si="180"/>
        <v>54</v>
      </c>
      <c r="Q2350" t="str">
        <f t="shared" si="181"/>
        <v>technology</v>
      </c>
      <c r="R2350" t="str">
        <f t="shared" si="182"/>
        <v>web</v>
      </c>
      <c r="S2350" s="9">
        <f t="shared" si="183"/>
        <v>42360.932152777779</v>
      </c>
      <c r="T2350" s="9">
        <f t="shared" si="18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E2351/D2351*100</f>
        <v>0</v>
      </c>
      <c r="P2351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9">
        <f t="shared" si="183"/>
        <v>42198.775787037041</v>
      </c>
      <c r="T2351" s="9">
        <f t="shared" si="18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E2352/D2352*100</f>
        <v>0</v>
      </c>
      <c r="P2352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9">
        <f t="shared" si="183"/>
        <v>42708.842245370368</v>
      </c>
      <c r="T2352" s="9">
        <f t="shared" si="18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E2353/D2353*100</f>
        <v>0.5714285714285714</v>
      </c>
      <c r="P2353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9">
        <f t="shared" si="183"/>
        <v>42094.101145833338</v>
      </c>
      <c r="T2353" s="9">
        <f t="shared" si="18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E2354/D2354*100</f>
        <v>0</v>
      </c>
      <c r="P2354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9">
        <f t="shared" si="183"/>
        <v>42101.633703703701</v>
      </c>
      <c r="T2354" s="9">
        <f t="shared" si="18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E2355/D2355*100</f>
        <v>0</v>
      </c>
      <c r="P2355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9">
        <f t="shared" si="183"/>
        <v>42103.676180555558</v>
      </c>
      <c r="T2355" s="9">
        <f t="shared" si="18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E2356/D2356*100</f>
        <v>7.1428571428571425E-2</v>
      </c>
      <c r="P2356">
        <f t="shared" si="180"/>
        <v>25</v>
      </c>
      <c r="Q2356" t="str">
        <f t="shared" si="181"/>
        <v>technology</v>
      </c>
      <c r="R2356" t="str">
        <f t="shared" si="182"/>
        <v>web</v>
      </c>
      <c r="S2356" s="9">
        <f t="shared" si="183"/>
        <v>41954.722916666666</v>
      </c>
      <c r="T2356" s="9">
        <f t="shared" si="18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E2357/D2357*100</f>
        <v>0.6875</v>
      </c>
      <c r="P2357">
        <f t="shared" si="180"/>
        <v>27.5</v>
      </c>
      <c r="Q2357" t="str">
        <f t="shared" si="181"/>
        <v>technology</v>
      </c>
      <c r="R2357" t="str">
        <f t="shared" si="182"/>
        <v>web</v>
      </c>
      <c r="S2357" s="9">
        <f t="shared" si="183"/>
        <v>42096.918240740735</v>
      </c>
      <c r="T2357" s="9">
        <f t="shared" si="184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E2358/D2358*100</f>
        <v>0</v>
      </c>
      <c r="P2358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9">
        <f t="shared" si="183"/>
        <v>42130.78361111111</v>
      </c>
      <c r="T2358" s="9">
        <f t="shared" si="18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E2359/D2359*100</f>
        <v>0</v>
      </c>
      <c r="P2359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9">
        <f t="shared" si="183"/>
        <v>42264.620115740734</v>
      </c>
      <c r="T2359" s="9">
        <f t="shared" si="184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E2360/D2360*100</f>
        <v>0</v>
      </c>
      <c r="P2360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9">
        <f t="shared" si="183"/>
        <v>41978.930972222224</v>
      </c>
      <c r="T2360" s="9">
        <f t="shared" si="18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E2361/D2361*100</f>
        <v>14.680000000000001</v>
      </c>
      <c r="P2361">
        <f t="shared" si="180"/>
        <v>367</v>
      </c>
      <c r="Q2361" t="str">
        <f t="shared" si="181"/>
        <v>technology</v>
      </c>
      <c r="R2361" t="str">
        <f t="shared" si="182"/>
        <v>web</v>
      </c>
      <c r="S2361" s="9">
        <f t="shared" si="183"/>
        <v>42159.649583333332</v>
      </c>
      <c r="T2361" s="9">
        <f t="shared" si="18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E2362/D2362*100</f>
        <v>0.04</v>
      </c>
      <c r="P2362">
        <f t="shared" si="180"/>
        <v>2</v>
      </c>
      <c r="Q2362" t="str">
        <f t="shared" si="181"/>
        <v>technology</v>
      </c>
      <c r="R2362" t="str">
        <f t="shared" si="182"/>
        <v>web</v>
      </c>
      <c r="S2362" s="9">
        <f t="shared" si="183"/>
        <v>42377.70694444445</v>
      </c>
      <c r="T2362" s="9">
        <f t="shared" si="18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E2363/D2363*100</f>
        <v>0</v>
      </c>
      <c r="P2363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9">
        <f t="shared" si="183"/>
        <v>42466.858888888892</v>
      </c>
      <c r="T2363" s="9">
        <f t="shared" si="18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E2364/D2364*100</f>
        <v>28.571428571428569</v>
      </c>
      <c r="P2364">
        <f t="shared" si="180"/>
        <v>60</v>
      </c>
      <c r="Q2364" t="str">
        <f t="shared" si="181"/>
        <v>technology</v>
      </c>
      <c r="R2364" t="str">
        <f t="shared" si="182"/>
        <v>web</v>
      </c>
      <c r="S2364" s="9">
        <f t="shared" si="183"/>
        <v>41954.688310185185</v>
      </c>
      <c r="T2364" s="9">
        <f t="shared" si="18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E2365/D2365*100</f>
        <v>0</v>
      </c>
      <c r="P2365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9">
        <f t="shared" si="183"/>
        <v>42322.011574074073</v>
      </c>
      <c r="T2365" s="9">
        <f t="shared" si="18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E2366/D2366*100</f>
        <v>0</v>
      </c>
      <c r="P236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9">
        <f t="shared" si="183"/>
        <v>42248.934675925921</v>
      </c>
      <c r="T2366" s="9">
        <f t="shared" si="18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E2367/D2367*100</f>
        <v>0</v>
      </c>
      <c r="P2367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9">
        <f t="shared" si="183"/>
        <v>42346.736400462964</v>
      </c>
      <c r="T2367" s="9">
        <f t="shared" si="18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E2368/D2368*100</f>
        <v>10.52</v>
      </c>
      <c r="P2368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9">
        <f t="shared" si="183"/>
        <v>42268.531631944439</v>
      </c>
      <c r="T2368" s="9">
        <f t="shared" si="18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E2369/D2369*100</f>
        <v>1.34</v>
      </c>
      <c r="P236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9">
        <f t="shared" si="183"/>
        <v>42425.970092592594</v>
      </c>
      <c r="T2369" s="9">
        <f t="shared" si="18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E2370/D2370*100</f>
        <v>0.25</v>
      </c>
      <c r="P2370">
        <f t="shared" si="180"/>
        <v>50</v>
      </c>
      <c r="Q2370" t="str">
        <f t="shared" si="181"/>
        <v>technology</v>
      </c>
      <c r="R2370" t="str">
        <f t="shared" si="182"/>
        <v>web</v>
      </c>
      <c r="S2370" s="9">
        <f t="shared" si="183"/>
        <v>42063.721817129626</v>
      </c>
      <c r="T2370" s="9">
        <f t="shared" si="184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E2371/D2371*100</f>
        <v>0</v>
      </c>
      <c r="P2371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9">
        <f t="shared" ref="S2371:S2416" si="188">(((J2371/60)/60)/24)+DATE(1970,1,1)</f>
        <v>42380.812627314815</v>
      </c>
      <c r="T2371" s="9">
        <f t="shared" ref="T2371:T2416" si="18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E2372/D2372*100</f>
        <v>0.32800000000000001</v>
      </c>
      <c r="P2372">
        <f t="shared" si="185"/>
        <v>20.5</v>
      </c>
      <c r="Q2372" t="str">
        <f t="shared" si="186"/>
        <v>technology</v>
      </c>
      <c r="R2372" t="str">
        <f t="shared" si="187"/>
        <v>web</v>
      </c>
      <c r="S2372" s="9">
        <f t="shared" si="188"/>
        <v>41961.18913194444</v>
      </c>
      <c r="T2372" s="9">
        <f t="shared" si="18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E2373/D2373*100</f>
        <v>0</v>
      </c>
      <c r="P2373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9">
        <f t="shared" si="188"/>
        <v>42150.777731481481</v>
      </c>
      <c r="T2373" s="9">
        <f t="shared" si="18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E2374/D2374*100</f>
        <v>3.2727272727272729</v>
      </c>
      <c r="P2374">
        <f t="shared" si="185"/>
        <v>30</v>
      </c>
      <c r="Q2374" t="str">
        <f t="shared" si="186"/>
        <v>technology</v>
      </c>
      <c r="R2374" t="str">
        <f t="shared" si="187"/>
        <v>web</v>
      </c>
      <c r="S2374" s="9">
        <f t="shared" si="188"/>
        <v>42088.069108796291</v>
      </c>
      <c r="T2374" s="9">
        <f t="shared" si="18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E2375/D2375*100</f>
        <v>5.8823529411764705E-3</v>
      </c>
      <c r="P2375">
        <f t="shared" si="185"/>
        <v>50</v>
      </c>
      <c r="Q2375" t="str">
        <f t="shared" si="186"/>
        <v>technology</v>
      </c>
      <c r="R2375" t="str">
        <f t="shared" si="187"/>
        <v>web</v>
      </c>
      <c r="S2375" s="9">
        <f t="shared" si="188"/>
        <v>42215.662314814821</v>
      </c>
      <c r="T2375" s="9">
        <f t="shared" si="18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E2376/D2376*100</f>
        <v>4.5454545454545456E-2</v>
      </c>
      <c r="P2376">
        <f t="shared" si="185"/>
        <v>10</v>
      </c>
      <c r="Q2376" t="str">
        <f t="shared" si="186"/>
        <v>technology</v>
      </c>
      <c r="R2376" t="str">
        <f t="shared" si="187"/>
        <v>web</v>
      </c>
      <c r="S2376" s="9">
        <f t="shared" si="188"/>
        <v>42017.843287037031</v>
      </c>
      <c r="T2376" s="9">
        <f t="shared" si="18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E2377/D2377*100</f>
        <v>0</v>
      </c>
      <c r="P2377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9">
        <f t="shared" si="188"/>
        <v>42592.836076388892</v>
      </c>
      <c r="T2377" s="9">
        <f t="shared" si="18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E2378/D2378*100</f>
        <v>10.877666666666666</v>
      </c>
      <c r="P2378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9">
        <f t="shared" si="188"/>
        <v>42318.925532407404</v>
      </c>
      <c r="T2378" s="9">
        <f t="shared" si="18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E2379/D2379*100</f>
        <v>0</v>
      </c>
      <c r="P2379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9">
        <f t="shared" si="188"/>
        <v>42669.870173611111</v>
      </c>
      <c r="T2379" s="9">
        <f t="shared" si="18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E2380/D2380*100</f>
        <v>0</v>
      </c>
      <c r="P2380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9">
        <f t="shared" si="188"/>
        <v>42213.013078703705</v>
      </c>
      <c r="T2380" s="9">
        <f t="shared" si="18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E2381/D2381*100</f>
        <v>0</v>
      </c>
      <c r="P2381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9">
        <f t="shared" si="188"/>
        <v>42237.016388888893</v>
      </c>
      <c r="T2381" s="9">
        <f t="shared" si="18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E2382/D2382*100</f>
        <v>0.36666666666666664</v>
      </c>
      <c r="P2382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9">
        <f t="shared" si="188"/>
        <v>42248.793310185181</v>
      </c>
      <c r="T2382" s="9">
        <f t="shared" si="18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E2383/D2383*100</f>
        <v>1.8193398957730169</v>
      </c>
      <c r="P2383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9">
        <f t="shared" si="188"/>
        <v>42074.935740740737</v>
      </c>
      <c r="T2383" s="9">
        <f t="shared" si="18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E2384/D2384*100</f>
        <v>2.5</v>
      </c>
      <c r="P2384">
        <f t="shared" si="185"/>
        <v>37.5</v>
      </c>
      <c r="Q2384" t="str">
        <f t="shared" si="186"/>
        <v>technology</v>
      </c>
      <c r="R2384" t="str">
        <f t="shared" si="187"/>
        <v>web</v>
      </c>
      <c r="S2384" s="9">
        <f t="shared" si="188"/>
        <v>42195.187534722223</v>
      </c>
      <c r="T2384" s="9">
        <f t="shared" si="18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E2385/D2385*100</f>
        <v>4.3499999999999996</v>
      </c>
      <c r="P2385">
        <f t="shared" si="185"/>
        <v>145</v>
      </c>
      <c r="Q2385" t="str">
        <f t="shared" si="186"/>
        <v>technology</v>
      </c>
      <c r="R2385" t="str">
        <f t="shared" si="187"/>
        <v>web</v>
      </c>
      <c r="S2385" s="9">
        <f t="shared" si="188"/>
        <v>42027.056793981479</v>
      </c>
      <c r="T2385" s="9">
        <f t="shared" si="18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E2386/D2386*100</f>
        <v>0.8</v>
      </c>
      <c r="P2386">
        <f t="shared" si="185"/>
        <v>1</v>
      </c>
      <c r="Q2386" t="str">
        <f t="shared" si="186"/>
        <v>technology</v>
      </c>
      <c r="R2386" t="str">
        <f t="shared" si="187"/>
        <v>web</v>
      </c>
      <c r="S2386" s="9">
        <f t="shared" si="188"/>
        <v>41927.067627314813</v>
      </c>
      <c r="T2386" s="9">
        <f t="shared" si="18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E2387/D2387*100</f>
        <v>1.2123076923076923</v>
      </c>
      <c r="P2387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9">
        <f t="shared" si="188"/>
        <v>42191.70175925926</v>
      </c>
      <c r="T2387" s="9">
        <f t="shared" si="18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E2388/D2388*100</f>
        <v>0</v>
      </c>
      <c r="P2388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9">
        <f t="shared" si="188"/>
        <v>41954.838240740741</v>
      </c>
      <c r="T2388" s="9">
        <f t="shared" si="18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E2389/D2389*100</f>
        <v>0.68399999999999994</v>
      </c>
      <c r="P2389">
        <f t="shared" si="185"/>
        <v>342</v>
      </c>
      <c r="Q2389" t="str">
        <f t="shared" si="186"/>
        <v>technology</v>
      </c>
      <c r="R2389" t="str">
        <f t="shared" si="187"/>
        <v>web</v>
      </c>
      <c r="S2389" s="9">
        <f t="shared" si="188"/>
        <v>42528.626620370371</v>
      </c>
      <c r="T2389" s="9">
        <f t="shared" si="18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E2390/D2390*100</f>
        <v>1.2513513513513512</v>
      </c>
      <c r="P2390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9">
        <f t="shared" si="188"/>
        <v>41989.853692129633</v>
      </c>
      <c r="T2390" s="9">
        <f t="shared" si="18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E2391/D2391*100</f>
        <v>0.1875</v>
      </c>
      <c r="P2391">
        <f t="shared" si="185"/>
        <v>30</v>
      </c>
      <c r="Q2391" t="str">
        <f t="shared" si="186"/>
        <v>technology</v>
      </c>
      <c r="R2391" t="str">
        <f t="shared" si="187"/>
        <v>web</v>
      </c>
      <c r="S2391" s="9">
        <f t="shared" si="188"/>
        <v>42179.653379629628</v>
      </c>
      <c r="T2391" s="9">
        <f t="shared" si="18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E2392/D2392*100</f>
        <v>0</v>
      </c>
      <c r="P2392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9">
        <f t="shared" si="188"/>
        <v>41968.262314814812</v>
      </c>
      <c r="T2392" s="9">
        <f t="shared" si="18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E2393/D2393*100</f>
        <v>0.125</v>
      </c>
      <c r="P2393">
        <f t="shared" si="185"/>
        <v>25</v>
      </c>
      <c r="Q2393" t="str">
        <f t="shared" si="186"/>
        <v>technology</v>
      </c>
      <c r="R2393" t="str">
        <f t="shared" si="187"/>
        <v>web</v>
      </c>
      <c r="S2393" s="9">
        <f t="shared" si="188"/>
        <v>42064.794490740736</v>
      </c>
      <c r="T2393" s="9">
        <f t="shared" si="18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E2394/D2394*100</f>
        <v>0</v>
      </c>
      <c r="P2394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9">
        <f t="shared" si="188"/>
        <v>42276.120636574073</v>
      </c>
      <c r="T2394" s="9">
        <f t="shared" si="18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E2395/D2395*100</f>
        <v>0.05</v>
      </c>
      <c r="P2395">
        <f t="shared" si="185"/>
        <v>50</v>
      </c>
      <c r="Q2395" t="str">
        <f t="shared" si="186"/>
        <v>technology</v>
      </c>
      <c r="R2395" t="str">
        <f t="shared" si="187"/>
        <v>web</v>
      </c>
      <c r="S2395" s="9">
        <f t="shared" si="188"/>
        <v>42194.648344907408</v>
      </c>
      <c r="T2395" s="9">
        <f t="shared" si="18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E2396/D2396*100</f>
        <v>0.06</v>
      </c>
      <c r="P2396">
        <f t="shared" si="185"/>
        <v>1.5</v>
      </c>
      <c r="Q2396" t="str">
        <f t="shared" si="186"/>
        <v>technology</v>
      </c>
      <c r="R2396" t="str">
        <f t="shared" si="187"/>
        <v>web</v>
      </c>
      <c r="S2396" s="9">
        <f t="shared" si="188"/>
        <v>42031.362187499995</v>
      </c>
      <c r="T2396" s="9">
        <f t="shared" si="18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E2397/D2397*100</f>
        <v>0</v>
      </c>
      <c r="P2397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9">
        <f t="shared" si="188"/>
        <v>42717.121377314819</v>
      </c>
      <c r="T2397" s="9">
        <f t="shared" si="18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E2398/D2398*100</f>
        <v>0.2</v>
      </c>
      <c r="P2398">
        <f t="shared" si="185"/>
        <v>10</v>
      </c>
      <c r="Q2398" t="str">
        <f t="shared" si="186"/>
        <v>technology</v>
      </c>
      <c r="R2398" t="str">
        <f t="shared" si="187"/>
        <v>web</v>
      </c>
      <c r="S2398" s="9">
        <f t="shared" si="188"/>
        <v>42262.849050925928</v>
      </c>
      <c r="T2398" s="9">
        <f t="shared" si="18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E2399/D2399*100</f>
        <v>0</v>
      </c>
      <c r="P2399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9">
        <f t="shared" si="188"/>
        <v>41976.88490740741</v>
      </c>
      <c r="T2399" s="9">
        <f t="shared" si="18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E2400/D2400*100</f>
        <v>0</v>
      </c>
      <c r="P2400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9">
        <f t="shared" si="188"/>
        <v>42157.916481481487</v>
      </c>
      <c r="T2400" s="9">
        <f t="shared" si="18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E2401/D2401*100</f>
        <v>0</v>
      </c>
      <c r="P2401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9">
        <f t="shared" si="188"/>
        <v>41956.853078703702</v>
      </c>
      <c r="T2401" s="9">
        <f t="shared" si="18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E2402/D2402*100</f>
        <v>0</v>
      </c>
      <c r="P2402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9">
        <f t="shared" si="188"/>
        <v>42444.268101851849</v>
      </c>
      <c r="T2402" s="9">
        <f t="shared" si="18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E2403/D2403*100</f>
        <v>0.71785714285714286</v>
      </c>
      <c r="P2403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9">
        <f t="shared" si="188"/>
        <v>42374.822870370372</v>
      </c>
      <c r="T2403" s="9">
        <f t="shared" si="18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E2404/D2404*100</f>
        <v>0.43333333333333329</v>
      </c>
      <c r="P2404">
        <f t="shared" si="185"/>
        <v>52</v>
      </c>
      <c r="Q2404" t="str">
        <f t="shared" si="186"/>
        <v>food</v>
      </c>
      <c r="R2404" t="str">
        <f t="shared" si="187"/>
        <v>food trucks</v>
      </c>
      <c r="S2404" s="9">
        <f t="shared" si="188"/>
        <v>42107.679756944446</v>
      </c>
      <c r="T2404" s="9">
        <f t="shared" si="18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E2405/D2405*100</f>
        <v>16.833333333333332</v>
      </c>
      <c r="P2405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9">
        <f t="shared" si="188"/>
        <v>42399.882615740738</v>
      </c>
      <c r="T2405" s="9">
        <f t="shared" si="18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E2406/D2406*100</f>
        <v>0</v>
      </c>
      <c r="P240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9">
        <f t="shared" si="188"/>
        <v>42342.03943287037</v>
      </c>
      <c r="T2406" s="9">
        <f t="shared" si="18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E2407/D2407*100</f>
        <v>22.52</v>
      </c>
      <c r="P2407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9">
        <f t="shared" si="188"/>
        <v>42595.585358796292</v>
      </c>
      <c r="T2407" s="9">
        <f t="shared" si="18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E2408/D2408*100</f>
        <v>41.384615384615387</v>
      </c>
      <c r="P2408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9">
        <f t="shared" si="188"/>
        <v>41983.110995370371</v>
      </c>
      <c r="T2408" s="9">
        <f t="shared" si="18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E2409/D2409*100</f>
        <v>25.259090909090908</v>
      </c>
      <c r="P240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9">
        <f t="shared" si="188"/>
        <v>42082.575555555552</v>
      </c>
      <c r="T2409" s="9">
        <f t="shared" si="18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E2410/D2410*100</f>
        <v>0.2</v>
      </c>
      <c r="P2410">
        <f t="shared" si="185"/>
        <v>15</v>
      </c>
      <c r="Q2410" t="str">
        <f t="shared" si="186"/>
        <v>food</v>
      </c>
      <c r="R2410" t="str">
        <f t="shared" si="187"/>
        <v>food trucks</v>
      </c>
      <c r="S2410" s="9">
        <f t="shared" si="188"/>
        <v>41919.140706018516</v>
      </c>
      <c r="T2410" s="9">
        <f t="shared" si="18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E2411/D2411*100</f>
        <v>1.8399999999999999</v>
      </c>
      <c r="P2411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9">
        <f t="shared" si="188"/>
        <v>42204.875868055555</v>
      </c>
      <c r="T2411" s="9">
        <f t="shared" si="18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E2412/D2412*100</f>
        <v>0</v>
      </c>
      <c r="P2412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9">
        <f t="shared" si="188"/>
        <v>42224.408275462964</v>
      </c>
      <c r="T2412" s="9">
        <f t="shared" si="18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E2413/D2413*100</f>
        <v>0.60399999999999998</v>
      </c>
      <c r="P2413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9">
        <f t="shared" si="188"/>
        <v>42211.732430555552</v>
      </c>
      <c r="T2413" s="9">
        <f t="shared" si="18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E2414/D2414*100</f>
        <v>0</v>
      </c>
      <c r="P2414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9">
        <f t="shared" si="188"/>
        <v>42655.736956018518</v>
      </c>
      <c r="T2414" s="9">
        <f t="shared" si="18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E2415/D2415*100</f>
        <v>0.83333333333333337</v>
      </c>
      <c r="P2415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9">
        <f t="shared" si="188"/>
        <v>41760.10974537037</v>
      </c>
      <c r="T2415" s="9">
        <f t="shared" si="18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E2416/D2416*100</f>
        <v>3.0666666666666664</v>
      </c>
      <c r="P241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9">
        <f t="shared" si="188"/>
        <v>42198.695138888885</v>
      </c>
      <c r="T2416" s="9">
        <f t="shared" si="18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E2417/D2417*100</f>
        <v>0.55833333333333335</v>
      </c>
      <c r="P2417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9">
        <f t="shared" ref="S2417:S2480" si="190">(((J2417/60)/60)/24)+DATE(1970,1,1)</f>
        <v>42536.862800925926</v>
      </c>
      <c r="T2417" s="9">
        <f t="shared" ref="T2417:T2480" si="191"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E2418/D2418*100</f>
        <v>2.5000000000000001E-2</v>
      </c>
      <c r="P2418">
        <f t="shared" si="185"/>
        <v>5</v>
      </c>
      <c r="Q2418" t="str">
        <f t="shared" si="186"/>
        <v>food</v>
      </c>
      <c r="R2418" t="str">
        <f t="shared" si="187"/>
        <v>food trucks</v>
      </c>
      <c r="S2418" s="9">
        <f t="shared" si="190"/>
        <v>42019.737766203703</v>
      </c>
      <c r="T2418" s="9">
        <f t="shared" si="19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E2419/D2419*100</f>
        <v>0</v>
      </c>
      <c r="P2419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9">
        <f t="shared" si="190"/>
        <v>41831.884108796294</v>
      </c>
      <c r="T2419" s="9">
        <f t="shared" si="19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E2420/D2420*100</f>
        <v>0.02</v>
      </c>
      <c r="P2420">
        <f t="shared" si="185"/>
        <v>1</v>
      </c>
      <c r="Q2420" t="str">
        <f t="shared" si="186"/>
        <v>food</v>
      </c>
      <c r="R2420" t="str">
        <f t="shared" si="187"/>
        <v>food trucks</v>
      </c>
      <c r="S2420" s="9">
        <f t="shared" si="190"/>
        <v>42027.856990740736</v>
      </c>
      <c r="T2420" s="9">
        <f t="shared" si="19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E2421/D2421*100</f>
        <v>0</v>
      </c>
      <c r="P2421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9">
        <f t="shared" si="190"/>
        <v>41993.738298611104</v>
      </c>
      <c r="T2421" s="9">
        <f t="shared" si="19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E2422/D2422*100</f>
        <v>14.825133372851216</v>
      </c>
      <c r="P2422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9">
        <f t="shared" si="190"/>
        <v>41893.028877314813</v>
      </c>
      <c r="T2422" s="9">
        <f t="shared" si="19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E2423/D2423*100</f>
        <v>1.6666666666666666E-2</v>
      </c>
      <c r="P2423">
        <f t="shared" si="185"/>
        <v>1</v>
      </c>
      <c r="Q2423" t="str">
        <f t="shared" si="186"/>
        <v>food</v>
      </c>
      <c r="R2423" t="str">
        <f t="shared" si="187"/>
        <v>food trucks</v>
      </c>
      <c r="S2423" s="9">
        <f t="shared" si="190"/>
        <v>42026.687453703707</v>
      </c>
      <c r="T2423" s="9">
        <f t="shared" si="19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E2424/D2424*100</f>
        <v>0.2</v>
      </c>
      <c r="P2424">
        <f t="shared" si="185"/>
        <v>1</v>
      </c>
      <c r="Q2424" t="str">
        <f t="shared" si="186"/>
        <v>food</v>
      </c>
      <c r="R2424" t="str">
        <f t="shared" si="187"/>
        <v>food trucks</v>
      </c>
      <c r="S2424" s="9">
        <f t="shared" si="190"/>
        <v>42044.724953703699</v>
      </c>
      <c r="T2424" s="9">
        <f t="shared" si="19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E2425/D2425*100</f>
        <v>1.3333333333333334E-2</v>
      </c>
      <c r="P2425">
        <f t="shared" si="185"/>
        <v>8</v>
      </c>
      <c r="Q2425" t="str">
        <f t="shared" si="186"/>
        <v>food</v>
      </c>
      <c r="R2425" t="str">
        <f t="shared" si="187"/>
        <v>food trucks</v>
      </c>
      <c r="S2425" s="9">
        <f t="shared" si="190"/>
        <v>41974.704745370371</v>
      </c>
      <c r="T2425" s="9">
        <f t="shared" si="19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E2426/D2426*100</f>
        <v>1.24</v>
      </c>
      <c r="P242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9">
        <f t="shared" si="190"/>
        <v>41909.892453703702</v>
      </c>
      <c r="T2426" s="9">
        <f t="shared" si="19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E2427/D2427*100</f>
        <v>2.8571428571428574E-2</v>
      </c>
      <c r="P2427">
        <f t="shared" si="185"/>
        <v>1</v>
      </c>
      <c r="Q2427" t="str">
        <f t="shared" si="186"/>
        <v>food</v>
      </c>
      <c r="R2427" t="str">
        <f t="shared" si="187"/>
        <v>food trucks</v>
      </c>
      <c r="S2427" s="9">
        <f t="shared" si="190"/>
        <v>42502.913761574076</v>
      </c>
      <c r="T2427" s="9">
        <f t="shared" si="19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E2428/D2428*100</f>
        <v>0</v>
      </c>
      <c r="P2428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9">
        <f t="shared" si="190"/>
        <v>42164.170046296291</v>
      </c>
      <c r="T2428" s="9">
        <f t="shared" si="19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E2429/D2429*100</f>
        <v>2E-3</v>
      </c>
      <c r="P2429">
        <f t="shared" si="185"/>
        <v>1</v>
      </c>
      <c r="Q2429" t="str">
        <f t="shared" si="186"/>
        <v>food</v>
      </c>
      <c r="R2429" t="str">
        <f t="shared" si="187"/>
        <v>food trucks</v>
      </c>
      <c r="S2429" s="9">
        <f t="shared" si="190"/>
        <v>42412.318668981476</v>
      </c>
      <c r="T2429" s="9">
        <f t="shared" si="19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E2430/D2430*100</f>
        <v>2.8571428571428571E-3</v>
      </c>
      <c r="P2430">
        <f t="shared" si="185"/>
        <v>1</v>
      </c>
      <c r="Q2430" t="str">
        <f t="shared" si="186"/>
        <v>food</v>
      </c>
      <c r="R2430" t="str">
        <f t="shared" si="187"/>
        <v>food trucks</v>
      </c>
      <c r="S2430" s="9">
        <f t="shared" si="190"/>
        <v>42045.784155092595</v>
      </c>
      <c r="T2430" s="9">
        <f t="shared" si="19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E2431/D2431*100</f>
        <v>1.4321428571428572</v>
      </c>
      <c r="P2431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9">
        <f t="shared" si="190"/>
        <v>42734.879236111112</v>
      </c>
      <c r="T2431" s="9">
        <f t="shared" si="19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E2432/D2432*100</f>
        <v>0.70000000000000007</v>
      </c>
      <c r="P2432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9">
        <f t="shared" si="190"/>
        <v>42382.130833333329</v>
      </c>
      <c r="T2432" s="9">
        <f t="shared" si="19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E2433/D2433*100</f>
        <v>2E-3</v>
      </c>
      <c r="P2433">
        <f t="shared" si="185"/>
        <v>1</v>
      </c>
      <c r="Q2433" t="str">
        <f t="shared" si="186"/>
        <v>food</v>
      </c>
      <c r="R2433" t="str">
        <f t="shared" si="187"/>
        <v>food trucks</v>
      </c>
      <c r="S2433" s="9">
        <f t="shared" si="190"/>
        <v>42489.099687499998</v>
      </c>
      <c r="T2433" s="9">
        <f t="shared" si="19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E2434/D2434*100</f>
        <v>1.4285714285714287E-2</v>
      </c>
      <c r="P2434">
        <f t="shared" si="185"/>
        <v>1</v>
      </c>
      <c r="Q2434" t="str">
        <f t="shared" si="186"/>
        <v>food</v>
      </c>
      <c r="R2434" t="str">
        <f t="shared" si="187"/>
        <v>food trucks</v>
      </c>
      <c r="S2434" s="9">
        <f t="shared" si="190"/>
        <v>42041.218715277777</v>
      </c>
      <c r="T2434" s="9">
        <f t="shared" si="19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E2435/D2435*100</f>
        <v>0</v>
      </c>
      <c r="P2435" t="e">
        <f t="shared" ref="P2435:P2498" si="192">E2435/L2435</f>
        <v>#DIV/0!</v>
      </c>
      <c r="Q2435" t="str">
        <f t="shared" ref="Q2435:Q2498" si="193">LEFT(N2435,FIND("/",N2435)-1)</f>
        <v>food</v>
      </c>
      <c r="R2435" t="str">
        <f t="shared" ref="R2435:R2498" si="194">RIGHT(N2435,LEN(N2435)-FIND("/",N2435))</f>
        <v>food trucks</v>
      </c>
      <c r="S2435" s="9">
        <f t="shared" si="190"/>
        <v>42397.89980324074</v>
      </c>
      <c r="T2435" s="9">
        <f t="shared" si="19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E2436/D2436*100</f>
        <v>0.13</v>
      </c>
      <c r="P2436">
        <f t="shared" si="192"/>
        <v>13</v>
      </c>
      <c r="Q2436" t="str">
        <f t="shared" si="193"/>
        <v>food</v>
      </c>
      <c r="R2436" t="str">
        <f t="shared" si="194"/>
        <v>food trucks</v>
      </c>
      <c r="S2436" s="9">
        <f t="shared" si="190"/>
        <v>42180.18604166666</v>
      </c>
      <c r="T2436" s="9">
        <f t="shared" si="19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E2437/D2437*100</f>
        <v>0.48960000000000004</v>
      </c>
      <c r="P2437">
        <f t="shared" si="192"/>
        <v>306</v>
      </c>
      <c r="Q2437" t="str">
        <f t="shared" si="193"/>
        <v>food</v>
      </c>
      <c r="R2437" t="str">
        <f t="shared" si="194"/>
        <v>food trucks</v>
      </c>
      <c r="S2437" s="9">
        <f t="shared" si="190"/>
        <v>42252.277615740735</v>
      </c>
      <c r="T2437" s="9">
        <f t="shared" si="19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E2438/D2438*100</f>
        <v>3.8461538461538464E-2</v>
      </c>
      <c r="P2438">
        <f t="shared" si="192"/>
        <v>22.5</v>
      </c>
      <c r="Q2438" t="str">
        <f t="shared" si="193"/>
        <v>food</v>
      </c>
      <c r="R2438" t="str">
        <f t="shared" si="194"/>
        <v>food trucks</v>
      </c>
      <c r="S2438" s="9">
        <f t="shared" si="190"/>
        <v>42338.615393518514</v>
      </c>
      <c r="T2438" s="9">
        <f t="shared" si="19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E2439/D2439*100</f>
        <v>0</v>
      </c>
      <c r="P2439" t="e">
        <f t="shared" si="192"/>
        <v>#DIV/0!</v>
      </c>
      <c r="Q2439" t="str">
        <f t="shared" si="193"/>
        <v>food</v>
      </c>
      <c r="R2439" t="str">
        <f t="shared" si="194"/>
        <v>food trucks</v>
      </c>
      <c r="S2439" s="9">
        <f t="shared" si="190"/>
        <v>42031.965138888889</v>
      </c>
      <c r="T2439" s="9">
        <f t="shared" si="19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E2440/D2440*100</f>
        <v>0.33333333333333337</v>
      </c>
      <c r="P2440">
        <f t="shared" si="192"/>
        <v>50</v>
      </c>
      <c r="Q2440" t="str">
        <f t="shared" si="193"/>
        <v>food</v>
      </c>
      <c r="R2440" t="str">
        <f t="shared" si="194"/>
        <v>food trucks</v>
      </c>
      <c r="S2440" s="9">
        <f t="shared" si="190"/>
        <v>42285.91506944444</v>
      </c>
      <c r="T2440" s="9">
        <f t="shared" si="19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E2441/D2441*100</f>
        <v>0</v>
      </c>
      <c r="P2441" t="e">
        <f t="shared" si="192"/>
        <v>#DIV/0!</v>
      </c>
      <c r="Q2441" t="str">
        <f t="shared" si="193"/>
        <v>food</v>
      </c>
      <c r="R2441" t="str">
        <f t="shared" si="194"/>
        <v>food trucks</v>
      </c>
      <c r="S2441" s="9">
        <f t="shared" si="190"/>
        <v>42265.818622685183</v>
      </c>
      <c r="T2441" s="9">
        <f t="shared" si="19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E2442/D2442*100</f>
        <v>0.2</v>
      </c>
      <c r="P2442">
        <f t="shared" si="192"/>
        <v>5</v>
      </c>
      <c r="Q2442" t="str">
        <f t="shared" si="193"/>
        <v>food</v>
      </c>
      <c r="R2442" t="str">
        <f t="shared" si="194"/>
        <v>food trucks</v>
      </c>
      <c r="S2442" s="9">
        <f t="shared" si="190"/>
        <v>42383.899456018517</v>
      </c>
      <c r="T2442" s="9">
        <f t="shared" si="191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E2443/D2443*100</f>
        <v>107.88</v>
      </c>
      <c r="P2443">
        <f t="shared" si="192"/>
        <v>74.22935779816514</v>
      </c>
      <c r="Q2443" t="str">
        <f t="shared" si="193"/>
        <v>food</v>
      </c>
      <c r="R2443" t="str">
        <f t="shared" si="194"/>
        <v>small batch</v>
      </c>
      <c r="S2443" s="9">
        <f t="shared" si="190"/>
        <v>42187.125625000001</v>
      </c>
      <c r="T2443" s="9">
        <f t="shared" si="19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E2444/D2444*100</f>
        <v>125.94166666666666</v>
      </c>
      <c r="P2444">
        <f t="shared" si="192"/>
        <v>81.252688172043008</v>
      </c>
      <c r="Q2444" t="str">
        <f t="shared" si="193"/>
        <v>food</v>
      </c>
      <c r="R2444" t="str">
        <f t="shared" si="194"/>
        <v>small batch</v>
      </c>
      <c r="S2444" s="9">
        <f t="shared" si="190"/>
        <v>42052.666990740734</v>
      </c>
      <c r="T2444" s="9">
        <f t="shared" si="19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E2445/D2445*100</f>
        <v>202.51495</v>
      </c>
      <c r="P2445">
        <f t="shared" si="192"/>
        <v>130.23469453376205</v>
      </c>
      <c r="Q2445" t="str">
        <f t="shared" si="193"/>
        <v>food</v>
      </c>
      <c r="R2445" t="str">
        <f t="shared" si="194"/>
        <v>small batch</v>
      </c>
      <c r="S2445" s="9">
        <f t="shared" si="190"/>
        <v>41836.625254629631</v>
      </c>
      <c r="T2445" s="9">
        <f t="shared" si="19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E2446/D2446*100</f>
        <v>108.60000000000001</v>
      </c>
      <c r="P2446">
        <f t="shared" si="192"/>
        <v>53.409836065573771</v>
      </c>
      <c r="Q2446" t="str">
        <f t="shared" si="193"/>
        <v>food</v>
      </c>
      <c r="R2446" t="str">
        <f t="shared" si="194"/>
        <v>small batch</v>
      </c>
      <c r="S2446" s="9">
        <f t="shared" si="190"/>
        <v>42485.754525462966</v>
      </c>
      <c r="T2446" s="9">
        <f t="shared" si="19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E2447/D2447*100</f>
        <v>172.8</v>
      </c>
      <c r="P2447">
        <f t="shared" si="192"/>
        <v>75.130434782608702</v>
      </c>
      <c r="Q2447" t="str">
        <f t="shared" si="193"/>
        <v>food</v>
      </c>
      <c r="R2447" t="str">
        <f t="shared" si="194"/>
        <v>small batch</v>
      </c>
      <c r="S2447" s="9">
        <f t="shared" si="190"/>
        <v>42243.190057870372</v>
      </c>
      <c r="T2447" s="9">
        <f t="shared" si="19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E2448/D2448*100</f>
        <v>167.98</v>
      </c>
      <c r="P2448">
        <f t="shared" si="192"/>
        <v>75.666666666666671</v>
      </c>
      <c r="Q2448" t="str">
        <f t="shared" si="193"/>
        <v>food</v>
      </c>
      <c r="R2448" t="str">
        <f t="shared" si="194"/>
        <v>small batch</v>
      </c>
      <c r="S2448" s="9">
        <f t="shared" si="190"/>
        <v>42670.602673611109</v>
      </c>
      <c r="T2448" s="9">
        <f t="shared" si="19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E2449/D2449*100</f>
        <v>427.20000000000005</v>
      </c>
      <c r="P2449">
        <f t="shared" si="192"/>
        <v>31.691394658753708</v>
      </c>
      <c r="Q2449" t="str">
        <f t="shared" si="193"/>
        <v>food</v>
      </c>
      <c r="R2449" t="str">
        <f t="shared" si="194"/>
        <v>small batch</v>
      </c>
      <c r="S2449" s="9">
        <f t="shared" si="190"/>
        <v>42654.469826388886</v>
      </c>
      <c r="T2449" s="9">
        <f t="shared" si="19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E2450/D2450*100</f>
        <v>107.5</v>
      </c>
      <c r="P2450">
        <f t="shared" si="192"/>
        <v>47.777777777777779</v>
      </c>
      <c r="Q2450" t="str">
        <f t="shared" si="193"/>
        <v>food</v>
      </c>
      <c r="R2450" t="str">
        <f t="shared" si="194"/>
        <v>small batch</v>
      </c>
      <c r="S2450" s="9">
        <f t="shared" si="190"/>
        <v>42607.316122685181</v>
      </c>
      <c r="T2450" s="9">
        <f t="shared" si="19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E2451/D2451*100</f>
        <v>108</v>
      </c>
      <c r="P2451">
        <f t="shared" si="192"/>
        <v>90</v>
      </c>
      <c r="Q2451" t="str">
        <f t="shared" si="193"/>
        <v>food</v>
      </c>
      <c r="R2451" t="str">
        <f t="shared" si="194"/>
        <v>small batch</v>
      </c>
      <c r="S2451" s="9">
        <f t="shared" si="190"/>
        <v>41943.142534722225</v>
      </c>
      <c r="T2451" s="9">
        <f t="shared" si="19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E2452/D2452*100</f>
        <v>101.53353333333335</v>
      </c>
      <c r="P2452">
        <f t="shared" si="192"/>
        <v>149.31401960784314</v>
      </c>
      <c r="Q2452" t="str">
        <f t="shared" si="193"/>
        <v>food</v>
      </c>
      <c r="R2452" t="str">
        <f t="shared" si="194"/>
        <v>small batch</v>
      </c>
      <c r="S2452" s="9">
        <f t="shared" si="190"/>
        <v>41902.07240740741</v>
      </c>
      <c r="T2452" s="9">
        <f t="shared" si="191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E2453/D2453*100</f>
        <v>115.45</v>
      </c>
      <c r="P2453">
        <f t="shared" si="192"/>
        <v>62.06989247311828</v>
      </c>
      <c r="Q2453" t="str">
        <f t="shared" si="193"/>
        <v>food</v>
      </c>
      <c r="R2453" t="str">
        <f t="shared" si="194"/>
        <v>small batch</v>
      </c>
      <c r="S2453" s="9">
        <f t="shared" si="190"/>
        <v>42779.908449074079</v>
      </c>
      <c r="T2453" s="9">
        <f t="shared" si="19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E2454/D2454*100</f>
        <v>133.5</v>
      </c>
      <c r="P2454">
        <f t="shared" si="192"/>
        <v>53.4</v>
      </c>
      <c r="Q2454" t="str">
        <f t="shared" si="193"/>
        <v>food</v>
      </c>
      <c r="R2454" t="str">
        <f t="shared" si="194"/>
        <v>small batch</v>
      </c>
      <c r="S2454" s="9">
        <f t="shared" si="190"/>
        <v>42338.84375</v>
      </c>
      <c r="T2454" s="9">
        <f t="shared" si="19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E2455/D2455*100</f>
        <v>154.69999999999999</v>
      </c>
      <c r="P2455">
        <f t="shared" si="192"/>
        <v>69.268656716417908</v>
      </c>
      <c r="Q2455" t="str">
        <f t="shared" si="193"/>
        <v>food</v>
      </c>
      <c r="R2455" t="str">
        <f t="shared" si="194"/>
        <v>small batch</v>
      </c>
      <c r="S2455" s="9">
        <f t="shared" si="190"/>
        <v>42738.692233796297</v>
      </c>
      <c r="T2455" s="9">
        <f t="shared" si="19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E2456/D2456*100</f>
        <v>100.84571428571429</v>
      </c>
      <c r="P2456">
        <f t="shared" si="192"/>
        <v>271.50769230769231</v>
      </c>
      <c r="Q2456" t="str">
        <f t="shared" si="193"/>
        <v>food</v>
      </c>
      <c r="R2456" t="str">
        <f t="shared" si="194"/>
        <v>small batch</v>
      </c>
      <c r="S2456" s="9">
        <f t="shared" si="190"/>
        <v>42770.201481481476</v>
      </c>
      <c r="T2456" s="9">
        <f t="shared" si="191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E2457/D2457*100</f>
        <v>182</v>
      </c>
      <c r="P2457">
        <f t="shared" si="192"/>
        <v>34.125</v>
      </c>
      <c r="Q2457" t="str">
        <f t="shared" si="193"/>
        <v>food</v>
      </c>
      <c r="R2457" t="str">
        <f t="shared" si="194"/>
        <v>small batch</v>
      </c>
      <c r="S2457" s="9">
        <f t="shared" si="190"/>
        <v>42452.781828703708</v>
      </c>
      <c r="T2457" s="9">
        <f t="shared" si="19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E2458/D2458*100</f>
        <v>180.86666666666667</v>
      </c>
      <c r="P2458">
        <f t="shared" si="192"/>
        <v>40.492537313432834</v>
      </c>
      <c r="Q2458" t="str">
        <f t="shared" si="193"/>
        <v>food</v>
      </c>
      <c r="R2458" t="str">
        <f t="shared" si="194"/>
        <v>small batch</v>
      </c>
      <c r="S2458" s="9">
        <f t="shared" si="190"/>
        <v>42761.961099537039</v>
      </c>
      <c r="T2458" s="9">
        <f t="shared" si="19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E2459/D2459*100</f>
        <v>102.30434782608695</v>
      </c>
      <c r="P2459">
        <f t="shared" si="192"/>
        <v>189.75806451612902</v>
      </c>
      <c r="Q2459" t="str">
        <f t="shared" si="193"/>
        <v>food</v>
      </c>
      <c r="R2459" t="str">
        <f t="shared" si="194"/>
        <v>small batch</v>
      </c>
      <c r="S2459" s="9">
        <f t="shared" si="190"/>
        <v>42423.602500000001</v>
      </c>
      <c r="T2459" s="9">
        <f t="shared" si="19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E2460/D2460*100</f>
        <v>110.17999999999999</v>
      </c>
      <c r="P2460">
        <f t="shared" si="192"/>
        <v>68.862499999999997</v>
      </c>
      <c r="Q2460" t="str">
        <f t="shared" si="193"/>
        <v>food</v>
      </c>
      <c r="R2460" t="str">
        <f t="shared" si="194"/>
        <v>small batch</v>
      </c>
      <c r="S2460" s="9">
        <f t="shared" si="190"/>
        <v>42495.871736111112</v>
      </c>
      <c r="T2460" s="9">
        <f t="shared" si="19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E2461/D2461*100</f>
        <v>102.25</v>
      </c>
      <c r="P2461">
        <f t="shared" si="192"/>
        <v>108.77659574468085</v>
      </c>
      <c r="Q2461" t="str">
        <f t="shared" si="193"/>
        <v>food</v>
      </c>
      <c r="R2461" t="str">
        <f t="shared" si="194"/>
        <v>small batch</v>
      </c>
      <c r="S2461" s="9">
        <f t="shared" si="190"/>
        <v>42407.637557870374</v>
      </c>
      <c r="T2461" s="9">
        <f t="shared" si="19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E2462/D2462*100</f>
        <v>100.78823529411764</v>
      </c>
      <c r="P2462">
        <f t="shared" si="192"/>
        <v>125.98529411764706</v>
      </c>
      <c r="Q2462" t="str">
        <f t="shared" si="193"/>
        <v>food</v>
      </c>
      <c r="R2462" t="str">
        <f t="shared" si="194"/>
        <v>small batch</v>
      </c>
      <c r="S2462" s="9">
        <f t="shared" si="190"/>
        <v>42704.187118055561</v>
      </c>
      <c r="T2462" s="9">
        <f t="shared" si="19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E2463/D2463*100</f>
        <v>103.8</v>
      </c>
      <c r="P2463">
        <f t="shared" si="192"/>
        <v>90.523255813953483</v>
      </c>
      <c r="Q2463" t="str">
        <f t="shared" si="193"/>
        <v>music</v>
      </c>
      <c r="R2463" t="str">
        <f t="shared" si="194"/>
        <v>indie rock</v>
      </c>
      <c r="S2463" s="9">
        <f t="shared" si="190"/>
        <v>40784.012696759259</v>
      </c>
      <c r="T2463" s="9">
        <f t="shared" si="19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E2464/D2464*100</f>
        <v>110.70833333333334</v>
      </c>
      <c r="P2464">
        <f t="shared" si="192"/>
        <v>28.880434782608695</v>
      </c>
      <c r="Q2464" t="str">
        <f t="shared" si="193"/>
        <v>music</v>
      </c>
      <c r="R2464" t="str">
        <f t="shared" si="194"/>
        <v>indie rock</v>
      </c>
      <c r="S2464" s="9">
        <f t="shared" si="190"/>
        <v>41089.186296296299</v>
      </c>
      <c r="T2464" s="9">
        <f t="shared" si="19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E2465/D2465*100</f>
        <v>116.25000000000001</v>
      </c>
      <c r="P2465">
        <f t="shared" si="192"/>
        <v>31</v>
      </c>
      <c r="Q2465" t="str">
        <f t="shared" si="193"/>
        <v>music</v>
      </c>
      <c r="R2465" t="str">
        <f t="shared" si="194"/>
        <v>indie rock</v>
      </c>
      <c r="S2465" s="9">
        <f t="shared" si="190"/>
        <v>41341.111400462964</v>
      </c>
      <c r="T2465" s="9">
        <f t="shared" si="19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E2466/D2466*100</f>
        <v>111.1</v>
      </c>
      <c r="P2466">
        <f t="shared" si="192"/>
        <v>51.674418604651166</v>
      </c>
      <c r="Q2466" t="str">
        <f t="shared" si="193"/>
        <v>music</v>
      </c>
      <c r="R2466" t="str">
        <f t="shared" si="194"/>
        <v>indie rock</v>
      </c>
      <c r="S2466" s="9">
        <f t="shared" si="190"/>
        <v>42248.90042824074</v>
      </c>
      <c r="T2466" s="9">
        <f t="shared" si="19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E2467/D2467*100</f>
        <v>180.14285714285714</v>
      </c>
      <c r="P2467">
        <f t="shared" si="192"/>
        <v>26.270833333333332</v>
      </c>
      <c r="Q2467" t="str">
        <f t="shared" si="193"/>
        <v>music</v>
      </c>
      <c r="R2467" t="str">
        <f t="shared" si="194"/>
        <v>indie rock</v>
      </c>
      <c r="S2467" s="9">
        <f t="shared" si="190"/>
        <v>41145.719305555554</v>
      </c>
      <c r="T2467" s="9">
        <f t="shared" si="19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E2468/D2468*100</f>
        <v>100</v>
      </c>
      <c r="P2468">
        <f t="shared" si="192"/>
        <v>48.07692307692308</v>
      </c>
      <c r="Q2468" t="str">
        <f t="shared" si="193"/>
        <v>music</v>
      </c>
      <c r="R2468" t="str">
        <f t="shared" si="194"/>
        <v>indie rock</v>
      </c>
      <c r="S2468" s="9">
        <f t="shared" si="190"/>
        <v>41373.102465277778</v>
      </c>
      <c r="T2468" s="9">
        <f t="shared" si="19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E2469/D2469*100</f>
        <v>118.5</v>
      </c>
      <c r="P2469">
        <f t="shared" si="192"/>
        <v>27.558139534883722</v>
      </c>
      <c r="Q2469" t="str">
        <f t="shared" si="193"/>
        <v>music</v>
      </c>
      <c r="R2469" t="str">
        <f t="shared" si="194"/>
        <v>indie rock</v>
      </c>
      <c r="S2469" s="9">
        <f t="shared" si="190"/>
        <v>41025.874201388891</v>
      </c>
      <c r="T2469" s="9">
        <f t="shared" si="19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E2470/D2470*100</f>
        <v>107.21700000000001</v>
      </c>
      <c r="P2470">
        <f t="shared" si="192"/>
        <v>36.97137931034483</v>
      </c>
      <c r="Q2470" t="str">
        <f t="shared" si="193"/>
        <v>music</v>
      </c>
      <c r="R2470" t="str">
        <f t="shared" si="194"/>
        <v>indie rock</v>
      </c>
      <c r="S2470" s="9">
        <f t="shared" si="190"/>
        <v>41174.154178240737</v>
      </c>
      <c r="T2470" s="9">
        <f t="shared" si="19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E2471/D2471*100</f>
        <v>113.66666666666667</v>
      </c>
      <c r="P2471">
        <f t="shared" si="192"/>
        <v>29.021276595744681</v>
      </c>
      <c r="Q2471" t="str">
        <f t="shared" si="193"/>
        <v>music</v>
      </c>
      <c r="R2471" t="str">
        <f t="shared" si="194"/>
        <v>indie rock</v>
      </c>
      <c r="S2471" s="9">
        <f t="shared" si="190"/>
        <v>40557.429733796293</v>
      </c>
      <c r="T2471" s="9">
        <f t="shared" si="19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E2472/D2472*100</f>
        <v>103.16400000000002</v>
      </c>
      <c r="P2472">
        <f t="shared" si="192"/>
        <v>28.65666666666667</v>
      </c>
      <c r="Q2472" t="str">
        <f t="shared" si="193"/>
        <v>music</v>
      </c>
      <c r="R2472" t="str">
        <f t="shared" si="194"/>
        <v>indie rock</v>
      </c>
      <c r="S2472" s="9">
        <f t="shared" si="190"/>
        <v>41023.07471064815</v>
      </c>
      <c r="T2472" s="9">
        <f t="shared" si="19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E2473/D2473*100</f>
        <v>128</v>
      </c>
      <c r="P2473">
        <f t="shared" si="192"/>
        <v>37.647058823529413</v>
      </c>
      <c r="Q2473" t="str">
        <f t="shared" si="193"/>
        <v>music</v>
      </c>
      <c r="R2473" t="str">
        <f t="shared" si="194"/>
        <v>indie rock</v>
      </c>
      <c r="S2473" s="9">
        <f t="shared" si="190"/>
        <v>40893.992962962962</v>
      </c>
      <c r="T2473" s="9">
        <f t="shared" si="19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E2474/D2474*100</f>
        <v>135.76026666666667</v>
      </c>
      <c r="P2474">
        <f t="shared" si="192"/>
        <v>97.904038461538462</v>
      </c>
      <c r="Q2474" t="str">
        <f t="shared" si="193"/>
        <v>music</v>
      </c>
      <c r="R2474" t="str">
        <f t="shared" si="194"/>
        <v>indie rock</v>
      </c>
      <c r="S2474" s="9">
        <f t="shared" si="190"/>
        <v>40354.11550925926</v>
      </c>
      <c r="T2474" s="9">
        <f t="shared" si="19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E2475/D2475*100</f>
        <v>100</v>
      </c>
      <c r="P2475">
        <f t="shared" si="192"/>
        <v>42.553191489361701</v>
      </c>
      <c r="Q2475" t="str">
        <f t="shared" si="193"/>
        <v>music</v>
      </c>
      <c r="R2475" t="str">
        <f t="shared" si="194"/>
        <v>indie rock</v>
      </c>
      <c r="S2475" s="9">
        <f t="shared" si="190"/>
        <v>41193.748483796298</v>
      </c>
      <c r="T2475" s="9">
        <f t="shared" si="19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E2476/D2476*100</f>
        <v>100.00360000000002</v>
      </c>
      <c r="P2476">
        <f t="shared" si="192"/>
        <v>131.58368421052631</v>
      </c>
      <c r="Q2476" t="str">
        <f t="shared" si="193"/>
        <v>music</v>
      </c>
      <c r="R2476" t="str">
        <f t="shared" si="194"/>
        <v>indie rock</v>
      </c>
      <c r="S2476" s="9">
        <f t="shared" si="190"/>
        <v>40417.011296296296</v>
      </c>
      <c r="T2476" s="9">
        <f t="shared" si="19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E2477/D2477*100</f>
        <v>104.71999999999998</v>
      </c>
      <c r="P2477">
        <f t="shared" si="192"/>
        <v>32.320987654320987</v>
      </c>
      <c r="Q2477" t="str">
        <f t="shared" si="193"/>
        <v>music</v>
      </c>
      <c r="R2477" t="str">
        <f t="shared" si="194"/>
        <v>indie rock</v>
      </c>
      <c r="S2477" s="9">
        <f t="shared" si="190"/>
        <v>40310.287673611114</v>
      </c>
      <c r="T2477" s="9">
        <f t="shared" si="19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E2478/D2478*100</f>
        <v>105.02249999999999</v>
      </c>
      <c r="P2478">
        <f t="shared" si="192"/>
        <v>61.103999999999999</v>
      </c>
      <c r="Q2478" t="str">
        <f t="shared" si="193"/>
        <v>music</v>
      </c>
      <c r="R2478" t="str">
        <f t="shared" si="194"/>
        <v>indie rock</v>
      </c>
      <c r="S2478" s="9">
        <f t="shared" si="190"/>
        <v>41913.328356481477</v>
      </c>
      <c r="T2478" s="9">
        <f t="shared" si="19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E2479/D2479*100</f>
        <v>171.33333333333334</v>
      </c>
      <c r="P2479">
        <f t="shared" si="192"/>
        <v>31.341463414634145</v>
      </c>
      <c r="Q2479" t="str">
        <f t="shared" si="193"/>
        <v>music</v>
      </c>
      <c r="R2479" t="str">
        <f t="shared" si="194"/>
        <v>indie rock</v>
      </c>
      <c r="S2479" s="9">
        <f t="shared" si="190"/>
        <v>41088.691493055558</v>
      </c>
      <c r="T2479" s="9">
        <f t="shared" si="19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E2480/D2480*100</f>
        <v>127.49999999999999</v>
      </c>
      <c r="P2480">
        <f t="shared" si="192"/>
        <v>129.1139240506329</v>
      </c>
      <c r="Q2480" t="str">
        <f t="shared" si="193"/>
        <v>music</v>
      </c>
      <c r="R2480" t="str">
        <f t="shared" si="194"/>
        <v>indie rock</v>
      </c>
      <c r="S2480" s="9">
        <f t="shared" si="190"/>
        <v>41257.950381944444</v>
      </c>
      <c r="T2480" s="9">
        <f t="shared" si="19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E2481/D2481*100</f>
        <v>133.44333333333333</v>
      </c>
      <c r="P2481">
        <f t="shared" si="192"/>
        <v>25.020624999999999</v>
      </c>
      <c r="Q2481" t="str">
        <f t="shared" si="193"/>
        <v>music</v>
      </c>
      <c r="R2481" t="str">
        <f t="shared" si="194"/>
        <v>indie rock</v>
      </c>
      <c r="S2481" s="9">
        <f t="shared" ref="S2481:S2544" si="195">(((J2481/60)/60)/24)+DATE(1970,1,1)</f>
        <v>41107.726782407408</v>
      </c>
      <c r="T2481" s="9">
        <f t="shared" ref="T2481:T2544" si="196"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E2482/D2482*100</f>
        <v>100</v>
      </c>
      <c r="P2482">
        <f t="shared" si="192"/>
        <v>250</v>
      </c>
      <c r="Q2482" t="str">
        <f t="shared" si="193"/>
        <v>music</v>
      </c>
      <c r="R2482" t="str">
        <f t="shared" si="194"/>
        <v>indie rock</v>
      </c>
      <c r="S2482" s="9">
        <f t="shared" si="195"/>
        <v>42227.936157407406</v>
      </c>
      <c r="T2482" s="9">
        <f t="shared" si="19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E2483/D2483*100</f>
        <v>112.91099999999999</v>
      </c>
      <c r="P2483">
        <f t="shared" si="192"/>
        <v>47.541473684210523</v>
      </c>
      <c r="Q2483" t="str">
        <f t="shared" si="193"/>
        <v>music</v>
      </c>
      <c r="R2483" t="str">
        <f t="shared" si="194"/>
        <v>indie rock</v>
      </c>
      <c r="S2483" s="9">
        <f t="shared" si="195"/>
        <v>40999.645925925928</v>
      </c>
      <c r="T2483" s="9">
        <f t="shared" si="19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E2484/D2484*100</f>
        <v>100.1</v>
      </c>
      <c r="P2484">
        <f t="shared" si="192"/>
        <v>40.04</v>
      </c>
      <c r="Q2484" t="str">
        <f t="shared" si="193"/>
        <v>music</v>
      </c>
      <c r="R2484" t="str">
        <f t="shared" si="194"/>
        <v>indie rock</v>
      </c>
      <c r="S2484" s="9">
        <f t="shared" si="195"/>
        <v>40711.782210648147</v>
      </c>
      <c r="T2484" s="9">
        <f t="shared" si="19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E2485/D2485*100</f>
        <v>113.72727272727272</v>
      </c>
      <c r="P2485">
        <f t="shared" si="192"/>
        <v>65.84210526315789</v>
      </c>
      <c r="Q2485" t="str">
        <f t="shared" si="193"/>
        <v>music</v>
      </c>
      <c r="R2485" t="str">
        <f t="shared" si="194"/>
        <v>indie rock</v>
      </c>
      <c r="S2485" s="9">
        <f t="shared" si="195"/>
        <v>40970.750034722223</v>
      </c>
      <c r="T2485" s="9">
        <f t="shared" si="19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E2486/D2486*100</f>
        <v>119.31742857142855</v>
      </c>
      <c r="P2486">
        <f t="shared" si="192"/>
        <v>46.401222222222216</v>
      </c>
      <c r="Q2486" t="str">
        <f t="shared" si="193"/>
        <v>music</v>
      </c>
      <c r="R2486" t="str">
        <f t="shared" si="194"/>
        <v>indie rock</v>
      </c>
      <c r="S2486" s="9">
        <f t="shared" si="195"/>
        <v>40771.916701388887</v>
      </c>
      <c r="T2486" s="9">
        <f t="shared" si="19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E2487/D2487*100</f>
        <v>103.25</v>
      </c>
      <c r="P2487">
        <f t="shared" si="192"/>
        <v>50.365853658536587</v>
      </c>
      <c r="Q2487" t="str">
        <f t="shared" si="193"/>
        <v>music</v>
      </c>
      <c r="R2487" t="str">
        <f t="shared" si="194"/>
        <v>indie rock</v>
      </c>
      <c r="S2487" s="9">
        <f t="shared" si="195"/>
        <v>40793.998599537037</v>
      </c>
      <c r="T2487" s="9">
        <f t="shared" si="19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E2488/D2488*100</f>
        <v>265.66666666666669</v>
      </c>
      <c r="P2488">
        <f t="shared" si="192"/>
        <v>26.566666666666666</v>
      </c>
      <c r="Q2488" t="str">
        <f t="shared" si="193"/>
        <v>music</v>
      </c>
      <c r="R2488" t="str">
        <f t="shared" si="194"/>
        <v>indie rock</v>
      </c>
      <c r="S2488" s="9">
        <f t="shared" si="195"/>
        <v>40991.708055555559</v>
      </c>
      <c r="T2488" s="9">
        <f t="shared" si="19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E2489/D2489*100</f>
        <v>100.05066666666667</v>
      </c>
      <c r="P2489">
        <f t="shared" si="192"/>
        <v>39.493684210526318</v>
      </c>
      <c r="Q2489" t="str">
        <f t="shared" si="193"/>
        <v>music</v>
      </c>
      <c r="R2489" t="str">
        <f t="shared" si="194"/>
        <v>indie rock</v>
      </c>
      <c r="S2489" s="9">
        <f t="shared" si="195"/>
        <v>41026.083298611113</v>
      </c>
      <c r="T2489" s="9">
        <f t="shared" si="19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E2490/D2490*100</f>
        <v>106.69999999999999</v>
      </c>
      <c r="P2490">
        <f t="shared" si="192"/>
        <v>49.246153846153845</v>
      </c>
      <c r="Q2490" t="str">
        <f t="shared" si="193"/>
        <v>music</v>
      </c>
      <c r="R2490" t="str">
        <f t="shared" si="194"/>
        <v>indie rock</v>
      </c>
      <c r="S2490" s="9">
        <f t="shared" si="195"/>
        <v>40833.633194444446</v>
      </c>
      <c r="T2490" s="9">
        <f t="shared" si="19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E2491/D2491*100</f>
        <v>133.67142857142858</v>
      </c>
      <c r="P2491">
        <f t="shared" si="192"/>
        <v>62.38</v>
      </c>
      <c r="Q2491" t="str">
        <f t="shared" si="193"/>
        <v>music</v>
      </c>
      <c r="R2491" t="str">
        <f t="shared" si="194"/>
        <v>indie rock</v>
      </c>
      <c r="S2491" s="9">
        <f t="shared" si="195"/>
        <v>41373.690266203703</v>
      </c>
      <c r="T2491" s="9">
        <f t="shared" si="19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E2492/D2492*100</f>
        <v>121.39999999999999</v>
      </c>
      <c r="P2492">
        <f t="shared" si="192"/>
        <v>37.9375</v>
      </c>
      <c r="Q2492" t="str">
        <f t="shared" si="193"/>
        <v>music</v>
      </c>
      <c r="R2492" t="str">
        <f t="shared" si="194"/>
        <v>indie rock</v>
      </c>
      <c r="S2492" s="9">
        <f t="shared" si="195"/>
        <v>41023.227731481478</v>
      </c>
      <c r="T2492" s="9">
        <f t="shared" si="19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E2493/D2493*100</f>
        <v>103.2</v>
      </c>
      <c r="P2493">
        <f t="shared" si="192"/>
        <v>51.6</v>
      </c>
      <c r="Q2493" t="str">
        <f t="shared" si="193"/>
        <v>music</v>
      </c>
      <c r="R2493" t="str">
        <f t="shared" si="194"/>
        <v>indie rock</v>
      </c>
      <c r="S2493" s="9">
        <f t="shared" si="195"/>
        <v>40542.839282407411</v>
      </c>
      <c r="T2493" s="9">
        <f t="shared" si="19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E2494/D2494*100</f>
        <v>125</v>
      </c>
      <c r="P2494">
        <f t="shared" si="192"/>
        <v>27.777777777777779</v>
      </c>
      <c r="Q2494" t="str">
        <f t="shared" si="193"/>
        <v>music</v>
      </c>
      <c r="R2494" t="str">
        <f t="shared" si="194"/>
        <v>indie rock</v>
      </c>
      <c r="S2494" s="9">
        <f t="shared" si="195"/>
        <v>41024.985972222225</v>
      </c>
      <c r="T2494" s="9">
        <f t="shared" si="19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E2495/D2495*100</f>
        <v>128.69999999999999</v>
      </c>
      <c r="P2495">
        <f t="shared" si="192"/>
        <v>99.382239382239376</v>
      </c>
      <c r="Q2495" t="str">
        <f t="shared" si="193"/>
        <v>music</v>
      </c>
      <c r="R2495" t="str">
        <f t="shared" si="194"/>
        <v>indie rock</v>
      </c>
      <c r="S2495" s="9">
        <f t="shared" si="195"/>
        <v>41348.168287037035</v>
      </c>
      <c r="T2495" s="9">
        <f t="shared" si="19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E2496/D2496*100</f>
        <v>101.00533333333333</v>
      </c>
      <c r="P2496">
        <f t="shared" si="192"/>
        <v>38.848205128205123</v>
      </c>
      <c r="Q2496" t="str">
        <f t="shared" si="193"/>
        <v>music</v>
      </c>
      <c r="R2496" t="str">
        <f t="shared" si="194"/>
        <v>indie rock</v>
      </c>
      <c r="S2496" s="9">
        <f t="shared" si="195"/>
        <v>41022.645185185182</v>
      </c>
      <c r="T2496" s="9">
        <f t="shared" si="19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E2497/D2497*100</f>
        <v>127.53666666666665</v>
      </c>
      <c r="P2497">
        <f t="shared" si="192"/>
        <v>45.548809523809524</v>
      </c>
      <c r="Q2497" t="str">
        <f t="shared" si="193"/>
        <v>music</v>
      </c>
      <c r="R2497" t="str">
        <f t="shared" si="194"/>
        <v>indie rock</v>
      </c>
      <c r="S2497" s="9">
        <f t="shared" si="195"/>
        <v>41036.946469907409</v>
      </c>
      <c r="T2497" s="9">
        <f t="shared" si="19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E2498/D2498*100</f>
        <v>100</v>
      </c>
      <c r="P2498">
        <f t="shared" si="192"/>
        <v>600</v>
      </c>
      <c r="Q2498" t="str">
        <f t="shared" si="193"/>
        <v>music</v>
      </c>
      <c r="R2498" t="str">
        <f t="shared" si="194"/>
        <v>indie rock</v>
      </c>
      <c r="S2498" s="9">
        <f t="shared" si="195"/>
        <v>41327.996435185189</v>
      </c>
      <c r="T2498" s="9">
        <f t="shared" si="19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E2499/D2499*100</f>
        <v>112.7715</v>
      </c>
      <c r="P2499">
        <f t="shared" ref="P2499:P2562" si="197">E2499/L2499</f>
        <v>80.551071428571419</v>
      </c>
      <c r="Q2499" t="str">
        <f t="shared" ref="Q2499:Q2562" si="198">LEFT(N2499,FIND("/",N2499)-1)</f>
        <v>music</v>
      </c>
      <c r="R2499" t="str">
        <f t="shared" ref="R2499:R2562" si="199">RIGHT(N2499,LEN(N2499)-FIND("/",N2499))</f>
        <v>indie rock</v>
      </c>
      <c r="S2499" s="9">
        <f t="shared" si="195"/>
        <v>40730.878912037035</v>
      </c>
      <c r="T2499" s="9">
        <f t="shared" si="196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E2500/D2500*100</f>
        <v>105.60000000000001</v>
      </c>
      <c r="P2500">
        <f t="shared" si="197"/>
        <v>52.8</v>
      </c>
      <c r="Q2500" t="str">
        <f t="shared" si="198"/>
        <v>music</v>
      </c>
      <c r="R2500" t="str">
        <f t="shared" si="199"/>
        <v>indie rock</v>
      </c>
      <c r="S2500" s="9">
        <f t="shared" si="195"/>
        <v>42017.967442129629</v>
      </c>
      <c r="T2500" s="9">
        <f t="shared" si="19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E2501/D2501*100</f>
        <v>202.625</v>
      </c>
      <c r="P2501">
        <f t="shared" si="197"/>
        <v>47.676470588235297</v>
      </c>
      <c r="Q2501" t="str">
        <f t="shared" si="198"/>
        <v>music</v>
      </c>
      <c r="R2501" t="str">
        <f t="shared" si="199"/>
        <v>indie rock</v>
      </c>
      <c r="S2501" s="9">
        <f t="shared" si="195"/>
        <v>41226.648576388885</v>
      </c>
      <c r="T2501" s="9">
        <f t="shared" si="19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E2502/D2502*100</f>
        <v>113.33333333333333</v>
      </c>
      <c r="P2502">
        <f t="shared" si="197"/>
        <v>23.448275862068964</v>
      </c>
      <c r="Q2502" t="str">
        <f t="shared" si="198"/>
        <v>music</v>
      </c>
      <c r="R2502" t="str">
        <f t="shared" si="199"/>
        <v>indie rock</v>
      </c>
      <c r="S2502" s="9">
        <f t="shared" si="195"/>
        <v>41053.772858796299</v>
      </c>
      <c r="T2502" s="9">
        <f t="shared" si="19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E2503/D2503*100</f>
        <v>2.5545454545454547</v>
      </c>
      <c r="P2503">
        <f t="shared" si="197"/>
        <v>40.142857142857146</v>
      </c>
      <c r="Q2503" t="str">
        <f t="shared" si="198"/>
        <v>food</v>
      </c>
      <c r="R2503" t="str">
        <f t="shared" si="199"/>
        <v>restaurants</v>
      </c>
      <c r="S2503" s="9">
        <f t="shared" si="195"/>
        <v>42244.776666666665</v>
      </c>
      <c r="T2503" s="9">
        <f t="shared" si="19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E2504/D2504*100</f>
        <v>7.8181818181818186E-2</v>
      </c>
      <c r="P2504">
        <f t="shared" si="197"/>
        <v>17.2</v>
      </c>
      <c r="Q2504" t="str">
        <f t="shared" si="198"/>
        <v>food</v>
      </c>
      <c r="R2504" t="str">
        <f t="shared" si="199"/>
        <v>restaurants</v>
      </c>
      <c r="S2504" s="9">
        <f t="shared" si="195"/>
        <v>41858.825439814813</v>
      </c>
      <c r="T2504" s="9">
        <f t="shared" si="19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E2505/D2505*100</f>
        <v>0</v>
      </c>
      <c r="P2505" t="e">
        <f t="shared" si="197"/>
        <v>#DIV/0!</v>
      </c>
      <c r="Q2505" t="str">
        <f t="shared" si="198"/>
        <v>food</v>
      </c>
      <c r="R2505" t="str">
        <f t="shared" si="199"/>
        <v>restaurants</v>
      </c>
      <c r="S2505" s="9">
        <f t="shared" si="195"/>
        <v>42498.899398148147</v>
      </c>
      <c r="T2505" s="9">
        <f t="shared" si="19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E2506/D2506*100</f>
        <v>0</v>
      </c>
      <c r="P2506" t="e">
        <f t="shared" si="197"/>
        <v>#DIV/0!</v>
      </c>
      <c r="Q2506" t="str">
        <f t="shared" si="198"/>
        <v>food</v>
      </c>
      <c r="R2506" t="str">
        <f t="shared" si="199"/>
        <v>restaurants</v>
      </c>
      <c r="S2506" s="9">
        <f t="shared" si="195"/>
        <v>41928.015439814815</v>
      </c>
      <c r="T2506" s="9">
        <f t="shared" si="19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E2507/D2507*100</f>
        <v>0</v>
      </c>
      <c r="P2507" t="e">
        <f t="shared" si="197"/>
        <v>#DIV/0!</v>
      </c>
      <c r="Q2507" t="str">
        <f t="shared" si="198"/>
        <v>food</v>
      </c>
      <c r="R2507" t="str">
        <f t="shared" si="199"/>
        <v>restaurants</v>
      </c>
      <c r="S2507" s="9">
        <f t="shared" si="195"/>
        <v>42047.05574074074</v>
      </c>
      <c r="T2507" s="9">
        <f t="shared" si="19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E2508/D2508*100</f>
        <v>0.6</v>
      </c>
      <c r="P2508">
        <f t="shared" si="197"/>
        <v>15</v>
      </c>
      <c r="Q2508" t="str">
        <f t="shared" si="198"/>
        <v>food</v>
      </c>
      <c r="R2508" t="str">
        <f t="shared" si="199"/>
        <v>restaurants</v>
      </c>
      <c r="S2508" s="9">
        <f t="shared" si="195"/>
        <v>42258.297094907408</v>
      </c>
      <c r="T2508" s="9">
        <f t="shared" si="19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E2509/D2509*100</f>
        <v>0</v>
      </c>
      <c r="P2509" t="e">
        <f t="shared" si="197"/>
        <v>#DIV/0!</v>
      </c>
      <c r="Q2509" t="str">
        <f t="shared" si="198"/>
        <v>food</v>
      </c>
      <c r="R2509" t="str">
        <f t="shared" si="199"/>
        <v>restaurants</v>
      </c>
      <c r="S2509" s="9">
        <f t="shared" si="195"/>
        <v>42105.072962962964</v>
      </c>
      <c r="T2509" s="9">
        <f t="shared" si="19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E2510/D2510*100</f>
        <v>0</v>
      </c>
      <c r="P2510" t="e">
        <f t="shared" si="197"/>
        <v>#DIV/0!</v>
      </c>
      <c r="Q2510" t="str">
        <f t="shared" si="198"/>
        <v>food</v>
      </c>
      <c r="R2510" t="str">
        <f t="shared" si="199"/>
        <v>restaurants</v>
      </c>
      <c r="S2510" s="9">
        <f t="shared" si="195"/>
        <v>41835.951782407406</v>
      </c>
      <c r="T2510" s="9">
        <f t="shared" si="19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E2511/D2511*100</f>
        <v>1.0526315789473684</v>
      </c>
      <c r="P2511">
        <f t="shared" si="197"/>
        <v>35.714285714285715</v>
      </c>
      <c r="Q2511" t="str">
        <f t="shared" si="198"/>
        <v>food</v>
      </c>
      <c r="R2511" t="str">
        <f t="shared" si="199"/>
        <v>restaurants</v>
      </c>
      <c r="S2511" s="9">
        <f t="shared" si="195"/>
        <v>42058.809594907405</v>
      </c>
      <c r="T2511" s="9">
        <f t="shared" si="19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E2512/D2512*100</f>
        <v>0.15</v>
      </c>
      <c r="P2512">
        <f t="shared" si="197"/>
        <v>37.5</v>
      </c>
      <c r="Q2512" t="str">
        <f t="shared" si="198"/>
        <v>food</v>
      </c>
      <c r="R2512" t="str">
        <f t="shared" si="199"/>
        <v>restaurants</v>
      </c>
      <c r="S2512" s="9">
        <f t="shared" si="195"/>
        <v>42078.997361111105</v>
      </c>
      <c r="T2512" s="9">
        <f t="shared" si="19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E2513/D2513*100</f>
        <v>0</v>
      </c>
      <c r="P2513" t="e">
        <f t="shared" si="197"/>
        <v>#DIV/0!</v>
      </c>
      <c r="Q2513" t="str">
        <f t="shared" si="198"/>
        <v>food</v>
      </c>
      <c r="R2513" t="str">
        <f t="shared" si="199"/>
        <v>restaurants</v>
      </c>
      <c r="S2513" s="9">
        <f t="shared" si="195"/>
        <v>42371.446909722217</v>
      </c>
      <c r="T2513" s="9">
        <f t="shared" si="19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E2514/D2514*100</f>
        <v>0</v>
      </c>
      <c r="P2514" t="e">
        <f t="shared" si="197"/>
        <v>#DIV/0!</v>
      </c>
      <c r="Q2514" t="str">
        <f t="shared" si="198"/>
        <v>food</v>
      </c>
      <c r="R2514" t="str">
        <f t="shared" si="199"/>
        <v>restaurants</v>
      </c>
      <c r="S2514" s="9">
        <f t="shared" si="195"/>
        <v>41971.876863425925</v>
      </c>
      <c r="T2514" s="9">
        <f t="shared" si="19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E2515/D2515*100</f>
        <v>0</v>
      </c>
      <c r="P2515" t="e">
        <f t="shared" si="197"/>
        <v>#DIV/0!</v>
      </c>
      <c r="Q2515" t="str">
        <f t="shared" si="198"/>
        <v>food</v>
      </c>
      <c r="R2515" t="str">
        <f t="shared" si="199"/>
        <v>restaurants</v>
      </c>
      <c r="S2515" s="9">
        <f t="shared" si="195"/>
        <v>42732.00681712963</v>
      </c>
      <c r="T2515" s="9">
        <f t="shared" si="19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E2516/D2516*100</f>
        <v>1.7500000000000002</v>
      </c>
      <c r="P2516">
        <f t="shared" si="197"/>
        <v>52.5</v>
      </c>
      <c r="Q2516" t="str">
        <f t="shared" si="198"/>
        <v>food</v>
      </c>
      <c r="R2516" t="str">
        <f t="shared" si="199"/>
        <v>restaurants</v>
      </c>
      <c r="S2516" s="9">
        <f t="shared" si="195"/>
        <v>41854.389780092592</v>
      </c>
      <c r="T2516" s="9">
        <f t="shared" si="19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E2517/D2517*100</f>
        <v>18.600000000000001</v>
      </c>
      <c r="P2517">
        <f t="shared" si="197"/>
        <v>77.5</v>
      </c>
      <c r="Q2517" t="str">
        <f t="shared" si="198"/>
        <v>food</v>
      </c>
      <c r="R2517" t="str">
        <f t="shared" si="199"/>
        <v>restaurants</v>
      </c>
      <c r="S2517" s="9">
        <f t="shared" si="195"/>
        <v>42027.839733796296</v>
      </c>
      <c r="T2517" s="9">
        <f t="shared" si="19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E2518/D2518*100</f>
        <v>0</v>
      </c>
      <c r="P2518" t="e">
        <f t="shared" si="197"/>
        <v>#DIV/0!</v>
      </c>
      <c r="Q2518" t="str">
        <f t="shared" si="198"/>
        <v>food</v>
      </c>
      <c r="R2518" t="str">
        <f t="shared" si="199"/>
        <v>restaurants</v>
      </c>
      <c r="S2518" s="9">
        <f t="shared" si="195"/>
        <v>41942.653379629628</v>
      </c>
      <c r="T2518" s="9">
        <f t="shared" si="19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E2519/D2519*100</f>
        <v>9.8166666666666664</v>
      </c>
      <c r="P2519">
        <f t="shared" si="197"/>
        <v>53.545454545454547</v>
      </c>
      <c r="Q2519" t="str">
        <f t="shared" si="198"/>
        <v>food</v>
      </c>
      <c r="R2519" t="str">
        <f t="shared" si="199"/>
        <v>restaurants</v>
      </c>
      <c r="S2519" s="9">
        <f t="shared" si="195"/>
        <v>42052.802430555559</v>
      </c>
      <c r="T2519" s="9">
        <f t="shared" si="19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E2520/D2520*100</f>
        <v>0</v>
      </c>
      <c r="P2520" t="e">
        <f t="shared" si="197"/>
        <v>#DIV/0!</v>
      </c>
      <c r="Q2520" t="str">
        <f t="shared" si="198"/>
        <v>food</v>
      </c>
      <c r="R2520" t="str">
        <f t="shared" si="199"/>
        <v>restaurants</v>
      </c>
      <c r="S2520" s="9">
        <f t="shared" si="195"/>
        <v>41926.680879629632</v>
      </c>
      <c r="T2520" s="9">
        <f t="shared" si="19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E2521/D2521*100</f>
        <v>4.3333333333333335E-2</v>
      </c>
      <c r="P2521">
        <f t="shared" si="197"/>
        <v>16.25</v>
      </c>
      <c r="Q2521" t="str">
        <f t="shared" si="198"/>
        <v>food</v>
      </c>
      <c r="R2521" t="str">
        <f t="shared" si="199"/>
        <v>restaurants</v>
      </c>
      <c r="S2521" s="9">
        <f t="shared" si="195"/>
        <v>41809.155138888891</v>
      </c>
      <c r="T2521" s="9">
        <f t="shared" si="19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E2522/D2522*100</f>
        <v>0</v>
      </c>
      <c r="P2522" t="e">
        <f t="shared" si="197"/>
        <v>#DIV/0!</v>
      </c>
      <c r="Q2522" t="str">
        <f t="shared" si="198"/>
        <v>food</v>
      </c>
      <c r="R2522" t="str">
        <f t="shared" si="199"/>
        <v>restaurants</v>
      </c>
      <c r="S2522" s="9">
        <f t="shared" si="195"/>
        <v>42612.600520833337</v>
      </c>
      <c r="T2522" s="9">
        <f t="shared" si="19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E2523/D2523*100</f>
        <v>109.48792</v>
      </c>
      <c r="P2523">
        <f t="shared" si="197"/>
        <v>103.68174242424243</v>
      </c>
      <c r="Q2523" t="str">
        <f t="shared" si="198"/>
        <v>music</v>
      </c>
      <c r="R2523" t="str">
        <f t="shared" si="199"/>
        <v>classical music</v>
      </c>
      <c r="S2523" s="9">
        <f t="shared" si="195"/>
        <v>42269.967835648145</v>
      </c>
      <c r="T2523" s="9">
        <f t="shared" si="19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E2524/D2524*100</f>
        <v>100</v>
      </c>
      <c r="P2524">
        <f t="shared" si="197"/>
        <v>185.18518518518519</v>
      </c>
      <c r="Q2524" t="str">
        <f t="shared" si="198"/>
        <v>music</v>
      </c>
      <c r="R2524" t="str">
        <f t="shared" si="199"/>
        <v>classical music</v>
      </c>
      <c r="S2524" s="9">
        <f t="shared" si="195"/>
        <v>42460.573611111111</v>
      </c>
      <c r="T2524" s="9">
        <f t="shared" si="19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E2525/D2525*100</f>
        <v>156.44444444444446</v>
      </c>
      <c r="P2525">
        <f t="shared" si="197"/>
        <v>54.153846153846153</v>
      </c>
      <c r="Q2525" t="str">
        <f t="shared" si="198"/>
        <v>music</v>
      </c>
      <c r="R2525" t="str">
        <f t="shared" si="199"/>
        <v>classical music</v>
      </c>
      <c r="S2525" s="9">
        <f t="shared" si="195"/>
        <v>41930.975601851853</v>
      </c>
      <c r="T2525" s="9">
        <f t="shared" si="19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E2526/D2526*100</f>
        <v>101.6</v>
      </c>
      <c r="P2526">
        <f t="shared" si="197"/>
        <v>177.2093023255814</v>
      </c>
      <c r="Q2526" t="str">
        <f t="shared" si="198"/>
        <v>music</v>
      </c>
      <c r="R2526" t="str">
        <f t="shared" si="199"/>
        <v>classical music</v>
      </c>
      <c r="S2526" s="9">
        <f t="shared" si="195"/>
        <v>41961.807372685187</v>
      </c>
      <c r="T2526" s="9">
        <f t="shared" si="19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E2527/D2527*100</f>
        <v>100.325</v>
      </c>
      <c r="P2527">
        <f t="shared" si="197"/>
        <v>100.325</v>
      </c>
      <c r="Q2527" t="str">
        <f t="shared" si="198"/>
        <v>music</v>
      </c>
      <c r="R2527" t="str">
        <f t="shared" si="199"/>
        <v>classical music</v>
      </c>
      <c r="S2527" s="9">
        <f t="shared" si="195"/>
        <v>41058.844571759262</v>
      </c>
      <c r="T2527" s="9">
        <f t="shared" si="19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E2528/D2528*100</f>
        <v>112.94999999999999</v>
      </c>
      <c r="P2528">
        <f t="shared" si="197"/>
        <v>136.90909090909091</v>
      </c>
      <c r="Q2528" t="str">
        <f t="shared" si="198"/>
        <v>music</v>
      </c>
      <c r="R2528" t="str">
        <f t="shared" si="199"/>
        <v>classical music</v>
      </c>
      <c r="S2528" s="9">
        <f t="shared" si="195"/>
        <v>41953.091134259259</v>
      </c>
      <c r="T2528" s="9">
        <f t="shared" si="19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E2529/D2529*100</f>
        <v>102.125</v>
      </c>
      <c r="P2529">
        <f t="shared" si="197"/>
        <v>57.535211267605632</v>
      </c>
      <c r="Q2529" t="str">
        <f t="shared" si="198"/>
        <v>music</v>
      </c>
      <c r="R2529" t="str">
        <f t="shared" si="199"/>
        <v>classical music</v>
      </c>
      <c r="S2529" s="9">
        <f t="shared" si="195"/>
        <v>41546.75105324074</v>
      </c>
      <c r="T2529" s="9">
        <f t="shared" si="19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E2530/D2530*100</f>
        <v>107.24974999999999</v>
      </c>
      <c r="P2530">
        <f t="shared" si="197"/>
        <v>52.962839506172834</v>
      </c>
      <c r="Q2530" t="str">
        <f t="shared" si="198"/>
        <v>music</v>
      </c>
      <c r="R2530" t="str">
        <f t="shared" si="199"/>
        <v>classical music</v>
      </c>
      <c r="S2530" s="9">
        <f t="shared" si="195"/>
        <v>42217.834525462968</v>
      </c>
      <c r="T2530" s="9">
        <f t="shared" si="19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E2531/D2531*100</f>
        <v>104.28333333333333</v>
      </c>
      <c r="P2531">
        <f t="shared" si="197"/>
        <v>82.328947368421055</v>
      </c>
      <c r="Q2531" t="str">
        <f t="shared" si="198"/>
        <v>music</v>
      </c>
      <c r="R2531" t="str">
        <f t="shared" si="199"/>
        <v>classical music</v>
      </c>
      <c r="S2531" s="9">
        <f t="shared" si="195"/>
        <v>40948.080729166664</v>
      </c>
      <c r="T2531" s="9">
        <f t="shared" si="19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E2532/D2532*100</f>
        <v>100</v>
      </c>
      <c r="P2532">
        <f t="shared" si="197"/>
        <v>135.41666666666666</v>
      </c>
      <c r="Q2532" t="str">
        <f t="shared" si="198"/>
        <v>music</v>
      </c>
      <c r="R2532" t="str">
        <f t="shared" si="199"/>
        <v>classical music</v>
      </c>
      <c r="S2532" s="9">
        <f t="shared" si="195"/>
        <v>42081.864641203705</v>
      </c>
      <c r="T2532" s="9">
        <f t="shared" si="19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E2533/D2533*100</f>
        <v>100.4</v>
      </c>
      <c r="P2533">
        <f t="shared" si="197"/>
        <v>74.06557377049181</v>
      </c>
      <c r="Q2533" t="str">
        <f t="shared" si="198"/>
        <v>music</v>
      </c>
      <c r="R2533" t="str">
        <f t="shared" si="199"/>
        <v>classical music</v>
      </c>
      <c r="S2533" s="9">
        <f t="shared" si="195"/>
        <v>42208.680023148147</v>
      </c>
      <c r="T2533" s="9">
        <f t="shared" si="19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E2534/D2534*100</f>
        <v>126.125</v>
      </c>
      <c r="P2534">
        <f t="shared" si="197"/>
        <v>84.083333333333329</v>
      </c>
      <c r="Q2534" t="str">
        <f t="shared" si="198"/>
        <v>music</v>
      </c>
      <c r="R2534" t="str">
        <f t="shared" si="199"/>
        <v>classical music</v>
      </c>
      <c r="S2534" s="9">
        <f t="shared" si="195"/>
        <v>41107.849143518521</v>
      </c>
      <c r="T2534" s="9">
        <f t="shared" si="19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E2535/D2535*100</f>
        <v>110.66666666666667</v>
      </c>
      <c r="P2535">
        <f t="shared" si="197"/>
        <v>61.029411764705884</v>
      </c>
      <c r="Q2535" t="str">
        <f t="shared" si="198"/>
        <v>music</v>
      </c>
      <c r="R2535" t="str">
        <f t="shared" si="199"/>
        <v>classical music</v>
      </c>
      <c r="S2535" s="9">
        <f t="shared" si="195"/>
        <v>41304.751284722224</v>
      </c>
      <c r="T2535" s="9">
        <f t="shared" si="19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E2536/D2536*100</f>
        <v>105</v>
      </c>
      <c r="P2536">
        <f t="shared" si="197"/>
        <v>150</v>
      </c>
      <c r="Q2536" t="str">
        <f t="shared" si="198"/>
        <v>music</v>
      </c>
      <c r="R2536" t="str">
        <f t="shared" si="199"/>
        <v>classical music</v>
      </c>
      <c r="S2536" s="9">
        <f t="shared" si="195"/>
        <v>40127.700370370374</v>
      </c>
      <c r="T2536" s="9">
        <f t="shared" si="19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E2537/D2537*100</f>
        <v>103.77499999999999</v>
      </c>
      <c r="P2537">
        <f t="shared" si="197"/>
        <v>266.08974358974359</v>
      </c>
      <c r="Q2537" t="str">
        <f t="shared" si="198"/>
        <v>music</v>
      </c>
      <c r="R2537" t="str">
        <f t="shared" si="199"/>
        <v>classical music</v>
      </c>
      <c r="S2537" s="9">
        <f t="shared" si="195"/>
        <v>41943.791030092594</v>
      </c>
      <c r="T2537" s="9">
        <f t="shared" si="19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E2538/D2538*100</f>
        <v>115.99999999999999</v>
      </c>
      <c r="P2538">
        <f t="shared" si="197"/>
        <v>7.25</v>
      </c>
      <c r="Q2538" t="str">
        <f t="shared" si="198"/>
        <v>music</v>
      </c>
      <c r="R2538" t="str">
        <f t="shared" si="199"/>
        <v>classical music</v>
      </c>
      <c r="S2538" s="9">
        <f t="shared" si="195"/>
        <v>41464.106087962966</v>
      </c>
      <c r="T2538" s="9">
        <f t="shared" si="19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E2539/D2539*100</f>
        <v>110.00000000000001</v>
      </c>
      <c r="P2539">
        <f t="shared" si="197"/>
        <v>100</v>
      </c>
      <c r="Q2539" t="str">
        <f t="shared" si="198"/>
        <v>music</v>
      </c>
      <c r="R2539" t="str">
        <f t="shared" si="199"/>
        <v>classical music</v>
      </c>
      <c r="S2539" s="9">
        <f t="shared" si="195"/>
        <v>40696.648784722223</v>
      </c>
      <c r="T2539" s="9">
        <f t="shared" si="19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E2540/D2540*100</f>
        <v>113.01761111111111</v>
      </c>
      <c r="P2540">
        <f t="shared" si="197"/>
        <v>109.96308108108107</v>
      </c>
      <c r="Q2540" t="str">
        <f t="shared" si="198"/>
        <v>music</v>
      </c>
      <c r="R2540" t="str">
        <f t="shared" si="199"/>
        <v>classical music</v>
      </c>
      <c r="S2540" s="9">
        <f t="shared" si="195"/>
        <v>41298.509965277779</v>
      </c>
      <c r="T2540" s="9">
        <f t="shared" si="19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E2541/D2541*100</f>
        <v>100.25</v>
      </c>
      <c r="P2541">
        <f t="shared" si="197"/>
        <v>169.91525423728814</v>
      </c>
      <c r="Q2541" t="str">
        <f t="shared" si="198"/>
        <v>music</v>
      </c>
      <c r="R2541" t="str">
        <f t="shared" si="199"/>
        <v>classical music</v>
      </c>
      <c r="S2541" s="9">
        <f t="shared" si="195"/>
        <v>41977.902222222227</v>
      </c>
      <c r="T2541" s="9">
        <f t="shared" si="19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E2542/D2542*100</f>
        <v>103.4</v>
      </c>
      <c r="P2542">
        <f t="shared" si="197"/>
        <v>95.740740740740748</v>
      </c>
      <c r="Q2542" t="str">
        <f t="shared" si="198"/>
        <v>music</v>
      </c>
      <c r="R2542" t="str">
        <f t="shared" si="199"/>
        <v>classical music</v>
      </c>
      <c r="S2542" s="9">
        <f t="shared" si="195"/>
        <v>40785.675011574072</v>
      </c>
      <c r="T2542" s="9">
        <f t="shared" si="19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E2543/D2543*100</f>
        <v>107.02857142857142</v>
      </c>
      <c r="P2543">
        <f t="shared" si="197"/>
        <v>59.460317460317462</v>
      </c>
      <c r="Q2543" t="str">
        <f t="shared" si="198"/>
        <v>music</v>
      </c>
      <c r="R2543" t="str">
        <f t="shared" si="199"/>
        <v>classical music</v>
      </c>
      <c r="S2543" s="9">
        <f t="shared" si="195"/>
        <v>41483.449282407404</v>
      </c>
      <c r="T2543" s="9">
        <f t="shared" si="19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E2544/D2544*100</f>
        <v>103.57142857142858</v>
      </c>
      <c r="P2544">
        <f t="shared" si="197"/>
        <v>55.769230769230766</v>
      </c>
      <c r="Q2544" t="str">
        <f t="shared" si="198"/>
        <v>music</v>
      </c>
      <c r="R2544" t="str">
        <f t="shared" si="199"/>
        <v>classical music</v>
      </c>
      <c r="S2544" s="9">
        <f t="shared" si="195"/>
        <v>41509.426585648151</v>
      </c>
      <c r="T2544" s="9">
        <f t="shared" si="19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E2545/D2545*100</f>
        <v>156.4</v>
      </c>
      <c r="P2545">
        <f t="shared" si="197"/>
        <v>30.076923076923077</v>
      </c>
      <c r="Q2545" t="str">
        <f t="shared" si="198"/>
        <v>music</v>
      </c>
      <c r="R2545" t="str">
        <f t="shared" si="199"/>
        <v>classical music</v>
      </c>
      <c r="S2545" s="9">
        <f t="shared" ref="S2545:S2608" si="200">(((J2545/60)/60)/24)+DATE(1970,1,1)</f>
        <v>40514.107615740737</v>
      </c>
      <c r="T2545" s="9">
        <f t="shared" ref="T2545:T2608" si="201"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E2546/D2546*100</f>
        <v>100.82</v>
      </c>
      <c r="P2546">
        <f t="shared" si="197"/>
        <v>88.438596491228068</v>
      </c>
      <c r="Q2546" t="str">
        <f t="shared" si="198"/>
        <v>music</v>
      </c>
      <c r="R2546" t="str">
        <f t="shared" si="199"/>
        <v>classical music</v>
      </c>
      <c r="S2546" s="9">
        <f t="shared" si="200"/>
        <v>41068.520474537036</v>
      </c>
      <c r="T2546" s="9">
        <f t="shared" si="20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E2547/D2547*100</f>
        <v>195.3</v>
      </c>
      <c r="P2547">
        <f t="shared" si="197"/>
        <v>64.032786885245898</v>
      </c>
      <c r="Q2547" t="str">
        <f t="shared" si="198"/>
        <v>music</v>
      </c>
      <c r="R2547" t="str">
        <f t="shared" si="199"/>
        <v>classical music</v>
      </c>
      <c r="S2547" s="9">
        <f t="shared" si="200"/>
        <v>42027.13817129629</v>
      </c>
      <c r="T2547" s="9">
        <f t="shared" si="20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E2548/D2548*100</f>
        <v>111.71428571428572</v>
      </c>
      <c r="P2548">
        <f t="shared" si="197"/>
        <v>60.153846153846153</v>
      </c>
      <c r="Q2548" t="str">
        <f t="shared" si="198"/>
        <v>music</v>
      </c>
      <c r="R2548" t="str">
        <f t="shared" si="199"/>
        <v>classical music</v>
      </c>
      <c r="S2548" s="9">
        <f t="shared" si="200"/>
        <v>41524.858553240738</v>
      </c>
      <c r="T2548" s="9">
        <f t="shared" si="20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E2549/D2549*100</f>
        <v>119.85454545454546</v>
      </c>
      <c r="P2549">
        <f t="shared" si="197"/>
        <v>49.194029850746269</v>
      </c>
      <c r="Q2549" t="str">
        <f t="shared" si="198"/>
        <v>music</v>
      </c>
      <c r="R2549" t="str">
        <f t="shared" si="199"/>
        <v>classical music</v>
      </c>
      <c r="S2549" s="9">
        <f t="shared" si="200"/>
        <v>40973.773182870369</v>
      </c>
      <c r="T2549" s="9">
        <f t="shared" si="20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E2550/D2550*100</f>
        <v>101.85</v>
      </c>
      <c r="P2550">
        <f t="shared" si="197"/>
        <v>165.16216216216216</v>
      </c>
      <c r="Q2550" t="str">
        <f t="shared" si="198"/>
        <v>music</v>
      </c>
      <c r="R2550" t="str">
        <f t="shared" si="199"/>
        <v>classical music</v>
      </c>
      <c r="S2550" s="9">
        <f t="shared" si="200"/>
        <v>42618.625428240746</v>
      </c>
      <c r="T2550" s="9">
        <f t="shared" si="20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E2551/D2551*100</f>
        <v>102.80254777070064</v>
      </c>
      <c r="P2551">
        <f t="shared" si="197"/>
        <v>43.621621621621621</v>
      </c>
      <c r="Q2551" t="str">
        <f t="shared" si="198"/>
        <v>music</v>
      </c>
      <c r="R2551" t="str">
        <f t="shared" si="199"/>
        <v>classical music</v>
      </c>
      <c r="S2551" s="9">
        <f t="shared" si="200"/>
        <v>41390.757754629631</v>
      </c>
      <c r="T2551" s="9">
        <f t="shared" si="20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E2552/D2552*100</f>
        <v>100.84615384615385</v>
      </c>
      <c r="P2552">
        <f t="shared" si="197"/>
        <v>43.7</v>
      </c>
      <c r="Q2552" t="str">
        <f t="shared" si="198"/>
        <v>music</v>
      </c>
      <c r="R2552" t="str">
        <f t="shared" si="199"/>
        <v>classical music</v>
      </c>
      <c r="S2552" s="9">
        <f t="shared" si="200"/>
        <v>42228.634328703702</v>
      </c>
      <c r="T2552" s="9">
        <f t="shared" si="20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E2553/D2553*100</f>
        <v>102.73469387755102</v>
      </c>
      <c r="P2553">
        <f t="shared" si="197"/>
        <v>67.419642857142861</v>
      </c>
      <c r="Q2553" t="str">
        <f t="shared" si="198"/>
        <v>music</v>
      </c>
      <c r="R2553" t="str">
        <f t="shared" si="199"/>
        <v>classical music</v>
      </c>
      <c r="S2553" s="9">
        <f t="shared" si="200"/>
        <v>40961.252141203702</v>
      </c>
      <c r="T2553" s="9">
        <f t="shared" si="20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E2554/D2554*100</f>
        <v>106.5</v>
      </c>
      <c r="P2554">
        <f t="shared" si="197"/>
        <v>177.5</v>
      </c>
      <c r="Q2554" t="str">
        <f t="shared" si="198"/>
        <v>music</v>
      </c>
      <c r="R2554" t="str">
        <f t="shared" si="199"/>
        <v>classical music</v>
      </c>
      <c r="S2554" s="9">
        <f t="shared" si="200"/>
        <v>42769.809965277775</v>
      </c>
      <c r="T2554" s="9">
        <f t="shared" si="20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E2555/D2555*100</f>
        <v>155.53333333333333</v>
      </c>
      <c r="P2555">
        <f t="shared" si="197"/>
        <v>38.883333333333333</v>
      </c>
      <c r="Q2555" t="str">
        <f t="shared" si="198"/>
        <v>music</v>
      </c>
      <c r="R2555" t="str">
        <f t="shared" si="199"/>
        <v>classical music</v>
      </c>
      <c r="S2555" s="9">
        <f t="shared" si="200"/>
        <v>41113.199155092596</v>
      </c>
      <c r="T2555" s="9">
        <f t="shared" si="20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E2556/D2556*100</f>
        <v>122.8</v>
      </c>
      <c r="P2556">
        <f t="shared" si="197"/>
        <v>54.985074626865675</v>
      </c>
      <c r="Q2556" t="str">
        <f t="shared" si="198"/>
        <v>music</v>
      </c>
      <c r="R2556" t="str">
        <f t="shared" si="199"/>
        <v>classical music</v>
      </c>
      <c r="S2556" s="9">
        <f t="shared" si="200"/>
        <v>42125.078275462962</v>
      </c>
      <c r="T2556" s="9">
        <f t="shared" si="20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E2557/D2557*100</f>
        <v>107.35</v>
      </c>
      <c r="P2557">
        <f t="shared" si="197"/>
        <v>61.342857142857142</v>
      </c>
      <c r="Q2557" t="str">
        <f t="shared" si="198"/>
        <v>music</v>
      </c>
      <c r="R2557" t="str">
        <f t="shared" si="199"/>
        <v>classical music</v>
      </c>
      <c r="S2557" s="9">
        <f t="shared" si="200"/>
        <v>41026.655011574076</v>
      </c>
      <c r="T2557" s="9">
        <f t="shared" si="20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E2558/D2558*100</f>
        <v>105.50335570469798</v>
      </c>
      <c r="P2558">
        <f t="shared" si="197"/>
        <v>23.117647058823529</v>
      </c>
      <c r="Q2558" t="str">
        <f t="shared" si="198"/>
        <v>music</v>
      </c>
      <c r="R2558" t="str">
        <f t="shared" si="199"/>
        <v>classical music</v>
      </c>
      <c r="S2558" s="9">
        <f t="shared" si="200"/>
        <v>41222.991400462961</v>
      </c>
      <c r="T2558" s="9">
        <f t="shared" si="20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E2559/D2559*100</f>
        <v>118.44444444444444</v>
      </c>
      <c r="P2559">
        <f t="shared" si="197"/>
        <v>29.611111111111111</v>
      </c>
      <c r="Q2559" t="str">
        <f t="shared" si="198"/>
        <v>music</v>
      </c>
      <c r="R2559" t="str">
        <f t="shared" si="199"/>
        <v>classical music</v>
      </c>
      <c r="S2559" s="9">
        <f t="shared" si="200"/>
        <v>41744.745208333334</v>
      </c>
      <c r="T2559" s="9">
        <f t="shared" si="20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E2560/D2560*100</f>
        <v>108.88</v>
      </c>
      <c r="P2560">
        <f t="shared" si="197"/>
        <v>75.611111111111114</v>
      </c>
      <c r="Q2560" t="str">
        <f t="shared" si="198"/>
        <v>music</v>
      </c>
      <c r="R2560" t="str">
        <f t="shared" si="199"/>
        <v>classical music</v>
      </c>
      <c r="S2560" s="9">
        <f t="shared" si="200"/>
        <v>42093.860023148154</v>
      </c>
      <c r="T2560" s="9">
        <f t="shared" si="20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E2561/D2561*100</f>
        <v>111.25</v>
      </c>
      <c r="P2561">
        <f t="shared" si="197"/>
        <v>35.6</v>
      </c>
      <c r="Q2561" t="str">
        <f t="shared" si="198"/>
        <v>music</v>
      </c>
      <c r="R2561" t="str">
        <f t="shared" si="199"/>
        <v>classical music</v>
      </c>
      <c r="S2561" s="9">
        <f t="shared" si="200"/>
        <v>40829.873657407406</v>
      </c>
      <c r="T2561" s="9">
        <f t="shared" si="20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E2562/D2562*100</f>
        <v>100.1</v>
      </c>
      <c r="P2562">
        <f t="shared" si="197"/>
        <v>143</v>
      </c>
      <c r="Q2562" t="str">
        <f t="shared" si="198"/>
        <v>music</v>
      </c>
      <c r="R2562" t="str">
        <f t="shared" si="199"/>
        <v>classical music</v>
      </c>
      <c r="S2562" s="9">
        <f t="shared" si="200"/>
        <v>42039.951087962967</v>
      </c>
      <c r="T2562" s="9">
        <f t="shared" si="20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E2563/D2563*100</f>
        <v>0</v>
      </c>
      <c r="P2563" t="e">
        <f t="shared" ref="P2563:P2626" si="202">E2563/L2563</f>
        <v>#DIV/0!</v>
      </c>
      <c r="Q2563" t="str">
        <f t="shared" ref="Q2563:Q2626" si="203">LEFT(N2563,FIND("/",N2563)-1)</f>
        <v>food</v>
      </c>
      <c r="R2563" t="str">
        <f t="shared" ref="R2563:R2626" si="204">RIGHT(N2563,LEN(N2563)-FIND("/",N2563))</f>
        <v>food trucks</v>
      </c>
      <c r="S2563" s="9">
        <f t="shared" si="200"/>
        <v>42260.528807870374</v>
      </c>
      <c r="T2563" s="9">
        <f t="shared" si="20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E2564/D2564*100</f>
        <v>0.75</v>
      </c>
      <c r="P2564">
        <f t="shared" si="202"/>
        <v>25</v>
      </c>
      <c r="Q2564" t="str">
        <f t="shared" si="203"/>
        <v>food</v>
      </c>
      <c r="R2564" t="str">
        <f t="shared" si="204"/>
        <v>food trucks</v>
      </c>
      <c r="S2564" s="9">
        <f t="shared" si="200"/>
        <v>42594.524756944447</v>
      </c>
      <c r="T2564" s="9">
        <f t="shared" si="20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E2565/D2565*100</f>
        <v>0</v>
      </c>
      <c r="P2565" t="e">
        <f t="shared" si="202"/>
        <v>#DIV/0!</v>
      </c>
      <c r="Q2565" t="str">
        <f t="shared" si="203"/>
        <v>food</v>
      </c>
      <c r="R2565" t="str">
        <f t="shared" si="204"/>
        <v>food trucks</v>
      </c>
      <c r="S2565" s="9">
        <f t="shared" si="200"/>
        <v>42155.139479166668</v>
      </c>
      <c r="T2565" s="9">
        <f t="shared" si="20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E2566/D2566*100</f>
        <v>0</v>
      </c>
      <c r="P2566" t="e">
        <f t="shared" si="202"/>
        <v>#DIV/0!</v>
      </c>
      <c r="Q2566" t="str">
        <f t="shared" si="203"/>
        <v>food</v>
      </c>
      <c r="R2566" t="str">
        <f t="shared" si="204"/>
        <v>food trucks</v>
      </c>
      <c r="S2566" s="9">
        <f t="shared" si="200"/>
        <v>41822.040497685186</v>
      </c>
      <c r="T2566" s="9">
        <f t="shared" si="20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E2567/D2567*100</f>
        <v>1</v>
      </c>
      <c r="P2567">
        <f t="shared" si="202"/>
        <v>100</v>
      </c>
      <c r="Q2567" t="str">
        <f t="shared" si="203"/>
        <v>food</v>
      </c>
      <c r="R2567" t="str">
        <f t="shared" si="204"/>
        <v>food trucks</v>
      </c>
      <c r="S2567" s="9">
        <f t="shared" si="200"/>
        <v>42440.650335648148</v>
      </c>
      <c r="T2567" s="9">
        <f t="shared" si="20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E2568/D2568*100</f>
        <v>0</v>
      </c>
      <c r="P2568" t="e">
        <f t="shared" si="202"/>
        <v>#DIV/0!</v>
      </c>
      <c r="Q2568" t="str">
        <f t="shared" si="203"/>
        <v>food</v>
      </c>
      <c r="R2568" t="str">
        <f t="shared" si="204"/>
        <v>food trucks</v>
      </c>
      <c r="S2568" s="9">
        <f t="shared" si="200"/>
        <v>41842.980879629627</v>
      </c>
      <c r="T2568" s="9">
        <f t="shared" si="20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E2569/D2569*100</f>
        <v>0.26666666666666666</v>
      </c>
      <c r="P2569">
        <f t="shared" si="202"/>
        <v>60</v>
      </c>
      <c r="Q2569" t="str">
        <f t="shared" si="203"/>
        <v>food</v>
      </c>
      <c r="R2569" t="str">
        <f t="shared" si="204"/>
        <v>food trucks</v>
      </c>
      <c r="S2569" s="9">
        <f t="shared" si="200"/>
        <v>42087.878912037035</v>
      </c>
      <c r="T2569" s="9">
        <f t="shared" si="20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E2570/D2570*100</f>
        <v>0.5</v>
      </c>
      <c r="P2570">
        <f t="shared" si="202"/>
        <v>50</v>
      </c>
      <c r="Q2570" t="str">
        <f t="shared" si="203"/>
        <v>food</v>
      </c>
      <c r="R2570" t="str">
        <f t="shared" si="204"/>
        <v>food trucks</v>
      </c>
      <c r="S2570" s="9">
        <f t="shared" si="200"/>
        <v>42584.666597222225</v>
      </c>
      <c r="T2570" s="9">
        <f t="shared" si="20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E2571/D2571*100</f>
        <v>2.2307692307692308</v>
      </c>
      <c r="P2571">
        <f t="shared" si="202"/>
        <v>72.5</v>
      </c>
      <c r="Q2571" t="str">
        <f t="shared" si="203"/>
        <v>food</v>
      </c>
      <c r="R2571" t="str">
        <f t="shared" si="204"/>
        <v>food trucks</v>
      </c>
      <c r="S2571" s="9">
        <f t="shared" si="200"/>
        <v>42234.105462962965</v>
      </c>
      <c r="T2571" s="9">
        <f t="shared" si="20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E2572/D2572*100</f>
        <v>0.84285714285714297</v>
      </c>
      <c r="P2572">
        <f t="shared" si="202"/>
        <v>29.5</v>
      </c>
      <c r="Q2572" t="str">
        <f t="shared" si="203"/>
        <v>food</v>
      </c>
      <c r="R2572" t="str">
        <f t="shared" si="204"/>
        <v>food trucks</v>
      </c>
      <c r="S2572" s="9">
        <f t="shared" si="200"/>
        <v>42744.903182870374</v>
      </c>
      <c r="T2572" s="9">
        <f t="shared" si="20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E2573/D2573*100</f>
        <v>0.25</v>
      </c>
      <c r="P2573">
        <f t="shared" si="202"/>
        <v>62.5</v>
      </c>
      <c r="Q2573" t="str">
        <f t="shared" si="203"/>
        <v>food</v>
      </c>
      <c r="R2573" t="str">
        <f t="shared" si="204"/>
        <v>food trucks</v>
      </c>
      <c r="S2573" s="9">
        <f t="shared" si="200"/>
        <v>42449.341678240744</v>
      </c>
      <c r="T2573" s="9">
        <f t="shared" si="20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E2574/D2574*100</f>
        <v>0</v>
      </c>
      <c r="P2574" t="e">
        <f t="shared" si="202"/>
        <v>#DIV/0!</v>
      </c>
      <c r="Q2574" t="str">
        <f t="shared" si="203"/>
        <v>food</v>
      </c>
      <c r="R2574" t="str">
        <f t="shared" si="204"/>
        <v>food trucks</v>
      </c>
      <c r="S2574" s="9">
        <f t="shared" si="200"/>
        <v>42077.119409722218</v>
      </c>
      <c r="T2574" s="9">
        <f t="shared" si="20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E2575/D2575*100</f>
        <v>0</v>
      </c>
      <c r="P2575" t="e">
        <f t="shared" si="202"/>
        <v>#DIV/0!</v>
      </c>
      <c r="Q2575" t="str">
        <f t="shared" si="203"/>
        <v>food</v>
      </c>
      <c r="R2575" t="str">
        <f t="shared" si="204"/>
        <v>food trucks</v>
      </c>
      <c r="S2575" s="9">
        <f t="shared" si="200"/>
        <v>41829.592002314814</v>
      </c>
      <c r="T2575" s="9">
        <f t="shared" si="20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E2576/D2576*100</f>
        <v>0</v>
      </c>
      <c r="P2576" t="e">
        <f t="shared" si="202"/>
        <v>#DIV/0!</v>
      </c>
      <c r="Q2576" t="str">
        <f t="shared" si="203"/>
        <v>food</v>
      </c>
      <c r="R2576" t="str">
        <f t="shared" si="204"/>
        <v>food trucks</v>
      </c>
      <c r="S2576" s="9">
        <f t="shared" si="200"/>
        <v>42487.825752314813</v>
      </c>
      <c r="T2576" s="9">
        <f t="shared" si="20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E2577/D2577*100</f>
        <v>0</v>
      </c>
      <c r="P2577" t="e">
        <f t="shared" si="202"/>
        <v>#DIV/0!</v>
      </c>
      <c r="Q2577" t="str">
        <f t="shared" si="203"/>
        <v>food</v>
      </c>
      <c r="R2577" t="str">
        <f t="shared" si="204"/>
        <v>food trucks</v>
      </c>
      <c r="S2577" s="9">
        <f t="shared" si="200"/>
        <v>41986.108726851846</v>
      </c>
      <c r="T2577" s="9">
        <f t="shared" si="20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E2578/D2578*100</f>
        <v>0</v>
      </c>
      <c r="P2578" t="e">
        <f t="shared" si="202"/>
        <v>#DIV/0!</v>
      </c>
      <c r="Q2578" t="str">
        <f t="shared" si="203"/>
        <v>food</v>
      </c>
      <c r="R2578" t="str">
        <f t="shared" si="204"/>
        <v>food trucks</v>
      </c>
      <c r="S2578" s="9">
        <f t="shared" si="200"/>
        <v>42060.00980324074</v>
      </c>
      <c r="T2578" s="9">
        <f t="shared" si="20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E2579/D2579*100</f>
        <v>0</v>
      </c>
      <c r="P2579" t="e">
        <f t="shared" si="202"/>
        <v>#DIV/0!</v>
      </c>
      <c r="Q2579" t="str">
        <f t="shared" si="203"/>
        <v>food</v>
      </c>
      <c r="R2579" t="str">
        <f t="shared" si="204"/>
        <v>food trucks</v>
      </c>
      <c r="S2579" s="9">
        <f t="shared" si="200"/>
        <v>41830.820567129631</v>
      </c>
      <c r="T2579" s="9">
        <f t="shared" si="20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E2580/D2580*100</f>
        <v>0</v>
      </c>
      <c r="P2580" t="e">
        <f t="shared" si="202"/>
        <v>#DIV/0!</v>
      </c>
      <c r="Q2580" t="str">
        <f t="shared" si="203"/>
        <v>food</v>
      </c>
      <c r="R2580" t="str">
        <f t="shared" si="204"/>
        <v>food trucks</v>
      </c>
      <c r="S2580" s="9">
        <f t="shared" si="200"/>
        <v>42238.022905092599</v>
      </c>
      <c r="T2580" s="9">
        <f t="shared" si="20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E2581/D2581*100</f>
        <v>0.13849999999999998</v>
      </c>
      <c r="P2581">
        <f t="shared" si="202"/>
        <v>23.083333333333332</v>
      </c>
      <c r="Q2581" t="str">
        <f t="shared" si="203"/>
        <v>food</v>
      </c>
      <c r="R2581" t="str">
        <f t="shared" si="204"/>
        <v>food trucks</v>
      </c>
      <c r="S2581" s="9">
        <f t="shared" si="200"/>
        <v>41837.829895833333</v>
      </c>
      <c r="T2581" s="9">
        <f t="shared" si="20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E2582/D2582*100</f>
        <v>0.6</v>
      </c>
      <c r="P2582">
        <f t="shared" si="202"/>
        <v>25.5</v>
      </c>
      <c r="Q2582" t="str">
        <f t="shared" si="203"/>
        <v>food</v>
      </c>
      <c r="R2582" t="str">
        <f t="shared" si="204"/>
        <v>food trucks</v>
      </c>
      <c r="S2582" s="9">
        <f t="shared" si="200"/>
        <v>42110.326423611114</v>
      </c>
      <c r="T2582" s="9">
        <f t="shared" si="20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E2583/D2583*100</f>
        <v>10.6</v>
      </c>
      <c r="P2583">
        <f t="shared" si="202"/>
        <v>48.18181818181818</v>
      </c>
      <c r="Q2583" t="str">
        <f t="shared" si="203"/>
        <v>food</v>
      </c>
      <c r="R2583" t="str">
        <f t="shared" si="204"/>
        <v>food trucks</v>
      </c>
      <c r="S2583" s="9">
        <f t="shared" si="200"/>
        <v>42294.628449074073</v>
      </c>
      <c r="T2583" s="9">
        <f t="shared" si="20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E2584/D2584*100</f>
        <v>1.1111111111111111E-3</v>
      </c>
      <c r="P2584">
        <f t="shared" si="202"/>
        <v>1</v>
      </c>
      <c r="Q2584" t="str">
        <f t="shared" si="203"/>
        <v>food</v>
      </c>
      <c r="R2584" t="str">
        <f t="shared" si="204"/>
        <v>food trucks</v>
      </c>
      <c r="S2584" s="9">
        <f t="shared" si="200"/>
        <v>42642.988819444443</v>
      </c>
      <c r="T2584" s="9">
        <f t="shared" si="20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E2585/D2585*100</f>
        <v>0.5</v>
      </c>
      <c r="P2585">
        <f t="shared" si="202"/>
        <v>1</v>
      </c>
      <c r="Q2585" t="str">
        <f t="shared" si="203"/>
        <v>food</v>
      </c>
      <c r="R2585" t="str">
        <f t="shared" si="204"/>
        <v>food trucks</v>
      </c>
      <c r="S2585" s="9">
        <f t="shared" si="200"/>
        <v>42019.76944444445</v>
      </c>
      <c r="T2585" s="9">
        <f t="shared" si="20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E2586/D2586*100</f>
        <v>0</v>
      </c>
      <c r="P2586" t="e">
        <f t="shared" si="202"/>
        <v>#DIV/0!</v>
      </c>
      <c r="Q2586" t="str">
        <f t="shared" si="203"/>
        <v>food</v>
      </c>
      <c r="R2586" t="str">
        <f t="shared" si="204"/>
        <v>food trucks</v>
      </c>
      <c r="S2586" s="9">
        <f t="shared" si="200"/>
        <v>42140.173252314817</v>
      </c>
      <c r="T2586" s="9">
        <f t="shared" si="20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E2587/D2587*100</f>
        <v>0.16666666666666669</v>
      </c>
      <c r="P2587">
        <f t="shared" si="202"/>
        <v>50</v>
      </c>
      <c r="Q2587" t="str">
        <f t="shared" si="203"/>
        <v>food</v>
      </c>
      <c r="R2587" t="str">
        <f t="shared" si="204"/>
        <v>food trucks</v>
      </c>
      <c r="S2587" s="9">
        <f t="shared" si="200"/>
        <v>41795.963333333333</v>
      </c>
      <c r="T2587" s="9">
        <f t="shared" si="20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E2588/D2588*100</f>
        <v>0.16666666666666669</v>
      </c>
      <c r="P2588">
        <f t="shared" si="202"/>
        <v>5</v>
      </c>
      <c r="Q2588" t="str">
        <f t="shared" si="203"/>
        <v>food</v>
      </c>
      <c r="R2588" t="str">
        <f t="shared" si="204"/>
        <v>food trucks</v>
      </c>
      <c r="S2588" s="9">
        <f t="shared" si="200"/>
        <v>42333.330277777779</v>
      </c>
      <c r="T2588" s="9">
        <f t="shared" si="20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E2589/D2589*100</f>
        <v>2.4340000000000002</v>
      </c>
      <c r="P2589">
        <f t="shared" si="202"/>
        <v>202.83333333333334</v>
      </c>
      <c r="Q2589" t="str">
        <f t="shared" si="203"/>
        <v>food</v>
      </c>
      <c r="R2589" t="str">
        <f t="shared" si="204"/>
        <v>food trucks</v>
      </c>
      <c r="S2589" s="9">
        <f t="shared" si="200"/>
        <v>42338.675381944442</v>
      </c>
      <c r="T2589" s="9">
        <f t="shared" si="20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E2590/D2590*100</f>
        <v>3.8833333333333329</v>
      </c>
      <c r="P2590">
        <f t="shared" si="202"/>
        <v>29.125</v>
      </c>
      <c r="Q2590" t="str">
        <f t="shared" si="203"/>
        <v>food</v>
      </c>
      <c r="R2590" t="str">
        <f t="shared" si="204"/>
        <v>food trucks</v>
      </c>
      <c r="S2590" s="9">
        <f t="shared" si="200"/>
        <v>42042.676226851851</v>
      </c>
      <c r="T2590" s="9">
        <f t="shared" si="20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E2591/D2591*100</f>
        <v>0.01</v>
      </c>
      <c r="P2591">
        <f t="shared" si="202"/>
        <v>5</v>
      </c>
      <c r="Q2591" t="str">
        <f t="shared" si="203"/>
        <v>food</v>
      </c>
      <c r="R2591" t="str">
        <f t="shared" si="204"/>
        <v>food trucks</v>
      </c>
      <c r="S2591" s="9">
        <f t="shared" si="200"/>
        <v>42422.536192129628</v>
      </c>
      <c r="T2591" s="9">
        <f t="shared" si="20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E2592/D2592*100</f>
        <v>0</v>
      </c>
      <c r="P2592" t="e">
        <f t="shared" si="202"/>
        <v>#DIV/0!</v>
      </c>
      <c r="Q2592" t="str">
        <f t="shared" si="203"/>
        <v>food</v>
      </c>
      <c r="R2592" t="str">
        <f t="shared" si="204"/>
        <v>food trucks</v>
      </c>
      <c r="S2592" s="9">
        <f t="shared" si="200"/>
        <v>42388.589085648149</v>
      </c>
      <c r="T2592" s="9">
        <f t="shared" si="20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E2593/D2593*100</f>
        <v>1.7333333333333332</v>
      </c>
      <c r="P2593">
        <f t="shared" si="202"/>
        <v>13</v>
      </c>
      <c r="Q2593" t="str">
        <f t="shared" si="203"/>
        <v>food</v>
      </c>
      <c r="R2593" t="str">
        <f t="shared" si="204"/>
        <v>food trucks</v>
      </c>
      <c r="S2593" s="9">
        <f t="shared" si="200"/>
        <v>42382.906527777777</v>
      </c>
      <c r="T2593" s="9">
        <f t="shared" si="20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E2594/D2594*100</f>
        <v>0.16666666666666669</v>
      </c>
      <c r="P2594">
        <f t="shared" si="202"/>
        <v>50</v>
      </c>
      <c r="Q2594" t="str">
        <f t="shared" si="203"/>
        <v>food</v>
      </c>
      <c r="R2594" t="str">
        <f t="shared" si="204"/>
        <v>food trucks</v>
      </c>
      <c r="S2594" s="9">
        <f t="shared" si="200"/>
        <v>41887.801168981481</v>
      </c>
      <c r="T2594" s="9">
        <f t="shared" si="20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E2595/D2595*100</f>
        <v>0</v>
      </c>
      <c r="P2595" t="e">
        <f t="shared" si="202"/>
        <v>#DIV/0!</v>
      </c>
      <c r="Q2595" t="str">
        <f t="shared" si="203"/>
        <v>food</v>
      </c>
      <c r="R2595" t="str">
        <f t="shared" si="204"/>
        <v>food trucks</v>
      </c>
      <c r="S2595" s="9">
        <f t="shared" si="200"/>
        <v>42089.84520833334</v>
      </c>
      <c r="T2595" s="9">
        <f t="shared" si="20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E2596/D2596*100</f>
        <v>1.25E-3</v>
      </c>
      <c r="P2596">
        <f t="shared" si="202"/>
        <v>1</v>
      </c>
      <c r="Q2596" t="str">
        <f t="shared" si="203"/>
        <v>food</v>
      </c>
      <c r="R2596" t="str">
        <f t="shared" si="204"/>
        <v>food trucks</v>
      </c>
      <c r="S2596" s="9">
        <f t="shared" si="200"/>
        <v>41828.967916666668</v>
      </c>
      <c r="T2596" s="9">
        <f t="shared" si="20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E2597/D2597*100</f>
        <v>12.166666666666668</v>
      </c>
      <c r="P2597">
        <f t="shared" si="202"/>
        <v>96.05263157894737</v>
      </c>
      <c r="Q2597" t="str">
        <f t="shared" si="203"/>
        <v>food</v>
      </c>
      <c r="R2597" t="str">
        <f t="shared" si="204"/>
        <v>food trucks</v>
      </c>
      <c r="S2597" s="9">
        <f t="shared" si="200"/>
        <v>42760.244212962964</v>
      </c>
      <c r="T2597" s="9">
        <f t="shared" si="20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E2598/D2598*100</f>
        <v>23.588571428571427</v>
      </c>
      <c r="P2598">
        <f t="shared" si="202"/>
        <v>305.77777777777777</v>
      </c>
      <c r="Q2598" t="str">
        <f t="shared" si="203"/>
        <v>food</v>
      </c>
      <c r="R2598" t="str">
        <f t="shared" si="204"/>
        <v>food trucks</v>
      </c>
      <c r="S2598" s="9">
        <f t="shared" si="200"/>
        <v>41828.664456018516</v>
      </c>
      <c r="T2598" s="9">
        <f t="shared" si="20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E2599/D2599*100</f>
        <v>5.6666666666666661</v>
      </c>
      <c r="P2599">
        <f t="shared" si="202"/>
        <v>12.142857142857142</v>
      </c>
      <c r="Q2599" t="str">
        <f t="shared" si="203"/>
        <v>food</v>
      </c>
      <c r="R2599" t="str">
        <f t="shared" si="204"/>
        <v>food trucks</v>
      </c>
      <c r="S2599" s="9">
        <f t="shared" si="200"/>
        <v>42510.341631944444</v>
      </c>
      <c r="T2599" s="9">
        <f t="shared" si="20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E2600/D2600*100</f>
        <v>39</v>
      </c>
      <c r="P2600">
        <f t="shared" si="202"/>
        <v>83.571428571428569</v>
      </c>
      <c r="Q2600" t="str">
        <f t="shared" si="203"/>
        <v>food</v>
      </c>
      <c r="R2600" t="str">
        <f t="shared" si="204"/>
        <v>food trucks</v>
      </c>
      <c r="S2600" s="9">
        <f t="shared" si="200"/>
        <v>42240.840289351851</v>
      </c>
      <c r="T2600" s="9">
        <f t="shared" si="20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E2601/D2601*100</f>
        <v>0.99546510341776351</v>
      </c>
      <c r="P2601">
        <f t="shared" si="202"/>
        <v>18</v>
      </c>
      <c r="Q2601" t="str">
        <f t="shared" si="203"/>
        <v>food</v>
      </c>
      <c r="R2601" t="str">
        <f t="shared" si="204"/>
        <v>food trucks</v>
      </c>
      <c r="S2601" s="9">
        <f t="shared" si="200"/>
        <v>41809.754016203704</v>
      </c>
      <c r="T2601" s="9">
        <f t="shared" si="20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E2602/D2602*100</f>
        <v>6.9320000000000004</v>
      </c>
      <c r="P2602">
        <f t="shared" si="202"/>
        <v>115.53333333333333</v>
      </c>
      <c r="Q2602" t="str">
        <f t="shared" si="203"/>
        <v>food</v>
      </c>
      <c r="R2602" t="str">
        <f t="shared" si="204"/>
        <v>food trucks</v>
      </c>
      <c r="S2602" s="9">
        <f t="shared" si="200"/>
        <v>42394.900462962964</v>
      </c>
      <c r="T2602" s="9">
        <f t="shared" si="20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E2603/D2603*100</f>
        <v>661.4</v>
      </c>
      <c r="P2603">
        <f t="shared" si="202"/>
        <v>21.900662251655628</v>
      </c>
      <c r="Q2603" t="str">
        <f t="shared" si="203"/>
        <v>technology</v>
      </c>
      <c r="R2603" t="str">
        <f t="shared" si="204"/>
        <v>space exploration</v>
      </c>
      <c r="S2603" s="9">
        <f t="shared" si="200"/>
        <v>41150.902187499996</v>
      </c>
      <c r="T2603" s="9">
        <f t="shared" si="20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E2604/D2604*100</f>
        <v>326.0916666666667</v>
      </c>
      <c r="P2604">
        <f t="shared" si="202"/>
        <v>80.022494887525568</v>
      </c>
      <c r="Q2604" t="str">
        <f t="shared" si="203"/>
        <v>technology</v>
      </c>
      <c r="R2604" t="str">
        <f t="shared" si="204"/>
        <v>space exploration</v>
      </c>
      <c r="S2604" s="9">
        <f t="shared" si="200"/>
        <v>41915.747314814813</v>
      </c>
      <c r="T2604" s="9">
        <f t="shared" si="20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E2605/D2605*100</f>
        <v>101.48571428571429</v>
      </c>
      <c r="P2605">
        <f t="shared" si="202"/>
        <v>35.520000000000003</v>
      </c>
      <c r="Q2605" t="str">
        <f t="shared" si="203"/>
        <v>technology</v>
      </c>
      <c r="R2605" t="str">
        <f t="shared" si="204"/>
        <v>space exploration</v>
      </c>
      <c r="S2605" s="9">
        <f t="shared" si="200"/>
        <v>41617.912662037037</v>
      </c>
      <c r="T2605" s="9">
        <f t="shared" si="20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E2606/D2606*100</f>
        <v>104.21799999999999</v>
      </c>
      <c r="P2606">
        <f t="shared" si="202"/>
        <v>64.933333333333323</v>
      </c>
      <c r="Q2606" t="str">
        <f t="shared" si="203"/>
        <v>technology</v>
      </c>
      <c r="R2606" t="str">
        <f t="shared" si="204"/>
        <v>space exploration</v>
      </c>
      <c r="S2606" s="9">
        <f t="shared" si="200"/>
        <v>40998.051192129627</v>
      </c>
      <c r="T2606" s="9">
        <f t="shared" si="20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E2607/D2607*100</f>
        <v>107.42157000000002</v>
      </c>
      <c r="P2607">
        <f t="shared" si="202"/>
        <v>60.965703745743475</v>
      </c>
      <c r="Q2607" t="str">
        <f t="shared" si="203"/>
        <v>technology</v>
      </c>
      <c r="R2607" t="str">
        <f t="shared" si="204"/>
        <v>space exploration</v>
      </c>
      <c r="S2607" s="9">
        <f t="shared" si="200"/>
        <v>42508.541550925926</v>
      </c>
      <c r="T2607" s="9">
        <f t="shared" si="20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E2608/D2608*100</f>
        <v>110.05454545454545</v>
      </c>
      <c r="P2608">
        <f t="shared" si="202"/>
        <v>31.444155844155844</v>
      </c>
      <c r="Q2608" t="str">
        <f t="shared" si="203"/>
        <v>technology</v>
      </c>
      <c r="R2608" t="str">
        <f t="shared" si="204"/>
        <v>space exploration</v>
      </c>
      <c r="S2608" s="9">
        <f t="shared" si="200"/>
        <v>41726.712754629632</v>
      </c>
      <c r="T2608" s="9">
        <f t="shared" si="20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E2609/D2609*100</f>
        <v>407.7</v>
      </c>
      <c r="P2609">
        <f t="shared" si="202"/>
        <v>81.949748743718587</v>
      </c>
      <c r="Q2609" t="str">
        <f t="shared" si="203"/>
        <v>technology</v>
      </c>
      <c r="R2609" t="str">
        <f t="shared" si="204"/>
        <v>space exploration</v>
      </c>
      <c r="S2609" s="9">
        <f t="shared" ref="S2609:S2672" si="205">(((J2609/60)/60)/24)+DATE(1970,1,1)</f>
        <v>42184.874675925923</v>
      </c>
      <c r="T2609" s="9">
        <f t="shared" ref="T2609:T2672" si="206"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E2610/D2610*100</f>
        <v>223.92500000000001</v>
      </c>
      <c r="P2610">
        <f t="shared" si="202"/>
        <v>58.92763157894737</v>
      </c>
      <c r="Q2610" t="str">
        <f t="shared" si="203"/>
        <v>technology</v>
      </c>
      <c r="R2610" t="str">
        <f t="shared" si="204"/>
        <v>space exploration</v>
      </c>
      <c r="S2610" s="9">
        <f t="shared" si="205"/>
        <v>42767.801712962959</v>
      </c>
      <c r="T2610" s="9">
        <f t="shared" si="20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E2611/D2611*100</f>
        <v>303.80111428571428</v>
      </c>
      <c r="P2611">
        <f t="shared" si="202"/>
        <v>157.29347633136095</v>
      </c>
      <c r="Q2611" t="str">
        <f t="shared" si="203"/>
        <v>technology</v>
      </c>
      <c r="R2611" t="str">
        <f t="shared" si="204"/>
        <v>space exploration</v>
      </c>
      <c r="S2611" s="9">
        <f t="shared" si="205"/>
        <v>41075.237858796296</v>
      </c>
      <c r="T2611" s="9">
        <f t="shared" si="20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E2612/D2612*100</f>
        <v>141.3251043268175</v>
      </c>
      <c r="P2612">
        <f t="shared" si="202"/>
        <v>55.758509532062391</v>
      </c>
      <c r="Q2612" t="str">
        <f t="shared" si="203"/>
        <v>technology</v>
      </c>
      <c r="R2612" t="str">
        <f t="shared" si="204"/>
        <v>space exploration</v>
      </c>
      <c r="S2612" s="9">
        <f t="shared" si="205"/>
        <v>42564.881076388891</v>
      </c>
      <c r="T2612" s="9">
        <f t="shared" si="20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E2613/D2613*100</f>
        <v>2790.6363636363635</v>
      </c>
      <c r="P2613">
        <f t="shared" si="202"/>
        <v>83.802893802893806</v>
      </c>
      <c r="Q2613" t="str">
        <f t="shared" si="203"/>
        <v>technology</v>
      </c>
      <c r="R2613" t="str">
        <f t="shared" si="204"/>
        <v>space exploration</v>
      </c>
      <c r="S2613" s="9">
        <f t="shared" si="205"/>
        <v>42704.335810185185</v>
      </c>
      <c r="T2613" s="9">
        <f t="shared" si="20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E2614/D2614*100</f>
        <v>171.76130000000001</v>
      </c>
      <c r="P2614">
        <f t="shared" si="202"/>
        <v>58.422210884353746</v>
      </c>
      <c r="Q2614" t="str">
        <f t="shared" si="203"/>
        <v>technology</v>
      </c>
      <c r="R2614" t="str">
        <f t="shared" si="204"/>
        <v>space exploration</v>
      </c>
      <c r="S2614" s="9">
        <f t="shared" si="205"/>
        <v>41982.143171296295</v>
      </c>
      <c r="T2614" s="9">
        <f t="shared" si="20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E2615/D2615*100</f>
        <v>101.01333333333334</v>
      </c>
      <c r="P2615">
        <f t="shared" si="202"/>
        <v>270.57142857142856</v>
      </c>
      <c r="Q2615" t="str">
        <f t="shared" si="203"/>
        <v>technology</v>
      </c>
      <c r="R2615" t="str">
        <f t="shared" si="204"/>
        <v>space exploration</v>
      </c>
      <c r="S2615" s="9">
        <f t="shared" si="205"/>
        <v>41143.81821759259</v>
      </c>
      <c r="T2615" s="9">
        <f t="shared" si="20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E2616/D2616*100</f>
        <v>102</v>
      </c>
      <c r="P2616">
        <f t="shared" si="202"/>
        <v>107.1</v>
      </c>
      <c r="Q2616" t="str">
        <f t="shared" si="203"/>
        <v>technology</v>
      </c>
      <c r="R2616" t="str">
        <f t="shared" si="204"/>
        <v>space exploration</v>
      </c>
      <c r="S2616" s="9">
        <f t="shared" si="205"/>
        <v>41730.708472222221</v>
      </c>
      <c r="T2616" s="9">
        <f t="shared" si="20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E2617/D2617*100</f>
        <v>169.76511744127936</v>
      </c>
      <c r="P2617">
        <f t="shared" si="202"/>
        <v>47.180555555555557</v>
      </c>
      <c r="Q2617" t="str">
        <f t="shared" si="203"/>
        <v>technology</v>
      </c>
      <c r="R2617" t="str">
        <f t="shared" si="204"/>
        <v>space exploration</v>
      </c>
      <c r="S2617" s="9">
        <f t="shared" si="205"/>
        <v>42453.49726851852</v>
      </c>
      <c r="T2617" s="9">
        <f t="shared" si="20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E2618/D2618*100</f>
        <v>114.53400000000001</v>
      </c>
      <c r="P2618">
        <f t="shared" si="202"/>
        <v>120.30882352941177</v>
      </c>
      <c r="Q2618" t="str">
        <f t="shared" si="203"/>
        <v>technology</v>
      </c>
      <c r="R2618" t="str">
        <f t="shared" si="204"/>
        <v>space exploration</v>
      </c>
      <c r="S2618" s="9">
        <f t="shared" si="205"/>
        <v>42211.99454861111</v>
      </c>
      <c r="T2618" s="9">
        <f t="shared" si="20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E2619/D2619*100</f>
        <v>877.6</v>
      </c>
      <c r="P2619">
        <f t="shared" si="202"/>
        <v>27.59748427672956</v>
      </c>
      <c r="Q2619" t="str">
        <f t="shared" si="203"/>
        <v>technology</v>
      </c>
      <c r="R2619" t="str">
        <f t="shared" si="204"/>
        <v>space exploration</v>
      </c>
      <c r="S2619" s="9">
        <f t="shared" si="205"/>
        <v>41902.874432870369</v>
      </c>
      <c r="T2619" s="9">
        <f t="shared" si="20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E2620/D2620*100</f>
        <v>105.38666666666667</v>
      </c>
      <c r="P2620">
        <f t="shared" si="202"/>
        <v>205.2987012987013</v>
      </c>
      <c r="Q2620" t="str">
        <f t="shared" si="203"/>
        <v>technology</v>
      </c>
      <c r="R2620" t="str">
        <f t="shared" si="204"/>
        <v>space exploration</v>
      </c>
      <c r="S2620" s="9">
        <f t="shared" si="205"/>
        <v>42279.792372685188</v>
      </c>
      <c r="T2620" s="9">
        <f t="shared" si="20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E2621/D2621*100</f>
        <v>188.39999999999998</v>
      </c>
      <c r="P2621">
        <f t="shared" si="202"/>
        <v>35.547169811320757</v>
      </c>
      <c r="Q2621" t="str">
        <f t="shared" si="203"/>
        <v>technology</v>
      </c>
      <c r="R2621" t="str">
        <f t="shared" si="204"/>
        <v>space exploration</v>
      </c>
      <c r="S2621" s="9">
        <f t="shared" si="205"/>
        <v>42273.884305555555</v>
      </c>
      <c r="T2621" s="9">
        <f t="shared" si="20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E2622/D2622*100</f>
        <v>143.65230769230772</v>
      </c>
      <c r="P2622">
        <f t="shared" si="202"/>
        <v>74.639488409272587</v>
      </c>
      <c r="Q2622" t="str">
        <f t="shared" si="203"/>
        <v>technology</v>
      </c>
      <c r="R2622" t="str">
        <f t="shared" si="204"/>
        <v>space exploration</v>
      </c>
      <c r="S2622" s="9">
        <f t="shared" si="205"/>
        <v>42251.16715277778</v>
      </c>
      <c r="T2622" s="9">
        <f t="shared" si="20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E2623/D2623*100</f>
        <v>145.88</v>
      </c>
      <c r="P2623">
        <f t="shared" si="202"/>
        <v>47.058064516129029</v>
      </c>
      <c r="Q2623" t="str">
        <f t="shared" si="203"/>
        <v>technology</v>
      </c>
      <c r="R2623" t="str">
        <f t="shared" si="204"/>
        <v>space exploration</v>
      </c>
      <c r="S2623" s="9">
        <f t="shared" si="205"/>
        <v>42115.74754629629</v>
      </c>
      <c r="T2623" s="9">
        <f t="shared" si="20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E2624/D2624*100</f>
        <v>131.184</v>
      </c>
      <c r="P2624">
        <f t="shared" si="202"/>
        <v>26.591351351351353</v>
      </c>
      <c r="Q2624" t="str">
        <f t="shared" si="203"/>
        <v>technology</v>
      </c>
      <c r="R2624" t="str">
        <f t="shared" si="204"/>
        <v>space exploration</v>
      </c>
      <c r="S2624" s="9">
        <f t="shared" si="205"/>
        <v>42689.74324074074</v>
      </c>
      <c r="T2624" s="9">
        <f t="shared" si="20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E2625/D2625*100</f>
        <v>113.99999999999999</v>
      </c>
      <c r="P2625">
        <f t="shared" si="202"/>
        <v>36.774193548387096</v>
      </c>
      <c r="Q2625" t="str">
        <f t="shared" si="203"/>
        <v>technology</v>
      </c>
      <c r="R2625" t="str">
        <f t="shared" si="204"/>
        <v>space exploration</v>
      </c>
      <c r="S2625" s="9">
        <f t="shared" si="205"/>
        <v>42692.256550925929</v>
      </c>
      <c r="T2625" s="9">
        <f t="shared" si="20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E2626/D2626*100</f>
        <v>1379.4206249999997</v>
      </c>
      <c r="P2626">
        <f t="shared" si="202"/>
        <v>31.820544982698959</v>
      </c>
      <c r="Q2626" t="str">
        <f t="shared" si="203"/>
        <v>technology</v>
      </c>
      <c r="R2626" t="str">
        <f t="shared" si="204"/>
        <v>space exploration</v>
      </c>
      <c r="S2626" s="9">
        <f t="shared" si="205"/>
        <v>41144.42155092593</v>
      </c>
      <c r="T2626" s="9">
        <f t="shared" si="20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E2627/D2627*100</f>
        <v>956</v>
      </c>
      <c r="P2627">
        <f t="shared" ref="P2627:P2690" si="207">E2627/L2627</f>
        <v>27.576923076923077</v>
      </c>
      <c r="Q2627" t="str">
        <f t="shared" ref="Q2627:Q2690" si="208">LEFT(N2627,FIND("/",N2627)-1)</f>
        <v>technology</v>
      </c>
      <c r="R2627" t="str">
        <f t="shared" ref="R2627:R2690" si="209">RIGHT(N2627,LEN(N2627)-FIND("/",N2627))</f>
        <v>space exploration</v>
      </c>
      <c r="S2627" s="9">
        <f t="shared" si="205"/>
        <v>42658.810277777782</v>
      </c>
      <c r="T2627" s="9">
        <f t="shared" si="20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E2628/D2628*100</f>
        <v>112.00000000000001</v>
      </c>
      <c r="P2628">
        <f t="shared" si="207"/>
        <v>56</v>
      </c>
      <c r="Q2628" t="str">
        <f t="shared" si="208"/>
        <v>technology</v>
      </c>
      <c r="R2628" t="str">
        <f t="shared" si="209"/>
        <v>space exploration</v>
      </c>
      <c r="S2628" s="9">
        <f t="shared" si="205"/>
        <v>42128.628113425926</v>
      </c>
      <c r="T2628" s="9">
        <f t="shared" si="20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E2629/D2629*100</f>
        <v>646.66666666666663</v>
      </c>
      <c r="P2629">
        <f t="shared" si="207"/>
        <v>21.555555555555557</v>
      </c>
      <c r="Q2629" t="str">
        <f t="shared" si="208"/>
        <v>technology</v>
      </c>
      <c r="R2629" t="str">
        <f t="shared" si="209"/>
        <v>space exploration</v>
      </c>
      <c r="S2629" s="9">
        <f t="shared" si="205"/>
        <v>42304.829409722224</v>
      </c>
      <c r="T2629" s="9">
        <f t="shared" si="20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E2630/D2630*100</f>
        <v>110.36948748510132</v>
      </c>
      <c r="P2630">
        <f t="shared" si="207"/>
        <v>44.095238095238095</v>
      </c>
      <c r="Q2630" t="str">
        <f t="shared" si="208"/>
        <v>technology</v>
      </c>
      <c r="R2630" t="str">
        <f t="shared" si="209"/>
        <v>space exploration</v>
      </c>
      <c r="S2630" s="9">
        <f t="shared" si="205"/>
        <v>41953.966053240743</v>
      </c>
      <c r="T2630" s="9">
        <f t="shared" si="20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E2631/D2631*100</f>
        <v>127.74000000000001</v>
      </c>
      <c r="P2631">
        <f t="shared" si="207"/>
        <v>63.87</v>
      </c>
      <c r="Q2631" t="str">
        <f t="shared" si="208"/>
        <v>technology</v>
      </c>
      <c r="R2631" t="str">
        <f t="shared" si="209"/>
        <v>space exploration</v>
      </c>
      <c r="S2631" s="9">
        <f t="shared" si="205"/>
        <v>42108.538449074069</v>
      </c>
      <c r="T2631" s="9">
        <f t="shared" si="20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E2632/D2632*100</f>
        <v>157.9</v>
      </c>
      <c r="P2632">
        <f t="shared" si="207"/>
        <v>38.987654320987652</v>
      </c>
      <c r="Q2632" t="str">
        <f t="shared" si="208"/>
        <v>technology</v>
      </c>
      <c r="R2632" t="str">
        <f t="shared" si="209"/>
        <v>space exploration</v>
      </c>
      <c r="S2632" s="9">
        <f t="shared" si="205"/>
        <v>42524.105462962965</v>
      </c>
      <c r="T2632" s="9">
        <f t="shared" si="20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E2633/D2633*100</f>
        <v>114.66525000000001</v>
      </c>
      <c r="P2633">
        <f t="shared" si="207"/>
        <v>80.185489510489504</v>
      </c>
      <c r="Q2633" t="str">
        <f t="shared" si="208"/>
        <v>technology</v>
      </c>
      <c r="R2633" t="str">
        <f t="shared" si="209"/>
        <v>space exploration</v>
      </c>
      <c r="S2633" s="9">
        <f t="shared" si="205"/>
        <v>42218.169293981482</v>
      </c>
      <c r="T2633" s="9">
        <f t="shared" si="20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E2634/D2634*100</f>
        <v>137.00934579439252</v>
      </c>
      <c r="P2634">
        <f t="shared" si="207"/>
        <v>34.904761904761905</v>
      </c>
      <c r="Q2634" t="str">
        <f t="shared" si="208"/>
        <v>technology</v>
      </c>
      <c r="R2634" t="str">
        <f t="shared" si="209"/>
        <v>space exploration</v>
      </c>
      <c r="S2634" s="9">
        <f t="shared" si="205"/>
        <v>42494.061793981484</v>
      </c>
      <c r="T2634" s="9">
        <f t="shared" si="20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E2635/D2635*100</f>
        <v>354.62</v>
      </c>
      <c r="P2635">
        <f t="shared" si="207"/>
        <v>89.100502512562812</v>
      </c>
      <c r="Q2635" t="str">
        <f t="shared" si="208"/>
        <v>technology</v>
      </c>
      <c r="R2635" t="str">
        <f t="shared" si="209"/>
        <v>space exploration</v>
      </c>
      <c r="S2635" s="9">
        <f t="shared" si="205"/>
        <v>41667.823287037041</v>
      </c>
      <c r="T2635" s="9">
        <f t="shared" si="20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E2636/D2636*100</f>
        <v>106.02150537634409</v>
      </c>
      <c r="P2636">
        <f t="shared" si="207"/>
        <v>39.44</v>
      </c>
      <c r="Q2636" t="str">
        <f t="shared" si="208"/>
        <v>technology</v>
      </c>
      <c r="R2636" t="str">
        <f t="shared" si="209"/>
        <v>space exploration</v>
      </c>
      <c r="S2636" s="9">
        <f t="shared" si="205"/>
        <v>42612.656493055561</v>
      </c>
      <c r="T2636" s="9">
        <f t="shared" si="20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E2637/D2637*100</f>
        <v>100</v>
      </c>
      <c r="P2637">
        <f t="shared" si="207"/>
        <v>136.9047619047619</v>
      </c>
      <c r="Q2637" t="str">
        <f t="shared" si="208"/>
        <v>technology</v>
      </c>
      <c r="R2637" t="str">
        <f t="shared" si="209"/>
        <v>space exploration</v>
      </c>
      <c r="S2637" s="9">
        <f t="shared" si="205"/>
        <v>42037.950937500005</v>
      </c>
      <c r="T2637" s="9">
        <f t="shared" si="20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E2638/D2638*100</f>
        <v>187.3</v>
      </c>
      <c r="P2638">
        <f t="shared" si="207"/>
        <v>37.46</v>
      </c>
      <c r="Q2638" t="str">
        <f t="shared" si="208"/>
        <v>technology</v>
      </c>
      <c r="R2638" t="str">
        <f t="shared" si="209"/>
        <v>space exploration</v>
      </c>
      <c r="S2638" s="9">
        <f t="shared" si="205"/>
        <v>42636.614745370374</v>
      </c>
      <c r="T2638" s="9">
        <f t="shared" si="20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E2639/D2639*100</f>
        <v>166.2</v>
      </c>
      <c r="P2639">
        <f t="shared" si="207"/>
        <v>31.96153846153846</v>
      </c>
      <c r="Q2639" t="str">
        <f t="shared" si="208"/>
        <v>technology</v>
      </c>
      <c r="R2639" t="str">
        <f t="shared" si="209"/>
        <v>space exploration</v>
      </c>
      <c r="S2639" s="9">
        <f t="shared" si="205"/>
        <v>42639.549479166672</v>
      </c>
      <c r="T2639" s="9">
        <f t="shared" si="20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E2640/D2640*100</f>
        <v>101.72910662824208</v>
      </c>
      <c r="P2640">
        <f t="shared" si="207"/>
        <v>25.214285714285715</v>
      </c>
      <c r="Q2640" t="str">
        <f t="shared" si="208"/>
        <v>technology</v>
      </c>
      <c r="R2640" t="str">
        <f t="shared" si="209"/>
        <v>space exploration</v>
      </c>
      <c r="S2640" s="9">
        <f t="shared" si="205"/>
        <v>41989.913136574076</v>
      </c>
      <c r="T2640" s="9">
        <f t="shared" si="20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E2641/D2641*100</f>
        <v>164</v>
      </c>
      <c r="P2641">
        <f t="shared" si="207"/>
        <v>10.040816326530612</v>
      </c>
      <c r="Q2641" t="str">
        <f t="shared" si="208"/>
        <v>technology</v>
      </c>
      <c r="R2641" t="str">
        <f t="shared" si="209"/>
        <v>space exploration</v>
      </c>
      <c r="S2641" s="9">
        <f t="shared" si="205"/>
        <v>42024.86513888889</v>
      </c>
      <c r="T2641" s="9">
        <f t="shared" si="20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E2642/D2642*100</f>
        <v>105.66666666666666</v>
      </c>
      <c r="P2642">
        <f t="shared" si="207"/>
        <v>45.94202898550725</v>
      </c>
      <c r="Q2642" t="str">
        <f t="shared" si="208"/>
        <v>technology</v>
      </c>
      <c r="R2642" t="str">
        <f t="shared" si="209"/>
        <v>space exploration</v>
      </c>
      <c r="S2642" s="9">
        <f t="shared" si="205"/>
        <v>42103.160578703704</v>
      </c>
      <c r="T2642" s="9">
        <f t="shared" si="20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E2643/D2643*100</f>
        <v>1</v>
      </c>
      <c r="P2643">
        <f t="shared" si="207"/>
        <v>15</v>
      </c>
      <c r="Q2643" t="str">
        <f t="shared" si="208"/>
        <v>technology</v>
      </c>
      <c r="R2643" t="str">
        <f t="shared" si="209"/>
        <v>space exploration</v>
      </c>
      <c r="S2643" s="9">
        <f t="shared" si="205"/>
        <v>41880.827118055553</v>
      </c>
      <c r="T2643" s="9">
        <f t="shared" si="20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E2644/D2644*100</f>
        <v>0</v>
      </c>
      <c r="P2644" t="e">
        <f t="shared" si="207"/>
        <v>#DIV/0!</v>
      </c>
      <c r="Q2644" t="str">
        <f t="shared" si="208"/>
        <v>technology</v>
      </c>
      <c r="R2644" t="str">
        <f t="shared" si="209"/>
        <v>space exploration</v>
      </c>
      <c r="S2644" s="9">
        <f t="shared" si="205"/>
        <v>42536.246620370366</v>
      </c>
      <c r="T2644" s="9">
        <f t="shared" si="20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E2645/D2645*100</f>
        <v>33.559730999999999</v>
      </c>
      <c r="P2645">
        <f t="shared" si="207"/>
        <v>223.58248500999335</v>
      </c>
      <c r="Q2645" t="str">
        <f t="shared" si="208"/>
        <v>technology</v>
      </c>
      <c r="R2645" t="str">
        <f t="shared" si="209"/>
        <v>space exploration</v>
      </c>
      <c r="S2645" s="9">
        <f t="shared" si="205"/>
        <v>42689.582349537035</v>
      </c>
      <c r="T2645" s="9">
        <f t="shared" si="20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E2646/D2646*100</f>
        <v>2.0529999999999999</v>
      </c>
      <c r="P2646">
        <f t="shared" si="207"/>
        <v>39.480769230769234</v>
      </c>
      <c r="Q2646" t="str">
        <f t="shared" si="208"/>
        <v>technology</v>
      </c>
      <c r="R2646" t="str">
        <f t="shared" si="209"/>
        <v>space exploration</v>
      </c>
      <c r="S2646" s="9">
        <f t="shared" si="205"/>
        <v>42774.792071759264</v>
      </c>
      <c r="T2646" s="9">
        <f t="shared" si="20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E2647/D2647*100</f>
        <v>10.5</v>
      </c>
      <c r="P2647">
        <f t="shared" si="207"/>
        <v>91.304347826086953</v>
      </c>
      <c r="Q2647" t="str">
        <f t="shared" si="208"/>
        <v>technology</v>
      </c>
      <c r="R2647" t="str">
        <f t="shared" si="209"/>
        <v>space exploration</v>
      </c>
      <c r="S2647" s="9">
        <f t="shared" si="205"/>
        <v>41921.842627314814</v>
      </c>
      <c r="T2647" s="9">
        <f t="shared" si="20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E2648/D2648*100</f>
        <v>8.4172840000000004</v>
      </c>
      <c r="P2648">
        <f t="shared" si="207"/>
        <v>78.666205607476627</v>
      </c>
      <c r="Q2648" t="str">
        <f t="shared" si="208"/>
        <v>technology</v>
      </c>
      <c r="R2648" t="str">
        <f t="shared" si="209"/>
        <v>space exploration</v>
      </c>
      <c r="S2648" s="9">
        <f t="shared" si="205"/>
        <v>42226.313298611116</v>
      </c>
      <c r="T2648" s="9">
        <f t="shared" si="20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E2649/D2649*100</f>
        <v>1.44</v>
      </c>
      <c r="P2649">
        <f t="shared" si="207"/>
        <v>12</v>
      </c>
      <c r="Q2649" t="str">
        <f t="shared" si="208"/>
        <v>technology</v>
      </c>
      <c r="R2649" t="str">
        <f t="shared" si="209"/>
        <v>space exploration</v>
      </c>
      <c r="S2649" s="9">
        <f t="shared" si="205"/>
        <v>42200.261793981481</v>
      </c>
      <c r="T2649" s="9">
        <f t="shared" si="20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E2650/D2650*100</f>
        <v>0.88333333333333341</v>
      </c>
      <c r="P2650">
        <f t="shared" si="207"/>
        <v>17.666666666666668</v>
      </c>
      <c r="Q2650" t="str">
        <f t="shared" si="208"/>
        <v>technology</v>
      </c>
      <c r="R2650" t="str">
        <f t="shared" si="209"/>
        <v>space exploration</v>
      </c>
      <c r="S2650" s="9">
        <f t="shared" si="205"/>
        <v>42408.714814814812</v>
      </c>
      <c r="T2650" s="9">
        <f t="shared" si="20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E2651/D2651*100</f>
        <v>9.920000000000001E-2</v>
      </c>
      <c r="P2651">
        <f t="shared" si="207"/>
        <v>41.333333333333336</v>
      </c>
      <c r="Q2651" t="str">
        <f t="shared" si="208"/>
        <v>technology</v>
      </c>
      <c r="R2651" t="str">
        <f t="shared" si="209"/>
        <v>space exploration</v>
      </c>
      <c r="S2651" s="9">
        <f t="shared" si="205"/>
        <v>42341.99700231482</v>
      </c>
      <c r="T2651" s="9">
        <f t="shared" si="20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E2652/D2652*100</f>
        <v>0.59666666666666668</v>
      </c>
      <c r="P2652">
        <f t="shared" si="207"/>
        <v>71.599999999999994</v>
      </c>
      <c r="Q2652" t="str">
        <f t="shared" si="208"/>
        <v>technology</v>
      </c>
      <c r="R2652" t="str">
        <f t="shared" si="209"/>
        <v>space exploration</v>
      </c>
      <c r="S2652" s="9">
        <f t="shared" si="205"/>
        <v>42695.624340277776</v>
      </c>
      <c r="T2652" s="9">
        <f t="shared" si="20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E2653/D2653*100</f>
        <v>1.8689285714285715</v>
      </c>
      <c r="P2653">
        <f t="shared" si="207"/>
        <v>307.8235294117647</v>
      </c>
      <c r="Q2653" t="str">
        <f t="shared" si="208"/>
        <v>technology</v>
      </c>
      <c r="R2653" t="str">
        <f t="shared" si="209"/>
        <v>space exploration</v>
      </c>
      <c r="S2653" s="9">
        <f t="shared" si="205"/>
        <v>42327.805659722217</v>
      </c>
      <c r="T2653" s="9">
        <f t="shared" si="20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E2654/D2654*100</f>
        <v>0.88500000000000001</v>
      </c>
      <c r="P2654">
        <f t="shared" si="207"/>
        <v>80.454545454545453</v>
      </c>
      <c r="Q2654" t="str">
        <f t="shared" si="208"/>
        <v>technology</v>
      </c>
      <c r="R2654" t="str">
        <f t="shared" si="209"/>
        <v>space exploration</v>
      </c>
      <c r="S2654" s="9">
        <f t="shared" si="205"/>
        <v>41953.158854166672</v>
      </c>
      <c r="T2654" s="9">
        <f t="shared" si="20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E2655/D2655*100</f>
        <v>11.52156862745098</v>
      </c>
      <c r="P2655">
        <f t="shared" si="207"/>
        <v>83.942857142857136</v>
      </c>
      <c r="Q2655" t="str">
        <f t="shared" si="208"/>
        <v>technology</v>
      </c>
      <c r="R2655" t="str">
        <f t="shared" si="209"/>
        <v>space exploration</v>
      </c>
      <c r="S2655" s="9">
        <f t="shared" si="205"/>
        <v>41771.651932870373</v>
      </c>
      <c r="T2655" s="9">
        <f t="shared" si="20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E2656/D2656*100</f>
        <v>5.1000000000000004E-2</v>
      </c>
      <c r="P2656">
        <f t="shared" si="207"/>
        <v>8.5</v>
      </c>
      <c r="Q2656" t="str">
        <f t="shared" si="208"/>
        <v>technology</v>
      </c>
      <c r="R2656" t="str">
        <f t="shared" si="209"/>
        <v>space exploration</v>
      </c>
      <c r="S2656" s="9">
        <f t="shared" si="205"/>
        <v>42055.600995370376</v>
      </c>
      <c r="T2656" s="9">
        <f t="shared" si="20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E2657/D2657*100</f>
        <v>21.033333333333335</v>
      </c>
      <c r="P2657">
        <f t="shared" si="207"/>
        <v>73.372093023255815</v>
      </c>
      <c r="Q2657" t="str">
        <f t="shared" si="208"/>
        <v>technology</v>
      </c>
      <c r="R2657" t="str">
        <f t="shared" si="209"/>
        <v>space exploration</v>
      </c>
      <c r="S2657" s="9">
        <f t="shared" si="205"/>
        <v>42381.866284722222</v>
      </c>
      <c r="T2657" s="9">
        <f t="shared" si="20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E2658/D2658*100</f>
        <v>11.436666666666667</v>
      </c>
      <c r="P2658">
        <f t="shared" si="207"/>
        <v>112.86184210526316</v>
      </c>
      <c r="Q2658" t="str">
        <f t="shared" si="208"/>
        <v>technology</v>
      </c>
      <c r="R2658" t="str">
        <f t="shared" si="209"/>
        <v>space exploration</v>
      </c>
      <c r="S2658" s="9">
        <f t="shared" si="205"/>
        <v>42767.688518518517</v>
      </c>
      <c r="T2658" s="9">
        <f t="shared" si="20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E2659/D2659*100</f>
        <v>18.737933333333334</v>
      </c>
      <c r="P2659">
        <f t="shared" si="207"/>
        <v>95.277627118644077</v>
      </c>
      <c r="Q2659" t="str">
        <f t="shared" si="208"/>
        <v>technology</v>
      </c>
      <c r="R2659" t="str">
        <f t="shared" si="209"/>
        <v>space exploration</v>
      </c>
      <c r="S2659" s="9">
        <f t="shared" si="205"/>
        <v>42551.928854166668</v>
      </c>
      <c r="T2659" s="9">
        <f t="shared" si="20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E2660/D2660*100</f>
        <v>9.285714285714286E-2</v>
      </c>
      <c r="P2660">
        <f t="shared" si="207"/>
        <v>22.75</v>
      </c>
      <c r="Q2660" t="str">
        <f t="shared" si="208"/>
        <v>technology</v>
      </c>
      <c r="R2660" t="str">
        <f t="shared" si="209"/>
        <v>space exploration</v>
      </c>
      <c r="S2660" s="9">
        <f t="shared" si="205"/>
        <v>42551.884189814817</v>
      </c>
      <c r="T2660" s="9">
        <f t="shared" si="20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E2661/D2661*100</f>
        <v>2.7204081632653061</v>
      </c>
      <c r="P2661">
        <f t="shared" si="207"/>
        <v>133.30000000000001</v>
      </c>
      <c r="Q2661" t="str">
        <f t="shared" si="208"/>
        <v>technology</v>
      </c>
      <c r="R2661" t="str">
        <f t="shared" si="209"/>
        <v>space exploration</v>
      </c>
      <c r="S2661" s="9">
        <f t="shared" si="205"/>
        <v>42082.069560185191</v>
      </c>
      <c r="T2661" s="9">
        <f t="shared" si="20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E2662/D2662*100</f>
        <v>9.5000000000000001E-2</v>
      </c>
      <c r="P2662">
        <f t="shared" si="207"/>
        <v>3.8</v>
      </c>
      <c r="Q2662" t="str">
        <f t="shared" si="208"/>
        <v>technology</v>
      </c>
      <c r="R2662" t="str">
        <f t="shared" si="209"/>
        <v>space exploration</v>
      </c>
      <c r="S2662" s="9">
        <f t="shared" si="205"/>
        <v>42272.713171296295</v>
      </c>
      <c r="T2662" s="9">
        <f t="shared" si="20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E2663/D2663*100</f>
        <v>102.89999999999999</v>
      </c>
      <c r="P2663">
        <f t="shared" si="207"/>
        <v>85.75</v>
      </c>
      <c r="Q2663" t="str">
        <f t="shared" si="208"/>
        <v>technology</v>
      </c>
      <c r="R2663" t="str">
        <f t="shared" si="209"/>
        <v>makerspaces</v>
      </c>
      <c r="S2663" s="9">
        <f t="shared" si="205"/>
        <v>41542.958449074074</v>
      </c>
      <c r="T2663" s="9">
        <f t="shared" si="20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E2664/D2664*100</f>
        <v>106.80000000000001</v>
      </c>
      <c r="P2664">
        <f t="shared" si="207"/>
        <v>267</v>
      </c>
      <c r="Q2664" t="str">
        <f t="shared" si="208"/>
        <v>technology</v>
      </c>
      <c r="R2664" t="str">
        <f t="shared" si="209"/>
        <v>makerspaces</v>
      </c>
      <c r="S2664" s="9">
        <f t="shared" si="205"/>
        <v>42207.746678240743</v>
      </c>
      <c r="T2664" s="9">
        <f t="shared" si="20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E2665/D2665*100</f>
        <v>104.59625</v>
      </c>
      <c r="P2665">
        <f t="shared" si="207"/>
        <v>373.55803571428572</v>
      </c>
      <c r="Q2665" t="str">
        <f t="shared" si="208"/>
        <v>technology</v>
      </c>
      <c r="R2665" t="str">
        <f t="shared" si="209"/>
        <v>makerspaces</v>
      </c>
      <c r="S2665" s="9">
        <f t="shared" si="205"/>
        <v>42222.622766203705</v>
      </c>
      <c r="T2665" s="9">
        <f t="shared" si="20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E2666/D2666*100</f>
        <v>103.42857142857143</v>
      </c>
      <c r="P2666">
        <f t="shared" si="207"/>
        <v>174.03846153846155</v>
      </c>
      <c r="Q2666" t="str">
        <f t="shared" si="208"/>
        <v>technology</v>
      </c>
      <c r="R2666" t="str">
        <f t="shared" si="209"/>
        <v>makerspaces</v>
      </c>
      <c r="S2666" s="9">
        <f t="shared" si="205"/>
        <v>42313.02542824074</v>
      </c>
      <c r="T2666" s="9">
        <f t="shared" si="20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E2667/D2667*100</f>
        <v>123.14285714285715</v>
      </c>
      <c r="P2667">
        <f t="shared" si="207"/>
        <v>93.695652173913047</v>
      </c>
      <c r="Q2667" t="str">
        <f t="shared" si="208"/>
        <v>technology</v>
      </c>
      <c r="R2667" t="str">
        <f t="shared" si="209"/>
        <v>makerspaces</v>
      </c>
      <c r="S2667" s="9">
        <f t="shared" si="205"/>
        <v>42083.895532407405</v>
      </c>
      <c r="T2667" s="9">
        <f t="shared" si="20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E2668/D2668*100</f>
        <v>159.29509999999999</v>
      </c>
      <c r="P2668">
        <f t="shared" si="207"/>
        <v>77.327718446601949</v>
      </c>
      <c r="Q2668" t="str">
        <f t="shared" si="208"/>
        <v>technology</v>
      </c>
      <c r="R2668" t="str">
        <f t="shared" si="209"/>
        <v>makerspaces</v>
      </c>
      <c r="S2668" s="9">
        <f t="shared" si="205"/>
        <v>42235.764340277776</v>
      </c>
      <c r="T2668" s="9">
        <f t="shared" si="20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E2669/D2669*100</f>
        <v>110.66666666666667</v>
      </c>
      <c r="P2669">
        <f t="shared" si="207"/>
        <v>92.222222222222229</v>
      </c>
      <c r="Q2669" t="str">
        <f t="shared" si="208"/>
        <v>technology</v>
      </c>
      <c r="R2669" t="str">
        <f t="shared" si="209"/>
        <v>makerspaces</v>
      </c>
      <c r="S2669" s="9">
        <f t="shared" si="205"/>
        <v>42380.926111111112</v>
      </c>
      <c r="T2669" s="9">
        <f t="shared" si="20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E2670/D2670*100</f>
        <v>170.70000000000002</v>
      </c>
      <c r="P2670">
        <f t="shared" si="207"/>
        <v>60.964285714285715</v>
      </c>
      <c r="Q2670" t="str">
        <f t="shared" si="208"/>
        <v>technology</v>
      </c>
      <c r="R2670" t="str">
        <f t="shared" si="209"/>
        <v>makerspaces</v>
      </c>
      <c r="S2670" s="9">
        <f t="shared" si="205"/>
        <v>42275.588715277772</v>
      </c>
      <c r="T2670" s="9">
        <f t="shared" si="20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E2671/D2671*100</f>
        <v>125.125</v>
      </c>
      <c r="P2671">
        <f t="shared" si="207"/>
        <v>91</v>
      </c>
      <c r="Q2671" t="str">
        <f t="shared" si="208"/>
        <v>technology</v>
      </c>
      <c r="R2671" t="str">
        <f t="shared" si="209"/>
        <v>makerspaces</v>
      </c>
      <c r="S2671" s="9">
        <f t="shared" si="205"/>
        <v>42319.035833333335</v>
      </c>
      <c r="T2671" s="9">
        <f t="shared" si="20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E2672/D2672*100</f>
        <v>6.4158609339642041</v>
      </c>
      <c r="P2672">
        <f t="shared" si="207"/>
        <v>41.583333333333336</v>
      </c>
      <c r="Q2672" t="str">
        <f t="shared" si="208"/>
        <v>technology</v>
      </c>
      <c r="R2672" t="str">
        <f t="shared" si="209"/>
        <v>makerspaces</v>
      </c>
      <c r="S2672" s="9">
        <f t="shared" si="205"/>
        <v>41821.020601851851</v>
      </c>
      <c r="T2672" s="9">
        <f t="shared" si="20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E2673/D2673*100</f>
        <v>11.343999999999999</v>
      </c>
      <c r="P2673">
        <f t="shared" si="207"/>
        <v>33.761904761904759</v>
      </c>
      <c r="Q2673" t="str">
        <f t="shared" si="208"/>
        <v>technology</v>
      </c>
      <c r="R2673" t="str">
        <f t="shared" si="209"/>
        <v>makerspaces</v>
      </c>
      <c r="S2673" s="9">
        <f t="shared" ref="S2673:S2736" si="210">(((J2673/60)/60)/24)+DATE(1970,1,1)</f>
        <v>41962.749027777783</v>
      </c>
      <c r="T2673" s="9">
        <f t="shared" ref="T2673:T2736" si="211"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E2674/D2674*100</f>
        <v>33.19</v>
      </c>
      <c r="P2674">
        <f t="shared" si="207"/>
        <v>70.61702127659575</v>
      </c>
      <c r="Q2674" t="str">
        <f t="shared" si="208"/>
        <v>technology</v>
      </c>
      <c r="R2674" t="str">
        <f t="shared" si="209"/>
        <v>makerspaces</v>
      </c>
      <c r="S2674" s="9">
        <f t="shared" si="210"/>
        <v>42344.884143518517</v>
      </c>
      <c r="T2674" s="9">
        <f t="shared" si="21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E2675/D2675*100</f>
        <v>27.58</v>
      </c>
      <c r="P2675">
        <f t="shared" si="207"/>
        <v>167.15151515151516</v>
      </c>
      <c r="Q2675" t="str">
        <f t="shared" si="208"/>
        <v>technology</v>
      </c>
      <c r="R2675" t="str">
        <f t="shared" si="209"/>
        <v>makerspaces</v>
      </c>
      <c r="S2675" s="9">
        <f t="shared" si="210"/>
        <v>41912.541655092595</v>
      </c>
      <c r="T2675" s="9">
        <f t="shared" si="21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E2676/D2676*100</f>
        <v>62.839999999999996</v>
      </c>
      <c r="P2676">
        <f t="shared" si="207"/>
        <v>128.61988304093566</v>
      </c>
      <c r="Q2676" t="str">
        <f t="shared" si="208"/>
        <v>technology</v>
      </c>
      <c r="R2676" t="str">
        <f t="shared" si="209"/>
        <v>makerspaces</v>
      </c>
      <c r="S2676" s="9">
        <f t="shared" si="210"/>
        <v>42529.632754629631</v>
      </c>
      <c r="T2676" s="9">
        <f t="shared" si="21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E2677/D2677*100</f>
        <v>7.5880000000000001</v>
      </c>
      <c r="P2677">
        <f t="shared" si="207"/>
        <v>65.41379310344827</v>
      </c>
      <c r="Q2677" t="str">
        <f t="shared" si="208"/>
        <v>technology</v>
      </c>
      <c r="R2677" t="str">
        <f t="shared" si="209"/>
        <v>makerspaces</v>
      </c>
      <c r="S2677" s="9">
        <f t="shared" si="210"/>
        <v>41923.857511574075</v>
      </c>
      <c r="T2677" s="9">
        <f t="shared" si="21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E2678/D2678*100</f>
        <v>50.38095238095238</v>
      </c>
      <c r="P2678">
        <f t="shared" si="207"/>
        <v>117.55555555555556</v>
      </c>
      <c r="Q2678" t="str">
        <f t="shared" si="208"/>
        <v>technology</v>
      </c>
      <c r="R2678" t="str">
        <f t="shared" si="209"/>
        <v>makerspaces</v>
      </c>
      <c r="S2678" s="9">
        <f t="shared" si="210"/>
        <v>42482.624699074076</v>
      </c>
      <c r="T2678" s="9">
        <f t="shared" si="21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E2679/D2679*100</f>
        <v>17.512820512820511</v>
      </c>
      <c r="P2679">
        <f t="shared" si="207"/>
        <v>126.48148148148148</v>
      </c>
      <c r="Q2679" t="str">
        <f t="shared" si="208"/>
        <v>technology</v>
      </c>
      <c r="R2679" t="str">
        <f t="shared" si="209"/>
        <v>makerspaces</v>
      </c>
      <c r="S2679" s="9">
        <f t="shared" si="210"/>
        <v>41793.029432870368</v>
      </c>
      <c r="T2679" s="9">
        <f t="shared" si="21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E2680/D2680*100</f>
        <v>1.375E-2</v>
      </c>
      <c r="P2680">
        <f t="shared" si="207"/>
        <v>550</v>
      </c>
      <c r="Q2680" t="str">
        <f t="shared" si="208"/>
        <v>technology</v>
      </c>
      <c r="R2680" t="str">
        <f t="shared" si="209"/>
        <v>makerspaces</v>
      </c>
      <c r="S2680" s="9">
        <f t="shared" si="210"/>
        <v>42241.798206018517</v>
      </c>
      <c r="T2680" s="9">
        <f t="shared" si="21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E2681/D2681*100</f>
        <v>0.33</v>
      </c>
      <c r="P2681">
        <f t="shared" si="207"/>
        <v>44</v>
      </c>
      <c r="Q2681" t="str">
        <f t="shared" si="208"/>
        <v>technology</v>
      </c>
      <c r="R2681" t="str">
        <f t="shared" si="209"/>
        <v>makerspaces</v>
      </c>
      <c r="S2681" s="9">
        <f t="shared" si="210"/>
        <v>42033.001087962963</v>
      </c>
      <c r="T2681" s="9">
        <f t="shared" si="21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E2682/D2682*100</f>
        <v>0.86250000000000004</v>
      </c>
      <c r="P2682">
        <f t="shared" si="207"/>
        <v>69</v>
      </c>
      <c r="Q2682" t="str">
        <f t="shared" si="208"/>
        <v>technology</v>
      </c>
      <c r="R2682" t="str">
        <f t="shared" si="209"/>
        <v>makerspaces</v>
      </c>
      <c r="S2682" s="9">
        <f t="shared" si="210"/>
        <v>42436.211701388893</v>
      </c>
      <c r="T2682" s="9">
        <f t="shared" si="21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E2683/D2683*100</f>
        <v>0.6875</v>
      </c>
      <c r="P2683">
        <f t="shared" si="207"/>
        <v>27.5</v>
      </c>
      <c r="Q2683" t="str">
        <f t="shared" si="208"/>
        <v>food</v>
      </c>
      <c r="R2683" t="str">
        <f t="shared" si="209"/>
        <v>food trucks</v>
      </c>
      <c r="S2683" s="9">
        <f t="shared" si="210"/>
        <v>41805.895254629628</v>
      </c>
      <c r="T2683" s="9">
        <f t="shared" si="21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E2684/D2684*100</f>
        <v>28.299999999999997</v>
      </c>
      <c r="P2684">
        <f t="shared" si="207"/>
        <v>84.9</v>
      </c>
      <c r="Q2684" t="str">
        <f t="shared" si="208"/>
        <v>food</v>
      </c>
      <c r="R2684" t="str">
        <f t="shared" si="209"/>
        <v>food trucks</v>
      </c>
      <c r="S2684" s="9">
        <f t="shared" si="210"/>
        <v>41932.871990740743</v>
      </c>
      <c r="T2684" s="9">
        <f t="shared" si="21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E2685/D2685*100</f>
        <v>0.24</v>
      </c>
      <c r="P2685">
        <f t="shared" si="207"/>
        <v>12</v>
      </c>
      <c r="Q2685" t="str">
        <f t="shared" si="208"/>
        <v>food</v>
      </c>
      <c r="R2685" t="str">
        <f t="shared" si="209"/>
        <v>food trucks</v>
      </c>
      <c r="S2685" s="9">
        <f t="shared" si="210"/>
        <v>42034.75509259259</v>
      </c>
      <c r="T2685" s="9">
        <f t="shared" si="21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E2686/D2686*100</f>
        <v>1.1428571428571428</v>
      </c>
      <c r="P2686">
        <f t="shared" si="207"/>
        <v>200</v>
      </c>
      <c r="Q2686" t="str">
        <f t="shared" si="208"/>
        <v>food</v>
      </c>
      <c r="R2686" t="str">
        <f t="shared" si="209"/>
        <v>food trucks</v>
      </c>
      <c r="S2686" s="9">
        <f t="shared" si="210"/>
        <v>41820.914641203701</v>
      </c>
      <c r="T2686" s="9">
        <f t="shared" si="21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E2687/D2687*100</f>
        <v>0.02</v>
      </c>
      <c r="P2687">
        <f t="shared" si="207"/>
        <v>10</v>
      </c>
      <c r="Q2687" t="str">
        <f t="shared" si="208"/>
        <v>food</v>
      </c>
      <c r="R2687" t="str">
        <f t="shared" si="209"/>
        <v>food trucks</v>
      </c>
      <c r="S2687" s="9">
        <f t="shared" si="210"/>
        <v>42061.69594907407</v>
      </c>
      <c r="T2687" s="9">
        <f t="shared" si="21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E2688/D2688*100</f>
        <v>0</v>
      </c>
      <c r="P2688" t="e">
        <f t="shared" si="207"/>
        <v>#DIV/0!</v>
      </c>
      <c r="Q2688" t="str">
        <f t="shared" si="208"/>
        <v>food</v>
      </c>
      <c r="R2688" t="str">
        <f t="shared" si="209"/>
        <v>food trucks</v>
      </c>
      <c r="S2688" s="9">
        <f t="shared" si="210"/>
        <v>41892.974803240737</v>
      </c>
      <c r="T2688" s="9">
        <f t="shared" si="21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E2689/D2689*100</f>
        <v>0</v>
      </c>
      <c r="P2689" t="e">
        <f t="shared" si="207"/>
        <v>#DIV/0!</v>
      </c>
      <c r="Q2689" t="str">
        <f t="shared" si="208"/>
        <v>food</v>
      </c>
      <c r="R2689" t="str">
        <f t="shared" si="209"/>
        <v>food trucks</v>
      </c>
      <c r="S2689" s="9">
        <f t="shared" si="210"/>
        <v>42154.64025462963</v>
      </c>
      <c r="T2689" s="9">
        <f t="shared" si="21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E2690/D2690*100</f>
        <v>0.14799999999999999</v>
      </c>
      <c r="P2690">
        <f t="shared" si="207"/>
        <v>5.2857142857142856</v>
      </c>
      <c r="Q2690" t="str">
        <f t="shared" si="208"/>
        <v>food</v>
      </c>
      <c r="R2690" t="str">
        <f t="shared" si="209"/>
        <v>food trucks</v>
      </c>
      <c r="S2690" s="9">
        <f t="shared" si="210"/>
        <v>42028.118865740747</v>
      </c>
      <c r="T2690" s="9">
        <f t="shared" si="21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E2691/D2691*100</f>
        <v>2.8571428571428571E-3</v>
      </c>
      <c r="P2691">
        <f t="shared" ref="P2691:P2754" si="212">E2691/L2691</f>
        <v>1</v>
      </c>
      <c r="Q2691" t="str">
        <f t="shared" ref="Q2691:Q2754" si="213">LEFT(N2691,FIND("/",N2691)-1)</f>
        <v>food</v>
      </c>
      <c r="R2691" t="str">
        <f t="shared" ref="R2691:R2754" si="214">RIGHT(N2691,LEN(N2691)-FIND("/",N2691))</f>
        <v>food trucks</v>
      </c>
      <c r="S2691" s="9">
        <f t="shared" si="210"/>
        <v>42551.961689814809</v>
      </c>
      <c r="T2691" s="9">
        <f t="shared" si="21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E2692/D2692*100</f>
        <v>10.7325</v>
      </c>
      <c r="P2692">
        <f t="shared" si="212"/>
        <v>72.762711864406782</v>
      </c>
      <c r="Q2692" t="str">
        <f t="shared" si="213"/>
        <v>food</v>
      </c>
      <c r="R2692" t="str">
        <f t="shared" si="214"/>
        <v>food trucks</v>
      </c>
      <c r="S2692" s="9">
        <f t="shared" si="210"/>
        <v>42113.105046296296</v>
      </c>
      <c r="T2692" s="9">
        <f t="shared" si="21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E2693/D2693*100</f>
        <v>5.3846153846153842E-2</v>
      </c>
      <c r="P2693">
        <f t="shared" si="212"/>
        <v>17.5</v>
      </c>
      <c r="Q2693" t="str">
        <f t="shared" si="213"/>
        <v>food</v>
      </c>
      <c r="R2693" t="str">
        <f t="shared" si="214"/>
        <v>food trucks</v>
      </c>
      <c r="S2693" s="9">
        <f t="shared" si="210"/>
        <v>42089.724039351851</v>
      </c>
      <c r="T2693" s="9">
        <f t="shared" si="21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E2694/D2694*100</f>
        <v>0.7142857142857143</v>
      </c>
      <c r="P2694">
        <f t="shared" si="212"/>
        <v>25</v>
      </c>
      <c r="Q2694" t="str">
        <f t="shared" si="213"/>
        <v>food</v>
      </c>
      <c r="R2694" t="str">
        <f t="shared" si="214"/>
        <v>food trucks</v>
      </c>
      <c r="S2694" s="9">
        <f t="shared" si="210"/>
        <v>42058.334027777775</v>
      </c>
      <c r="T2694" s="9">
        <f t="shared" si="21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E2695/D2695*100</f>
        <v>0.8</v>
      </c>
      <c r="P2695">
        <f t="shared" si="212"/>
        <v>13.333333333333334</v>
      </c>
      <c r="Q2695" t="str">
        <f t="shared" si="213"/>
        <v>food</v>
      </c>
      <c r="R2695" t="str">
        <f t="shared" si="214"/>
        <v>food trucks</v>
      </c>
      <c r="S2695" s="9">
        <f t="shared" si="210"/>
        <v>41834.138495370367</v>
      </c>
      <c r="T2695" s="9">
        <f t="shared" si="21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E2696/D2696*100</f>
        <v>3.3333333333333335E-3</v>
      </c>
      <c r="P2696">
        <f t="shared" si="212"/>
        <v>1</v>
      </c>
      <c r="Q2696" t="str">
        <f t="shared" si="213"/>
        <v>food</v>
      </c>
      <c r="R2696" t="str">
        <f t="shared" si="214"/>
        <v>food trucks</v>
      </c>
      <c r="S2696" s="9">
        <f t="shared" si="210"/>
        <v>41878.140497685185</v>
      </c>
      <c r="T2696" s="9">
        <f t="shared" si="21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E2697/D2697*100</f>
        <v>0.47333333333333333</v>
      </c>
      <c r="P2697">
        <f t="shared" si="212"/>
        <v>23.666666666666668</v>
      </c>
      <c r="Q2697" t="str">
        <f t="shared" si="213"/>
        <v>food</v>
      </c>
      <c r="R2697" t="str">
        <f t="shared" si="214"/>
        <v>food trucks</v>
      </c>
      <c r="S2697" s="9">
        <f t="shared" si="210"/>
        <v>42048.181921296295</v>
      </c>
      <c r="T2697" s="9">
        <f t="shared" si="21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E2698/D2698*100</f>
        <v>5.65</v>
      </c>
      <c r="P2698">
        <f t="shared" si="212"/>
        <v>89.21052631578948</v>
      </c>
      <c r="Q2698" t="str">
        <f t="shared" si="213"/>
        <v>food</v>
      </c>
      <c r="R2698" t="str">
        <f t="shared" si="214"/>
        <v>food trucks</v>
      </c>
      <c r="S2698" s="9">
        <f t="shared" si="210"/>
        <v>41964.844444444447</v>
      </c>
      <c r="T2698" s="9">
        <f t="shared" si="21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E2699/D2699*100</f>
        <v>26.35217391304348</v>
      </c>
      <c r="P2699">
        <f t="shared" si="212"/>
        <v>116.55769230769231</v>
      </c>
      <c r="Q2699" t="str">
        <f t="shared" si="213"/>
        <v>food</v>
      </c>
      <c r="R2699" t="str">
        <f t="shared" si="214"/>
        <v>food trucks</v>
      </c>
      <c r="S2699" s="9">
        <f t="shared" si="210"/>
        <v>42187.940081018518</v>
      </c>
      <c r="T2699" s="9">
        <f t="shared" si="21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E2700/D2700*100</f>
        <v>0.325125</v>
      </c>
      <c r="P2700">
        <f t="shared" si="212"/>
        <v>13.005000000000001</v>
      </c>
      <c r="Q2700" t="str">
        <f t="shared" si="213"/>
        <v>food</v>
      </c>
      <c r="R2700" t="str">
        <f t="shared" si="214"/>
        <v>food trucks</v>
      </c>
      <c r="S2700" s="9">
        <f t="shared" si="210"/>
        <v>41787.898240740738</v>
      </c>
      <c r="T2700" s="9">
        <f t="shared" si="21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E2701/D2701*100</f>
        <v>0</v>
      </c>
      <c r="P2701" t="e">
        <f t="shared" si="212"/>
        <v>#DIV/0!</v>
      </c>
      <c r="Q2701" t="str">
        <f t="shared" si="213"/>
        <v>food</v>
      </c>
      <c r="R2701" t="str">
        <f t="shared" si="214"/>
        <v>food trucks</v>
      </c>
      <c r="S2701" s="9">
        <f t="shared" si="210"/>
        <v>41829.896562499998</v>
      </c>
      <c r="T2701" s="9">
        <f t="shared" si="21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E2702/D2702*100</f>
        <v>0.7000700070007001</v>
      </c>
      <c r="P2702">
        <f t="shared" si="212"/>
        <v>17.5</v>
      </c>
      <c r="Q2702" t="str">
        <f t="shared" si="213"/>
        <v>food</v>
      </c>
      <c r="R2702" t="str">
        <f t="shared" si="214"/>
        <v>food trucks</v>
      </c>
      <c r="S2702" s="9">
        <f t="shared" si="210"/>
        <v>41870.87467592593</v>
      </c>
      <c r="T2702" s="9">
        <f t="shared" si="21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E2703/D2703*100</f>
        <v>46.176470588235297</v>
      </c>
      <c r="P2703">
        <f t="shared" si="212"/>
        <v>34.130434782608695</v>
      </c>
      <c r="Q2703" t="str">
        <f t="shared" si="213"/>
        <v>theater</v>
      </c>
      <c r="R2703" t="str">
        <f t="shared" si="214"/>
        <v>spaces</v>
      </c>
      <c r="S2703" s="9">
        <f t="shared" si="210"/>
        <v>42801.774699074071</v>
      </c>
      <c r="T2703" s="9">
        <f t="shared" si="21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E2704/D2704*100</f>
        <v>34.410000000000004</v>
      </c>
      <c r="P2704">
        <f t="shared" si="212"/>
        <v>132.34615384615384</v>
      </c>
      <c r="Q2704" t="str">
        <f t="shared" si="213"/>
        <v>theater</v>
      </c>
      <c r="R2704" t="str">
        <f t="shared" si="214"/>
        <v>spaces</v>
      </c>
      <c r="S2704" s="9">
        <f t="shared" si="210"/>
        <v>42800.801817129628</v>
      </c>
      <c r="T2704" s="9">
        <f t="shared" si="21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E2705/D2705*100</f>
        <v>103.75000000000001</v>
      </c>
      <c r="P2705">
        <f t="shared" si="212"/>
        <v>922.22222222222217</v>
      </c>
      <c r="Q2705" t="str">
        <f t="shared" si="213"/>
        <v>theater</v>
      </c>
      <c r="R2705" t="str">
        <f t="shared" si="214"/>
        <v>spaces</v>
      </c>
      <c r="S2705" s="9">
        <f t="shared" si="210"/>
        <v>42756.690162037034</v>
      </c>
      <c r="T2705" s="9">
        <f t="shared" si="21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E2706/D2706*100</f>
        <v>6.0263157894736841</v>
      </c>
      <c r="P2706">
        <f t="shared" si="212"/>
        <v>163.57142857142858</v>
      </c>
      <c r="Q2706" t="str">
        <f t="shared" si="213"/>
        <v>theater</v>
      </c>
      <c r="R2706" t="str">
        <f t="shared" si="214"/>
        <v>spaces</v>
      </c>
      <c r="S2706" s="9">
        <f t="shared" si="210"/>
        <v>42787.862430555557</v>
      </c>
      <c r="T2706" s="9">
        <f t="shared" si="21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E2707/D2707*100</f>
        <v>10.539393939393939</v>
      </c>
      <c r="P2707">
        <f t="shared" si="212"/>
        <v>217.375</v>
      </c>
      <c r="Q2707" t="str">
        <f t="shared" si="213"/>
        <v>theater</v>
      </c>
      <c r="R2707" t="str">
        <f t="shared" si="214"/>
        <v>spaces</v>
      </c>
      <c r="S2707" s="9">
        <f t="shared" si="210"/>
        <v>42773.916180555556</v>
      </c>
      <c r="T2707" s="9">
        <f t="shared" si="21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E2708/D2708*100</f>
        <v>112.29714285714284</v>
      </c>
      <c r="P2708">
        <f t="shared" si="212"/>
        <v>149.44486692015209</v>
      </c>
      <c r="Q2708" t="str">
        <f t="shared" si="213"/>
        <v>theater</v>
      </c>
      <c r="R2708" t="str">
        <f t="shared" si="214"/>
        <v>spaces</v>
      </c>
      <c r="S2708" s="9">
        <f t="shared" si="210"/>
        <v>41899.294942129629</v>
      </c>
      <c r="T2708" s="9">
        <f t="shared" si="21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E2709/D2709*100</f>
        <v>350.84462500000001</v>
      </c>
      <c r="P2709">
        <f t="shared" si="212"/>
        <v>71.237487309644663</v>
      </c>
      <c r="Q2709" t="str">
        <f t="shared" si="213"/>
        <v>theater</v>
      </c>
      <c r="R2709" t="str">
        <f t="shared" si="214"/>
        <v>spaces</v>
      </c>
      <c r="S2709" s="9">
        <f t="shared" si="210"/>
        <v>41391.782905092594</v>
      </c>
      <c r="T2709" s="9">
        <f t="shared" si="21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E2710/D2710*100</f>
        <v>233.21535</v>
      </c>
      <c r="P2710">
        <f t="shared" si="212"/>
        <v>44.464318398474738</v>
      </c>
      <c r="Q2710" t="str">
        <f t="shared" si="213"/>
        <v>theater</v>
      </c>
      <c r="R2710" t="str">
        <f t="shared" si="214"/>
        <v>spaces</v>
      </c>
      <c r="S2710" s="9">
        <f t="shared" si="210"/>
        <v>42512.698217592595</v>
      </c>
      <c r="T2710" s="9">
        <f t="shared" si="21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E2711/D2711*100</f>
        <v>101.60599999999999</v>
      </c>
      <c r="P2711">
        <f t="shared" si="212"/>
        <v>164.94480519480518</v>
      </c>
      <c r="Q2711" t="str">
        <f t="shared" si="213"/>
        <v>theater</v>
      </c>
      <c r="R2711" t="str">
        <f t="shared" si="214"/>
        <v>spaces</v>
      </c>
      <c r="S2711" s="9">
        <f t="shared" si="210"/>
        <v>42612.149780092594</v>
      </c>
      <c r="T2711" s="9">
        <f t="shared" si="21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E2712/D2712*100</f>
        <v>153.90035000000003</v>
      </c>
      <c r="P2712">
        <f t="shared" si="212"/>
        <v>84.871516544117654</v>
      </c>
      <c r="Q2712" t="str">
        <f t="shared" si="213"/>
        <v>theater</v>
      </c>
      <c r="R2712" t="str">
        <f t="shared" si="214"/>
        <v>spaces</v>
      </c>
      <c r="S2712" s="9">
        <f t="shared" si="210"/>
        <v>41828.229490740741</v>
      </c>
      <c r="T2712" s="9">
        <f t="shared" si="21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E2713/D2713*100</f>
        <v>100.7161125319693</v>
      </c>
      <c r="P2713">
        <f t="shared" si="212"/>
        <v>53.945205479452056</v>
      </c>
      <c r="Q2713" t="str">
        <f t="shared" si="213"/>
        <v>theater</v>
      </c>
      <c r="R2713" t="str">
        <f t="shared" si="214"/>
        <v>spaces</v>
      </c>
      <c r="S2713" s="9">
        <f t="shared" si="210"/>
        <v>41780.745254629634</v>
      </c>
      <c r="T2713" s="9">
        <f t="shared" si="21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E2714/D2714*100</f>
        <v>131.38181818181818</v>
      </c>
      <c r="P2714">
        <f t="shared" si="212"/>
        <v>50.531468531468533</v>
      </c>
      <c r="Q2714" t="str">
        <f t="shared" si="213"/>
        <v>theater</v>
      </c>
      <c r="R2714" t="str">
        <f t="shared" si="214"/>
        <v>spaces</v>
      </c>
      <c r="S2714" s="9">
        <f t="shared" si="210"/>
        <v>41432.062037037038</v>
      </c>
      <c r="T2714" s="9">
        <f t="shared" si="21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E2715/D2715*100</f>
        <v>102.24133333333334</v>
      </c>
      <c r="P2715">
        <f t="shared" si="212"/>
        <v>108.00140845070422</v>
      </c>
      <c r="Q2715" t="str">
        <f t="shared" si="213"/>
        <v>theater</v>
      </c>
      <c r="R2715" t="str">
        <f t="shared" si="214"/>
        <v>spaces</v>
      </c>
      <c r="S2715" s="9">
        <f t="shared" si="210"/>
        <v>42322.653749999998</v>
      </c>
      <c r="T2715" s="9">
        <f t="shared" si="21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E2716/D2716*100</f>
        <v>116.35599999999999</v>
      </c>
      <c r="P2716">
        <f t="shared" si="212"/>
        <v>95.373770491803285</v>
      </c>
      <c r="Q2716" t="str">
        <f t="shared" si="213"/>
        <v>theater</v>
      </c>
      <c r="R2716" t="str">
        <f t="shared" si="214"/>
        <v>spaces</v>
      </c>
      <c r="S2716" s="9">
        <f t="shared" si="210"/>
        <v>42629.655046296291</v>
      </c>
      <c r="T2716" s="9">
        <f t="shared" si="21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E2717/D2717*100</f>
        <v>264.62241666666665</v>
      </c>
      <c r="P2717">
        <f t="shared" si="212"/>
        <v>57.631016333938291</v>
      </c>
      <c r="Q2717" t="str">
        <f t="shared" si="213"/>
        <v>theater</v>
      </c>
      <c r="R2717" t="str">
        <f t="shared" si="214"/>
        <v>spaces</v>
      </c>
      <c r="S2717" s="9">
        <f t="shared" si="210"/>
        <v>42387.398472222223</v>
      </c>
      <c r="T2717" s="9">
        <f t="shared" si="21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E2718/D2718*100</f>
        <v>119.98010000000001</v>
      </c>
      <c r="P2718">
        <f t="shared" si="212"/>
        <v>64.160481283422456</v>
      </c>
      <c r="Q2718" t="str">
        <f t="shared" si="213"/>
        <v>theater</v>
      </c>
      <c r="R2718" t="str">
        <f t="shared" si="214"/>
        <v>spaces</v>
      </c>
      <c r="S2718" s="9">
        <f t="shared" si="210"/>
        <v>42255.333252314813</v>
      </c>
      <c r="T2718" s="9">
        <f t="shared" si="21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E2719/D2719*100</f>
        <v>120.10400000000001</v>
      </c>
      <c r="P2719">
        <f t="shared" si="212"/>
        <v>92.387692307692305</v>
      </c>
      <c r="Q2719" t="str">
        <f t="shared" si="213"/>
        <v>theater</v>
      </c>
      <c r="R2719" t="str">
        <f t="shared" si="214"/>
        <v>spaces</v>
      </c>
      <c r="S2719" s="9">
        <f t="shared" si="210"/>
        <v>41934.914918981485</v>
      </c>
      <c r="T2719" s="9">
        <f t="shared" si="21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E2720/D2720*100</f>
        <v>103.58333333333334</v>
      </c>
      <c r="P2720">
        <f t="shared" si="212"/>
        <v>125.97972972972973</v>
      </c>
      <c r="Q2720" t="str">
        <f t="shared" si="213"/>
        <v>theater</v>
      </c>
      <c r="R2720" t="str">
        <f t="shared" si="214"/>
        <v>spaces</v>
      </c>
      <c r="S2720" s="9">
        <f t="shared" si="210"/>
        <v>42465.596585648149</v>
      </c>
      <c r="T2720" s="9">
        <f t="shared" si="21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E2721/D2721*100</f>
        <v>108.83333333333334</v>
      </c>
      <c r="P2721">
        <f t="shared" si="212"/>
        <v>94.637681159420296</v>
      </c>
      <c r="Q2721" t="str">
        <f t="shared" si="213"/>
        <v>theater</v>
      </c>
      <c r="R2721" t="str">
        <f t="shared" si="214"/>
        <v>spaces</v>
      </c>
      <c r="S2721" s="9">
        <f t="shared" si="210"/>
        <v>42418.031180555554</v>
      </c>
      <c r="T2721" s="9">
        <f t="shared" si="21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E2722/D2722*100</f>
        <v>118.12400000000001</v>
      </c>
      <c r="P2722">
        <f t="shared" si="212"/>
        <v>170.69942196531792</v>
      </c>
      <c r="Q2722" t="str">
        <f t="shared" si="213"/>
        <v>theater</v>
      </c>
      <c r="R2722" t="str">
        <f t="shared" si="214"/>
        <v>spaces</v>
      </c>
      <c r="S2722" s="9">
        <f t="shared" si="210"/>
        <v>42655.465891203698</v>
      </c>
      <c r="T2722" s="9">
        <f t="shared" si="21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E2723/D2723*100</f>
        <v>1462</v>
      </c>
      <c r="P2723">
        <f t="shared" si="212"/>
        <v>40.762081784386616</v>
      </c>
      <c r="Q2723" t="str">
        <f t="shared" si="213"/>
        <v>technology</v>
      </c>
      <c r="R2723" t="str">
        <f t="shared" si="214"/>
        <v>hardware</v>
      </c>
      <c r="S2723" s="9">
        <f t="shared" si="210"/>
        <v>41493.543958333335</v>
      </c>
      <c r="T2723" s="9">
        <f t="shared" si="21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E2724/D2724*100</f>
        <v>252.54</v>
      </c>
      <c r="P2724">
        <f t="shared" si="212"/>
        <v>68.254054054054052</v>
      </c>
      <c r="Q2724" t="str">
        <f t="shared" si="213"/>
        <v>technology</v>
      </c>
      <c r="R2724" t="str">
        <f t="shared" si="214"/>
        <v>hardware</v>
      </c>
      <c r="S2724" s="9">
        <f t="shared" si="210"/>
        <v>42704.857094907406</v>
      </c>
      <c r="T2724" s="9">
        <f t="shared" si="21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E2725/D2725*100</f>
        <v>140.05000000000001</v>
      </c>
      <c r="P2725">
        <f t="shared" si="212"/>
        <v>95.48863636363636</v>
      </c>
      <c r="Q2725" t="str">
        <f t="shared" si="213"/>
        <v>technology</v>
      </c>
      <c r="R2725" t="str">
        <f t="shared" si="214"/>
        <v>hardware</v>
      </c>
      <c r="S2725" s="9">
        <f t="shared" si="210"/>
        <v>41944.83898148148</v>
      </c>
      <c r="T2725" s="9">
        <f t="shared" si="21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E2726/D2726*100</f>
        <v>296.87520259319291</v>
      </c>
      <c r="P2726">
        <f t="shared" si="212"/>
        <v>7.1902649656526005</v>
      </c>
      <c r="Q2726" t="str">
        <f t="shared" si="213"/>
        <v>technology</v>
      </c>
      <c r="R2726" t="str">
        <f t="shared" si="214"/>
        <v>hardware</v>
      </c>
      <c r="S2726" s="9">
        <f t="shared" si="210"/>
        <v>42199.32707175926</v>
      </c>
      <c r="T2726" s="9">
        <f t="shared" si="21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E2727/D2727*100</f>
        <v>144.54249999999999</v>
      </c>
      <c r="P2727">
        <f t="shared" si="212"/>
        <v>511.65486725663715</v>
      </c>
      <c r="Q2727" t="str">
        <f t="shared" si="213"/>
        <v>technology</v>
      </c>
      <c r="R2727" t="str">
        <f t="shared" si="214"/>
        <v>hardware</v>
      </c>
      <c r="S2727" s="9">
        <f t="shared" si="210"/>
        <v>42745.744618055556</v>
      </c>
      <c r="T2727" s="9">
        <f t="shared" si="21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E2728/D2728*100</f>
        <v>105.745</v>
      </c>
      <c r="P2728">
        <f t="shared" si="212"/>
        <v>261.74504950495049</v>
      </c>
      <c r="Q2728" t="str">
        <f t="shared" si="213"/>
        <v>technology</v>
      </c>
      <c r="R2728" t="str">
        <f t="shared" si="214"/>
        <v>hardware</v>
      </c>
      <c r="S2728" s="9">
        <f t="shared" si="210"/>
        <v>42452.579988425925</v>
      </c>
      <c r="T2728" s="9">
        <f t="shared" si="21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E2729/D2729*100</f>
        <v>493.21000000000004</v>
      </c>
      <c r="P2729">
        <f t="shared" si="212"/>
        <v>69.760961810466767</v>
      </c>
      <c r="Q2729" t="str">
        <f t="shared" si="213"/>
        <v>technology</v>
      </c>
      <c r="R2729" t="str">
        <f t="shared" si="214"/>
        <v>hardware</v>
      </c>
      <c r="S2729" s="9">
        <f t="shared" si="210"/>
        <v>42198.676655092597</v>
      </c>
      <c r="T2729" s="9">
        <f t="shared" si="21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E2730/D2730*100</f>
        <v>201.82666666666668</v>
      </c>
      <c r="P2730">
        <f t="shared" si="212"/>
        <v>77.229591836734699</v>
      </c>
      <c r="Q2730" t="str">
        <f t="shared" si="213"/>
        <v>technology</v>
      </c>
      <c r="R2730" t="str">
        <f t="shared" si="214"/>
        <v>hardware</v>
      </c>
      <c r="S2730" s="9">
        <f t="shared" si="210"/>
        <v>42333.59993055556</v>
      </c>
      <c r="T2730" s="9">
        <f t="shared" si="21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E2731/D2731*100</f>
        <v>104.44</v>
      </c>
      <c r="P2731">
        <f t="shared" si="212"/>
        <v>340.56521739130437</v>
      </c>
      <c r="Q2731" t="str">
        <f t="shared" si="213"/>
        <v>technology</v>
      </c>
      <c r="R2731" t="str">
        <f t="shared" si="214"/>
        <v>hardware</v>
      </c>
      <c r="S2731" s="9">
        <f t="shared" si="210"/>
        <v>42095.240706018521</v>
      </c>
      <c r="T2731" s="9">
        <f t="shared" si="21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E2732/D2732*100</f>
        <v>170.29262962962963</v>
      </c>
      <c r="P2732">
        <f t="shared" si="212"/>
        <v>67.417903225806455</v>
      </c>
      <c r="Q2732" t="str">
        <f t="shared" si="213"/>
        <v>technology</v>
      </c>
      <c r="R2732" t="str">
        <f t="shared" si="214"/>
        <v>hardware</v>
      </c>
      <c r="S2732" s="9">
        <f t="shared" si="210"/>
        <v>41351.541377314818</v>
      </c>
      <c r="T2732" s="9">
        <f t="shared" si="21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E2733/D2733*100</f>
        <v>104.30333333333333</v>
      </c>
      <c r="P2733">
        <f t="shared" si="212"/>
        <v>845.70270270270271</v>
      </c>
      <c r="Q2733" t="str">
        <f t="shared" si="213"/>
        <v>technology</v>
      </c>
      <c r="R2733" t="str">
        <f t="shared" si="214"/>
        <v>hardware</v>
      </c>
      <c r="S2733" s="9">
        <f t="shared" si="210"/>
        <v>41872.525717592594</v>
      </c>
      <c r="T2733" s="9">
        <f t="shared" si="21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E2734/D2734*100</f>
        <v>118.25000000000001</v>
      </c>
      <c r="P2734">
        <f t="shared" si="212"/>
        <v>97.191780821917803</v>
      </c>
      <c r="Q2734" t="str">
        <f t="shared" si="213"/>
        <v>technology</v>
      </c>
      <c r="R2734" t="str">
        <f t="shared" si="214"/>
        <v>hardware</v>
      </c>
      <c r="S2734" s="9">
        <f t="shared" si="210"/>
        <v>41389.808194444442</v>
      </c>
      <c r="T2734" s="9">
        <f t="shared" si="21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E2735/D2735*100</f>
        <v>107.538</v>
      </c>
      <c r="P2735">
        <f t="shared" si="212"/>
        <v>451.84033613445376</v>
      </c>
      <c r="Q2735" t="str">
        <f t="shared" si="213"/>
        <v>technology</v>
      </c>
      <c r="R2735" t="str">
        <f t="shared" si="214"/>
        <v>hardware</v>
      </c>
      <c r="S2735" s="9">
        <f t="shared" si="210"/>
        <v>42044.272847222222</v>
      </c>
      <c r="T2735" s="9">
        <f t="shared" si="21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E2736/D2736*100</f>
        <v>2260300</v>
      </c>
      <c r="P2736">
        <f t="shared" si="212"/>
        <v>138.66871165644173</v>
      </c>
      <c r="Q2736" t="str">
        <f t="shared" si="213"/>
        <v>technology</v>
      </c>
      <c r="R2736" t="str">
        <f t="shared" si="214"/>
        <v>hardware</v>
      </c>
      <c r="S2736" s="9">
        <f t="shared" si="210"/>
        <v>42626.668888888889</v>
      </c>
      <c r="T2736" s="9">
        <f t="shared" si="21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E2737/D2737*100</f>
        <v>978.13466666666682</v>
      </c>
      <c r="P2737">
        <f t="shared" si="212"/>
        <v>21.640147492625371</v>
      </c>
      <c r="Q2737" t="str">
        <f t="shared" si="213"/>
        <v>technology</v>
      </c>
      <c r="R2737" t="str">
        <f t="shared" si="214"/>
        <v>hardware</v>
      </c>
      <c r="S2737" s="9">
        <f t="shared" ref="S2737:S2800" si="215">(((J2737/60)/60)/24)+DATE(1970,1,1)</f>
        <v>41316.120949074073</v>
      </c>
      <c r="T2737" s="9">
        <f t="shared" ref="T2737:T2800" si="216"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E2738/D2738*100</f>
        <v>122.9</v>
      </c>
      <c r="P2738">
        <f t="shared" si="212"/>
        <v>169.51724137931035</v>
      </c>
      <c r="Q2738" t="str">
        <f t="shared" si="213"/>
        <v>technology</v>
      </c>
      <c r="R2738" t="str">
        <f t="shared" si="214"/>
        <v>hardware</v>
      </c>
      <c r="S2738" s="9">
        <f t="shared" si="215"/>
        <v>41722.666354166664</v>
      </c>
      <c r="T2738" s="9">
        <f t="shared" si="21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E2739/D2739*100</f>
        <v>246.0608</v>
      </c>
      <c r="P2739">
        <f t="shared" si="212"/>
        <v>161.88210526315791</v>
      </c>
      <c r="Q2739" t="str">
        <f t="shared" si="213"/>
        <v>technology</v>
      </c>
      <c r="R2739" t="str">
        <f t="shared" si="214"/>
        <v>hardware</v>
      </c>
      <c r="S2739" s="9">
        <f t="shared" si="215"/>
        <v>41611.917673611111</v>
      </c>
      <c r="T2739" s="9">
        <f t="shared" si="21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E2740/D2740*100</f>
        <v>147.94</v>
      </c>
      <c r="P2740">
        <f t="shared" si="212"/>
        <v>493.13333333333333</v>
      </c>
      <c r="Q2740" t="str">
        <f t="shared" si="213"/>
        <v>technology</v>
      </c>
      <c r="R2740" t="str">
        <f t="shared" si="214"/>
        <v>hardware</v>
      </c>
      <c r="S2740" s="9">
        <f t="shared" si="215"/>
        <v>42620.143564814818</v>
      </c>
      <c r="T2740" s="9">
        <f t="shared" si="21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E2741/D2741*100</f>
        <v>384.09090909090907</v>
      </c>
      <c r="P2741">
        <f t="shared" si="212"/>
        <v>22.120418848167539</v>
      </c>
      <c r="Q2741" t="str">
        <f t="shared" si="213"/>
        <v>technology</v>
      </c>
      <c r="R2741" t="str">
        <f t="shared" si="214"/>
        <v>hardware</v>
      </c>
      <c r="S2741" s="9">
        <f t="shared" si="215"/>
        <v>41719.887928240743</v>
      </c>
      <c r="T2741" s="9">
        <f t="shared" si="21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E2742/D2742*100</f>
        <v>103.33333333333334</v>
      </c>
      <c r="P2742">
        <f t="shared" si="212"/>
        <v>18.235294117647058</v>
      </c>
      <c r="Q2742" t="str">
        <f t="shared" si="213"/>
        <v>technology</v>
      </c>
      <c r="R2742" t="str">
        <f t="shared" si="214"/>
        <v>hardware</v>
      </c>
      <c r="S2742" s="9">
        <f t="shared" si="215"/>
        <v>42045.031851851847</v>
      </c>
      <c r="T2742" s="9">
        <f t="shared" si="21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E2743/D2743*100</f>
        <v>0.43750000000000006</v>
      </c>
      <c r="P2743">
        <f t="shared" si="212"/>
        <v>8.75</v>
      </c>
      <c r="Q2743" t="str">
        <f t="shared" si="213"/>
        <v>publishing</v>
      </c>
      <c r="R2743" t="str">
        <f t="shared" si="214"/>
        <v>children's books</v>
      </c>
      <c r="S2743" s="9">
        <f t="shared" si="215"/>
        <v>41911.657430555555</v>
      </c>
      <c r="T2743" s="9">
        <f t="shared" si="21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E2744/D2744*100</f>
        <v>29.24</v>
      </c>
      <c r="P2744">
        <f t="shared" si="212"/>
        <v>40.611111111111114</v>
      </c>
      <c r="Q2744" t="str">
        <f t="shared" si="213"/>
        <v>publishing</v>
      </c>
      <c r="R2744" t="str">
        <f t="shared" si="214"/>
        <v>children's books</v>
      </c>
      <c r="S2744" s="9">
        <f t="shared" si="215"/>
        <v>41030.719756944447</v>
      </c>
      <c r="T2744" s="9">
        <f t="shared" si="21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E2745/D2745*100</f>
        <v>0</v>
      </c>
      <c r="P2745" t="e">
        <f t="shared" si="212"/>
        <v>#DIV/0!</v>
      </c>
      <c r="Q2745" t="str">
        <f t="shared" si="213"/>
        <v>publishing</v>
      </c>
      <c r="R2745" t="str">
        <f t="shared" si="214"/>
        <v>children's books</v>
      </c>
      <c r="S2745" s="9">
        <f t="shared" si="215"/>
        <v>42632.328784722224</v>
      </c>
      <c r="T2745" s="9">
        <f t="shared" si="21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E2746/D2746*100</f>
        <v>5.21875</v>
      </c>
      <c r="P2746">
        <f t="shared" si="212"/>
        <v>37.954545454545453</v>
      </c>
      <c r="Q2746" t="str">
        <f t="shared" si="213"/>
        <v>publishing</v>
      </c>
      <c r="R2746" t="str">
        <f t="shared" si="214"/>
        <v>children's books</v>
      </c>
      <c r="S2746" s="9">
        <f t="shared" si="215"/>
        <v>40938.062476851854</v>
      </c>
      <c r="T2746" s="9">
        <f t="shared" si="21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E2747/D2747*100</f>
        <v>21.887499999999999</v>
      </c>
      <c r="P2747">
        <f t="shared" si="212"/>
        <v>35.734693877551024</v>
      </c>
      <c r="Q2747" t="str">
        <f t="shared" si="213"/>
        <v>publishing</v>
      </c>
      <c r="R2747" t="str">
        <f t="shared" si="214"/>
        <v>children's books</v>
      </c>
      <c r="S2747" s="9">
        <f t="shared" si="215"/>
        <v>41044.988055555557</v>
      </c>
      <c r="T2747" s="9">
        <f t="shared" si="21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E2748/D2748*100</f>
        <v>26.700000000000003</v>
      </c>
      <c r="P2748">
        <f t="shared" si="212"/>
        <v>42.157894736842103</v>
      </c>
      <c r="Q2748" t="str">
        <f t="shared" si="213"/>
        <v>publishing</v>
      </c>
      <c r="R2748" t="str">
        <f t="shared" si="214"/>
        <v>children's books</v>
      </c>
      <c r="S2748" s="9">
        <f t="shared" si="215"/>
        <v>41850.781377314815</v>
      </c>
      <c r="T2748" s="9">
        <f t="shared" si="21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E2749/D2749*100</f>
        <v>28.000000000000004</v>
      </c>
      <c r="P2749">
        <f t="shared" si="212"/>
        <v>35</v>
      </c>
      <c r="Q2749" t="str">
        <f t="shared" si="213"/>
        <v>publishing</v>
      </c>
      <c r="R2749" t="str">
        <f t="shared" si="214"/>
        <v>children's books</v>
      </c>
      <c r="S2749" s="9">
        <f t="shared" si="215"/>
        <v>41044.64811342593</v>
      </c>
      <c r="T2749" s="9">
        <f t="shared" si="21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E2750/D2750*100</f>
        <v>1.06</v>
      </c>
      <c r="P2750">
        <f t="shared" si="212"/>
        <v>13.25</v>
      </c>
      <c r="Q2750" t="str">
        <f t="shared" si="213"/>
        <v>publishing</v>
      </c>
      <c r="R2750" t="str">
        <f t="shared" si="214"/>
        <v>children's books</v>
      </c>
      <c r="S2750" s="9">
        <f t="shared" si="215"/>
        <v>42585.7106712963</v>
      </c>
      <c r="T2750" s="9">
        <f t="shared" si="21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E2751/D2751*100</f>
        <v>1.0999999999999999</v>
      </c>
      <c r="P2751">
        <f t="shared" si="212"/>
        <v>55</v>
      </c>
      <c r="Q2751" t="str">
        <f t="shared" si="213"/>
        <v>publishing</v>
      </c>
      <c r="R2751" t="str">
        <f t="shared" si="214"/>
        <v>children's books</v>
      </c>
      <c r="S2751" s="9">
        <f t="shared" si="215"/>
        <v>42068.799039351856</v>
      </c>
      <c r="T2751" s="9">
        <f t="shared" si="21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E2752/D2752*100</f>
        <v>0</v>
      </c>
      <c r="P2752" t="e">
        <f t="shared" si="212"/>
        <v>#DIV/0!</v>
      </c>
      <c r="Q2752" t="str">
        <f t="shared" si="213"/>
        <v>publishing</v>
      </c>
      <c r="R2752" t="str">
        <f t="shared" si="214"/>
        <v>children's books</v>
      </c>
      <c r="S2752" s="9">
        <f t="shared" si="215"/>
        <v>41078.899826388886</v>
      </c>
      <c r="T2752" s="9">
        <f t="shared" si="21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E2753/D2753*100</f>
        <v>0</v>
      </c>
      <c r="P2753" t="e">
        <f t="shared" si="212"/>
        <v>#DIV/0!</v>
      </c>
      <c r="Q2753" t="str">
        <f t="shared" si="213"/>
        <v>publishing</v>
      </c>
      <c r="R2753" t="str">
        <f t="shared" si="214"/>
        <v>children's books</v>
      </c>
      <c r="S2753" s="9">
        <f t="shared" si="215"/>
        <v>41747.887060185189</v>
      </c>
      <c r="T2753" s="9">
        <f t="shared" si="21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E2754/D2754*100</f>
        <v>11.458333333333332</v>
      </c>
      <c r="P2754">
        <f t="shared" si="212"/>
        <v>39.285714285714285</v>
      </c>
      <c r="Q2754" t="str">
        <f t="shared" si="213"/>
        <v>publishing</v>
      </c>
      <c r="R2754" t="str">
        <f t="shared" si="214"/>
        <v>children's books</v>
      </c>
      <c r="S2754" s="9">
        <f t="shared" si="215"/>
        <v>40855.765092592592</v>
      </c>
      <c r="T2754" s="9">
        <f t="shared" si="21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E2755/D2755*100</f>
        <v>19</v>
      </c>
      <c r="P2755">
        <f t="shared" ref="P2755:P2818" si="217">E2755/L2755</f>
        <v>47.5</v>
      </c>
      <c r="Q2755" t="str">
        <f t="shared" ref="Q2755:Q2818" si="218">LEFT(N2755,FIND("/",N2755)-1)</f>
        <v>publishing</v>
      </c>
      <c r="R2755" t="str">
        <f t="shared" ref="R2755:R2818" si="219">RIGHT(N2755,LEN(N2755)-FIND("/",N2755))</f>
        <v>children's books</v>
      </c>
      <c r="S2755" s="9">
        <f t="shared" si="215"/>
        <v>41117.900729166664</v>
      </c>
      <c r="T2755" s="9">
        <f t="shared" si="216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E2756/D2756*100</f>
        <v>0</v>
      </c>
      <c r="P2756" t="e">
        <f t="shared" si="217"/>
        <v>#DIV/0!</v>
      </c>
      <c r="Q2756" t="str">
        <f t="shared" si="218"/>
        <v>publishing</v>
      </c>
      <c r="R2756" t="str">
        <f t="shared" si="219"/>
        <v>children's books</v>
      </c>
      <c r="S2756" s="9">
        <f t="shared" si="215"/>
        <v>41863.636006944449</v>
      </c>
      <c r="T2756" s="9">
        <f t="shared" si="21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E2757/D2757*100</f>
        <v>52</v>
      </c>
      <c r="P2757">
        <f t="shared" si="217"/>
        <v>17.333333333333332</v>
      </c>
      <c r="Q2757" t="str">
        <f t="shared" si="218"/>
        <v>publishing</v>
      </c>
      <c r="R2757" t="str">
        <f t="shared" si="219"/>
        <v>children's books</v>
      </c>
      <c r="S2757" s="9">
        <f t="shared" si="215"/>
        <v>42072.790821759263</v>
      </c>
      <c r="T2757" s="9">
        <f t="shared" si="21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E2758/D2758*100</f>
        <v>10.48</v>
      </c>
      <c r="P2758">
        <f t="shared" si="217"/>
        <v>31.757575757575758</v>
      </c>
      <c r="Q2758" t="str">
        <f t="shared" si="218"/>
        <v>publishing</v>
      </c>
      <c r="R2758" t="str">
        <f t="shared" si="219"/>
        <v>children's books</v>
      </c>
      <c r="S2758" s="9">
        <f t="shared" si="215"/>
        <v>41620.90047453704</v>
      </c>
      <c r="T2758" s="9">
        <f t="shared" si="21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E2759/D2759*100</f>
        <v>0.66666666666666674</v>
      </c>
      <c r="P2759">
        <f t="shared" si="217"/>
        <v>5</v>
      </c>
      <c r="Q2759" t="str">
        <f t="shared" si="218"/>
        <v>publishing</v>
      </c>
      <c r="R2759" t="str">
        <f t="shared" si="219"/>
        <v>children's books</v>
      </c>
      <c r="S2759" s="9">
        <f t="shared" si="215"/>
        <v>42573.65662037037</v>
      </c>
      <c r="T2759" s="9">
        <f t="shared" si="21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E2760/D2760*100</f>
        <v>11.700000000000001</v>
      </c>
      <c r="P2760">
        <f t="shared" si="217"/>
        <v>39</v>
      </c>
      <c r="Q2760" t="str">
        <f t="shared" si="218"/>
        <v>publishing</v>
      </c>
      <c r="R2760" t="str">
        <f t="shared" si="219"/>
        <v>children's books</v>
      </c>
      <c r="S2760" s="9">
        <f t="shared" si="215"/>
        <v>42639.441932870366</v>
      </c>
      <c r="T2760" s="9">
        <f t="shared" si="21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E2761/D2761*100</f>
        <v>10.5</v>
      </c>
      <c r="P2761">
        <f t="shared" si="217"/>
        <v>52.5</v>
      </c>
      <c r="Q2761" t="str">
        <f t="shared" si="218"/>
        <v>publishing</v>
      </c>
      <c r="R2761" t="str">
        <f t="shared" si="219"/>
        <v>children's books</v>
      </c>
      <c r="S2761" s="9">
        <f t="shared" si="215"/>
        <v>42524.36650462963</v>
      </c>
      <c r="T2761" s="9">
        <f t="shared" si="21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E2762/D2762*100</f>
        <v>0</v>
      </c>
      <c r="P2762" t="e">
        <f t="shared" si="217"/>
        <v>#DIV/0!</v>
      </c>
      <c r="Q2762" t="str">
        <f t="shared" si="218"/>
        <v>publishing</v>
      </c>
      <c r="R2762" t="str">
        <f t="shared" si="219"/>
        <v>children's books</v>
      </c>
      <c r="S2762" s="9">
        <f t="shared" si="215"/>
        <v>41415.461319444446</v>
      </c>
      <c r="T2762" s="9">
        <f t="shared" si="21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E2763/D2763*100</f>
        <v>0.72</v>
      </c>
      <c r="P2763">
        <f t="shared" si="217"/>
        <v>9</v>
      </c>
      <c r="Q2763" t="str">
        <f t="shared" si="218"/>
        <v>publishing</v>
      </c>
      <c r="R2763" t="str">
        <f t="shared" si="219"/>
        <v>children's books</v>
      </c>
      <c r="S2763" s="9">
        <f t="shared" si="215"/>
        <v>41247.063576388886</v>
      </c>
      <c r="T2763" s="9">
        <f t="shared" si="21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E2764/D2764*100</f>
        <v>0.76923076923076927</v>
      </c>
      <c r="P2764">
        <f t="shared" si="217"/>
        <v>25</v>
      </c>
      <c r="Q2764" t="str">
        <f t="shared" si="218"/>
        <v>publishing</v>
      </c>
      <c r="R2764" t="str">
        <f t="shared" si="219"/>
        <v>children's books</v>
      </c>
      <c r="S2764" s="9">
        <f t="shared" si="215"/>
        <v>40927.036979166667</v>
      </c>
      <c r="T2764" s="9">
        <f t="shared" si="21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E2765/D2765*100</f>
        <v>0.22842639593908631</v>
      </c>
      <c r="P2765">
        <f t="shared" si="217"/>
        <v>30</v>
      </c>
      <c r="Q2765" t="str">
        <f t="shared" si="218"/>
        <v>publishing</v>
      </c>
      <c r="R2765" t="str">
        <f t="shared" si="219"/>
        <v>children's books</v>
      </c>
      <c r="S2765" s="9">
        <f t="shared" si="215"/>
        <v>41373.579675925925</v>
      </c>
      <c r="T2765" s="9">
        <f t="shared" si="21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E2766/D2766*100</f>
        <v>1.125</v>
      </c>
      <c r="P2766">
        <f t="shared" si="217"/>
        <v>11.25</v>
      </c>
      <c r="Q2766" t="str">
        <f t="shared" si="218"/>
        <v>publishing</v>
      </c>
      <c r="R2766" t="str">
        <f t="shared" si="219"/>
        <v>children's books</v>
      </c>
      <c r="S2766" s="9">
        <f t="shared" si="215"/>
        <v>41030.292025462964</v>
      </c>
      <c r="T2766" s="9">
        <f t="shared" si="21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E2767/D2767*100</f>
        <v>0</v>
      </c>
      <c r="P2767" t="e">
        <f t="shared" si="217"/>
        <v>#DIV/0!</v>
      </c>
      <c r="Q2767" t="str">
        <f t="shared" si="218"/>
        <v>publishing</v>
      </c>
      <c r="R2767" t="str">
        <f t="shared" si="219"/>
        <v>children's books</v>
      </c>
      <c r="S2767" s="9">
        <f t="shared" si="215"/>
        <v>41194.579027777778</v>
      </c>
      <c r="T2767" s="9">
        <f t="shared" si="21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E2768/D2768*100</f>
        <v>2</v>
      </c>
      <c r="P2768">
        <f t="shared" si="217"/>
        <v>25</v>
      </c>
      <c r="Q2768" t="str">
        <f t="shared" si="218"/>
        <v>publishing</v>
      </c>
      <c r="R2768" t="str">
        <f t="shared" si="219"/>
        <v>children's books</v>
      </c>
      <c r="S2768" s="9">
        <f t="shared" si="215"/>
        <v>40736.668032407404</v>
      </c>
      <c r="T2768" s="9">
        <f t="shared" si="21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E2769/D2769*100</f>
        <v>0.85000000000000009</v>
      </c>
      <c r="P2769">
        <f t="shared" si="217"/>
        <v>11.333333333333334</v>
      </c>
      <c r="Q2769" t="str">
        <f t="shared" si="218"/>
        <v>publishing</v>
      </c>
      <c r="R2769" t="str">
        <f t="shared" si="219"/>
        <v>children's books</v>
      </c>
      <c r="S2769" s="9">
        <f t="shared" si="215"/>
        <v>42172.958912037036</v>
      </c>
      <c r="T2769" s="9">
        <f t="shared" si="21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E2770/D2770*100</f>
        <v>14.314285714285715</v>
      </c>
      <c r="P2770">
        <f t="shared" si="217"/>
        <v>29.470588235294116</v>
      </c>
      <c r="Q2770" t="str">
        <f t="shared" si="218"/>
        <v>publishing</v>
      </c>
      <c r="R2770" t="str">
        <f t="shared" si="219"/>
        <v>children's books</v>
      </c>
      <c r="S2770" s="9">
        <f t="shared" si="215"/>
        <v>40967.614849537036</v>
      </c>
      <c r="T2770" s="9">
        <f t="shared" si="21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E2771/D2771*100</f>
        <v>0.25</v>
      </c>
      <c r="P2771">
        <f t="shared" si="217"/>
        <v>1</v>
      </c>
      <c r="Q2771" t="str">
        <f t="shared" si="218"/>
        <v>publishing</v>
      </c>
      <c r="R2771" t="str">
        <f t="shared" si="219"/>
        <v>children's books</v>
      </c>
      <c r="S2771" s="9">
        <f t="shared" si="215"/>
        <v>41745.826273148145</v>
      </c>
      <c r="T2771" s="9">
        <f t="shared" si="21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E2772/D2772*100</f>
        <v>10.411249999999999</v>
      </c>
      <c r="P2772">
        <f t="shared" si="217"/>
        <v>63.098484848484851</v>
      </c>
      <c r="Q2772" t="str">
        <f t="shared" si="218"/>
        <v>publishing</v>
      </c>
      <c r="R2772" t="str">
        <f t="shared" si="219"/>
        <v>children's books</v>
      </c>
      <c r="S2772" s="9">
        <f t="shared" si="215"/>
        <v>41686.705208333333</v>
      </c>
      <c r="T2772" s="9">
        <f t="shared" si="21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E2773/D2773*100</f>
        <v>0</v>
      </c>
      <c r="P2773" t="e">
        <f t="shared" si="217"/>
        <v>#DIV/0!</v>
      </c>
      <c r="Q2773" t="str">
        <f t="shared" si="218"/>
        <v>publishing</v>
      </c>
      <c r="R2773" t="str">
        <f t="shared" si="219"/>
        <v>children's books</v>
      </c>
      <c r="S2773" s="9">
        <f t="shared" si="215"/>
        <v>41257.531712962962</v>
      </c>
      <c r="T2773" s="9">
        <f t="shared" si="21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E2774/D2774*100</f>
        <v>0</v>
      </c>
      <c r="P2774" t="e">
        <f t="shared" si="217"/>
        <v>#DIV/0!</v>
      </c>
      <c r="Q2774" t="str">
        <f t="shared" si="218"/>
        <v>publishing</v>
      </c>
      <c r="R2774" t="str">
        <f t="shared" si="219"/>
        <v>children's books</v>
      </c>
      <c r="S2774" s="9">
        <f t="shared" si="215"/>
        <v>41537.869143518517</v>
      </c>
      <c r="T2774" s="9">
        <f t="shared" si="21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E2775/D2775*100</f>
        <v>0.18867924528301888</v>
      </c>
      <c r="P2775">
        <f t="shared" si="217"/>
        <v>1</v>
      </c>
      <c r="Q2775" t="str">
        <f t="shared" si="218"/>
        <v>publishing</v>
      </c>
      <c r="R2775" t="str">
        <f t="shared" si="219"/>
        <v>children's books</v>
      </c>
      <c r="S2775" s="9">
        <f t="shared" si="215"/>
        <v>42474.86482638889</v>
      </c>
      <c r="T2775" s="9">
        <f t="shared" si="21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E2776/D2776*100</f>
        <v>14.249999999999998</v>
      </c>
      <c r="P2776">
        <f t="shared" si="217"/>
        <v>43.846153846153847</v>
      </c>
      <c r="Q2776" t="str">
        <f t="shared" si="218"/>
        <v>publishing</v>
      </c>
      <c r="R2776" t="str">
        <f t="shared" si="219"/>
        <v>children's books</v>
      </c>
      <c r="S2776" s="9">
        <f t="shared" si="215"/>
        <v>41311.126481481479</v>
      </c>
      <c r="T2776" s="9">
        <f t="shared" si="21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E2777/D2777*100</f>
        <v>3</v>
      </c>
      <c r="P2777">
        <f t="shared" si="217"/>
        <v>75</v>
      </c>
      <c r="Q2777" t="str">
        <f t="shared" si="218"/>
        <v>publishing</v>
      </c>
      <c r="R2777" t="str">
        <f t="shared" si="219"/>
        <v>children's books</v>
      </c>
      <c r="S2777" s="9">
        <f t="shared" si="215"/>
        <v>40863.013356481482</v>
      </c>
      <c r="T2777" s="9">
        <f t="shared" si="21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E2778/D2778*100</f>
        <v>7.8809523809523814</v>
      </c>
      <c r="P2778">
        <f t="shared" si="217"/>
        <v>45.972222222222221</v>
      </c>
      <c r="Q2778" t="str">
        <f t="shared" si="218"/>
        <v>publishing</v>
      </c>
      <c r="R2778" t="str">
        <f t="shared" si="219"/>
        <v>children's books</v>
      </c>
      <c r="S2778" s="9">
        <f t="shared" si="215"/>
        <v>42136.297175925924</v>
      </c>
      <c r="T2778" s="9">
        <f t="shared" si="21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E2779/D2779*100</f>
        <v>0.33333333333333337</v>
      </c>
      <c r="P2779">
        <f t="shared" si="217"/>
        <v>10</v>
      </c>
      <c r="Q2779" t="str">
        <f t="shared" si="218"/>
        <v>publishing</v>
      </c>
      <c r="R2779" t="str">
        <f t="shared" si="219"/>
        <v>children's books</v>
      </c>
      <c r="S2779" s="9">
        <f t="shared" si="215"/>
        <v>42172.669027777782</v>
      </c>
      <c r="T2779" s="9">
        <f t="shared" si="21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E2780/D2780*100</f>
        <v>25.545454545454543</v>
      </c>
      <c r="P2780">
        <f t="shared" si="217"/>
        <v>93.666666666666671</v>
      </c>
      <c r="Q2780" t="str">
        <f t="shared" si="218"/>
        <v>publishing</v>
      </c>
      <c r="R2780" t="str">
        <f t="shared" si="219"/>
        <v>children's books</v>
      </c>
      <c r="S2780" s="9">
        <f t="shared" si="215"/>
        <v>41846.978078703702</v>
      </c>
      <c r="T2780" s="9">
        <f t="shared" si="21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E2781/D2781*100</f>
        <v>2.12</v>
      </c>
      <c r="P2781">
        <f t="shared" si="217"/>
        <v>53</v>
      </c>
      <c r="Q2781" t="str">
        <f t="shared" si="218"/>
        <v>publishing</v>
      </c>
      <c r="R2781" t="str">
        <f t="shared" si="219"/>
        <v>children's books</v>
      </c>
      <c r="S2781" s="9">
        <f t="shared" si="215"/>
        <v>42300.585891203707</v>
      </c>
      <c r="T2781" s="9">
        <f t="shared" si="21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E2782/D2782*100</f>
        <v>0</v>
      </c>
      <c r="P2782" t="e">
        <f t="shared" si="217"/>
        <v>#DIV/0!</v>
      </c>
      <c r="Q2782" t="str">
        <f t="shared" si="218"/>
        <v>publishing</v>
      </c>
      <c r="R2782" t="str">
        <f t="shared" si="219"/>
        <v>children's books</v>
      </c>
      <c r="S2782" s="9">
        <f t="shared" si="215"/>
        <v>42774.447777777779</v>
      </c>
      <c r="T2782" s="9">
        <f t="shared" si="21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E2783/D2783*100</f>
        <v>105.28</v>
      </c>
      <c r="P2783">
        <f t="shared" si="217"/>
        <v>47</v>
      </c>
      <c r="Q2783" t="str">
        <f t="shared" si="218"/>
        <v>theater</v>
      </c>
      <c r="R2783" t="str">
        <f t="shared" si="219"/>
        <v>plays</v>
      </c>
      <c r="S2783" s="9">
        <f t="shared" si="215"/>
        <v>42018.94159722222</v>
      </c>
      <c r="T2783" s="9">
        <f t="shared" si="21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E2784/D2784*100</f>
        <v>120</v>
      </c>
      <c r="P2784">
        <f t="shared" si="217"/>
        <v>66.666666666666671</v>
      </c>
      <c r="Q2784" t="str">
        <f t="shared" si="218"/>
        <v>theater</v>
      </c>
      <c r="R2784" t="str">
        <f t="shared" si="219"/>
        <v>plays</v>
      </c>
      <c r="S2784" s="9">
        <f t="shared" si="215"/>
        <v>42026.924976851849</v>
      </c>
      <c r="T2784" s="9">
        <f t="shared" si="21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E2785/D2785*100</f>
        <v>114.5</v>
      </c>
      <c r="P2785">
        <f t="shared" si="217"/>
        <v>18.770491803278688</v>
      </c>
      <c r="Q2785" t="str">
        <f t="shared" si="218"/>
        <v>theater</v>
      </c>
      <c r="R2785" t="str">
        <f t="shared" si="219"/>
        <v>plays</v>
      </c>
      <c r="S2785" s="9">
        <f t="shared" si="215"/>
        <v>42103.535254629634</v>
      </c>
      <c r="T2785" s="9">
        <f t="shared" si="21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E2786/D2786*100</f>
        <v>119</v>
      </c>
      <c r="P2786">
        <f t="shared" si="217"/>
        <v>66.111111111111114</v>
      </c>
      <c r="Q2786" t="str">
        <f t="shared" si="218"/>
        <v>theater</v>
      </c>
      <c r="R2786" t="str">
        <f t="shared" si="219"/>
        <v>plays</v>
      </c>
      <c r="S2786" s="9">
        <f t="shared" si="215"/>
        <v>41920.787534722222</v>
      </c>
      <c r="T2786" s="9">
        <f t="shared" si="21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E2787/D2787*100</f>
        <v>104.67999999999999</v>
      </c>
      <c r="P2787">
        <f t="shared" si="217"/>
        <v>36.859154929577464</v>
      </c>
      <c r="Q2787" t="str">
        <f t="shared" si="218"/>
        <v>theater</v>
      </c>
      <c r="R2787" t="str">
        <f t="shared" si="219"/>
        <v>plays</v>
      </c>
      <c r="S2787" s="9">
        <f t="shared" si="215"/>
        <v>42558.189432870371</v>
      </c>
      <c r="T2787" s="9">
        <f t="shared" si="21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E2788/D2788*100</f>
        <v>117.83999999999999</v>
      </c>
      <c r="P2788">
        <f t="shared" si="217"/>
        <v>39.810810810810814</v>
      </c>
      <c r="Q2788" t="str">
        <f t="shared" si="218"/>
        <v>theater</v>
      </c>
      <c r="R2788" t="str">
        <f t="shared" si="219"/>
        <v>plays</v>
      </c>
      <c r="S2788" s="9">
        <f t="shared" si="215"/>
        <v>41815.569212962961</v>
      </c>
      <c r="T2788" s="9">
        <f t="shared" si="21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E2789/D2789*100</f>
        <v>119.7</v>
      </c>
      <c r="P2789">
        <f t="shared" si="217"/>
        <v>31.5</v>
      </c>
      <c r="Q2789" t="str">
        <f t="shared" si="218"/>
        <v>theater</v>
      </c>
      <c r="R2789" t="str">
        <f t="shared" si="219"/>
        <v>plays</v>
      </c>
      <c r="S2789" s="9">
        <f t="shared" si="215"/>
        <v>41808.198518518519</v>
      </c>
      <c r="T2789" s="9">
        <f t="shared" si="21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E2790/D2790*100</f>
        <v>102.49999999999999</v>
      </c>
      <c r="P2790">
        <f t="shared" si="217"/>
        <v>102.5</v>
      </c>
      <c r="Q2790" t="str">
        <f t="shared" si="218"/>
        <v>theater</v>
      </c>
      <c r="R2790" t="str">
        <f t="shared" si="219"/>
        <v>plays</v>
      </c>
      <c r="S2790" s="9">
        <f t="shared" si="215"/>
        <v>42550.701886574068</v>
      </c>
      <c r="T2790" s="9">
        <f t="shared" si="21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E2791/D2791*100</f>
        <v>101.16666666666667</v>
      </c>
      <c r="P2791">
        <f t="shared" si="217"/>
        <v>126.45833333333333</v>
      </c>
      <c r="Q2791" t="str">
        <f t="shared" si="218"/>
        <v>theater</v>
      </c>
      <c r="R2791" t="str">
        <f t="shared" si="219"/>
        <v>plays</v>
      </c>
      <c r="S2791" s="9">
        <f t="shared" si="215"/>
        <v>42056.013124999998</v>
      </c>
      <c r="T2791" s="9">
        <f t="shared" si="21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E2792/D2792*100</f>
        <v>105.33333333333333</v>
      </c>
      <c r="P2792">
        <f t="shared" si="217"/>
        <v>47.878787878787875</v>
      </c>
      <c r="Q2792" t="str">
        <f t="shared" si="218"/>
        <v>theater</v>
      </c>
      <c r="R2792" t="str">
        <f t="shared" si="219"/>
        <v>plays</v>
      </c>
      <c r="S2792" s="9">
        <f t="shared" si="215"/>
        <v>42016.938692129625</v>
      </c>
      <c r="T2792" s="9">
        <f t="shared" si="21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E2793/D2793*100</f>
        <v>102.49999999999999</v>
      </c>
      <c r="P2793">
        <f t="shared" si="217"/>
        <v>73.214285714285708</v>
      </c>
      <c r="Q2793" t="str">
        <f t="shared" si="218"/>
        <v>theater</v>
      </c>
      <c r="R2793" t="str">
        <f t="shared" si="219"/>
        <v>plays</v>
      </c>
      <c r="S2793" s="9">
        <f t="shared" si="215"/>
        <v>42591.899988425925</v>
      </c>
      <c r="T2793" s="9">
        <f t="shared" si="21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E2794/D2794*100</f>
        <v>107.60000000000001</v>
      </c>
      <c r="P2794">
        <f t="shared" si="217"/>
        <v>89.666666666666671</v>
      </c>
      <c r="Q2794" t="str">
        <f t="shared" si="218"/>
        <v>theater</v>
      </c>
      <c r="R2794" t="str">
        <f t="shared" si="219"/>
        <v>plays</v>
      </c>
      <c r="S2794" s="9">
        <f t="shared" si="215"/>
        <v>42183.231006944443</v>
      </c>
      <c r="T2794" s="9">
        <f t="shared" si="21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E2795/D2795*100</f>
        <v>110.5675</v>
      </c>
      <c r="P2795">
        <f t="shared" si="217"/>
        <v>151.4623287671233</v>
      </c>
      <c r="Q2795" t="str">
        <f t="shared" si="218"/>
        <v>theater</v>
      </c>
      <c r="R2795" t="str">
        <f t="shared" si="219"/>
        <v>plays</v>
      </c>
      <c r="S2795" s="9">
        <f t="shared" si="215"/>
        <v>42176.419039351851</v>
      </c>
      <c r="T2795" s="9">
        <f t="shared" si="21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E2796/D2796*100</f>
        <v>150</v>
      </c>
      <c r="P2796">
        <f t="shared" si="217"/>
        <v>25</v>
      </c>
      <c r="Q2796" t="str">
        <f t="shared" si="218"/>
        <v>theater</v>
      </c>
      <c r="R2796" t="str">
        <f t="shared" si="219"/>
        <v>plays</v>
      </c>
      <c r="S2796" s="9">
        <f t="shared" si="215"/>
        <v>42416.691655092596</v>
      </c>
      <c r="T2796" s="9">
        <f t="shared" si="21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E2797/D2797*100</f>
        <v>104.28571428571429</v>
      </c>
      <c r="P2797">
        <f t="shared" si="217"/>
        <v>36.5</v>
      </c>
      <c r="Q2797" t="str">
        <f t="shared" si="218"/>
        <v>theater</v>
      </c>
      <c r="R2797" t="str">
        <f t="shared" si="219"/>
        <v>plays</v>
      </c>
      <c r="S2797" s="9">
        <f t="shared" si="215"/>
        <v>41780.525937500002</v>
      </c>
      <c r="T2797" s="9">
        <f t="shared" si="21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E2798/D2798*100</f>
        <v>115.5</v>
      </c>
      <c r="P2798">
        <f t="shared" si="217"/>
        <v>44</v>
      </c>
      <c r="Q2798" t="str">
        <f t="shared" si="218"/>
        <v>theater</v>
      </c>
      <c r="R2798" t="str">
        <f t="shared" si="219"/>
        <v>plays</v>
      </c>
      <c r="S2798" s="9">
        <f t="shared" si="215"/>
        <v>41795.528101851851</v>
      </c>
      <c r="T2798" s="9">
        <f t="shared" si="21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E2799/D2799*100</f>
        <v>102.64512500000001</v>
      </c>
      <c r="P2799">
        <f t="shared" si="217"/>
        <v>87.357553191489373</v>
      </c>
      <c r="Q2799" t="str">
        <f t="shared" si="218"/>
        <v>theater</v>
      </c>
      <c r="R2799" t="str">
        <f t="shared" si="219"/>
        <v>plays</v>
      </c>
      <c r="S2799" s="9">
        <f t="shared" si="215"/>
        <v>41798.94027777778</v>
      </c>
      <c r="T2799" s="9">
        <f t="shared" si="21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E2800/D2800*100</f>
        <v>101.4</v>
      </c>
      <c r="P2800">
        <f t="shared" si="217"/>
        <v>36.474820143884891</v>
      </c>
      <c r="Q2800" t="str">
        <f t="shared" si="218"/>
        <v>theater</v>
      </c>
      <c r="R2800" t="str">
        <f t="shared" si="219"/>
        <v>plays</v>
      </c>
      <c r="S2800" s="9">
        <f t="shared" si="215"/>
        <v>42201.675011574072</v>
      </c>
      <c r="T2800" s="9">
        <f t="shared" si="21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E2801/D2801*100</f>
        <v>116.6348</v>
      </c>
      <c r="P2801">
        <f t="shared" si="217"/>
        <v>44.859538461538463</v>
      </c>
      <c r="Q2801" t="str">
        <f t="shared" si="218"/>
        <v>theater</v>
      </c>
      <c r="R2801" t="str">
        <f t="shared" si="219"/>
        <v>plays</v>
      </c>
      <c r="S2801" s="9">
        <f t="shared" ref="S2801:S2864" si="220">(((J2801/60)/60)/24)+DATE(1970,1,1)</f>
        <v>42507.264699074076</v>
      </c>
      <c r="T2801" s="9">
        <f t="shared" ref="T2801:T2864" si="221"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E2802/D2802*100</f>
        <v>133</v>
      </c>
      <c r="P2802">
        <f t="shared" si="217"/>
        <v>42.903225806451616</v>
      </c>
      <c r="Q2802" t="str">
        <f t="shared" si="218"/>
        <v>theater</v>
      </c>
      <c r="R2802" t="str">
        <f t="shared" si="219"/>
        <v>plays</v>
      </c>
      <c r="S2802" s="9">
        <f t="shared" si="220"/>
        <v>41948.552847222221</v>
      </c>
      <c r="T2802" s="9">
        <f t="shared" si="22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E2803/D2803*100</f>
        <v>133.20000000000002</v>
      </c>
      <c r="P2803">
        <f t="shared" si="217"/>
        <v>51.230769230769234</v>
      </c>
      <c r="Q2803" t="str">
        <f t="shared" si="218"/>
        <v>theater</v>
      </c>
      <c r="R2803" t="str">
        <f t="shared" si="219"/>
        <v>plays</v>
      </c>
      <c r="S2803" s="9">
        <f t="shared" si="220"/>
        <v>41900.243159722224</v>
      </c>
      <c r="T2803" s="9">
        <f t="shared" si="22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E2804/D2804*100</f>
        <v>101.83333333333333</v>
      </c>
      <c r="P2804">
        <f t="shared" si="217"/>
        <v>33.944444444444443</v>
      </c>
      <c r="Q2804" t="str">
        <f t="shared" si="218"/>
        <v>theater</v>
      </c>
      <c r="R2804" t="str">
        <f t="shared" si="219"/>
        <v>plays</v>
      </c>
      <c r="S2804" s="9">
        <f t="shared" si="220"/>
        <v>42192.64707175926</v>
      </c>
      <c r="T2804" s="9">
        <f t="shared" si="22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E2805/D2805*100</f>
        <v>127.95</v>
      </c>
      <c r="P2805">
        <f t="shared" si="217"/>
        <v>90.744680851063833</v>
      </c>
      <c r="Q2805" t="str">
        <f t="shared" si="218"/>
        <v>theater</v>
      </c>
      <c r="R2805" t="str">
        <f t="shared" si="219"/>
        <v>plays</v>
      </c>
      <c r="S2805" s="9">
        <f t="shared" si="220"/>
        <v>42158.065694444449</v>
      </c>
      <c r="T2805" s="9">
        <f t="shared" si="22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E2806/D2806*100</f>
        <v>114.99999999999999</v>
      </c>
      <c r="P2806">
        <f t="shared" si="217"/>
        <v>50</v>
      </c>
      <c r="Q2806" t="str">
        <f t="shared" si="218"/>
        <v>theater</v>
      </c>
      <c r="R2806" t="str">
        <f t="shared" si="219"/>
        <v>plays</v>
      </c>
      <c r="S2806" s="9">
        <f t="shared" si="220"/>
        <v>41881.453587962962</v>
      </c>
      <c r="T2806" s="9">
        <f t="shared" si="22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E2807/D2807*100</f>
        <v>110.00000000000001</v>
      </c>
      <c r="P2807">
        <f t="shared" si="217"/>
        <v>24.444444444444443</v>
      </c>
      <c r="Q2807" t="str">
        <f t="shared" si="218"/>
        <v>theater</v>
      </c>
      <c r="R2807" t="str">
        <f t="shared" si="219"/>
        <v>plays</v>
      </c>
      <c r="S2807" s="9">
        <f t="shared" si="220"/>
        <v>42213.505474537036</v>
      </c>
      <c r="T2807" s="9">
        <f t="shared" si="22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E2808/D2808*100</f>
        <v>112.1</v>
      </c>
      <c r="P2808">
        <f t="shared" si="217"/>
        <v>44.25</v>
      </c>
      <c r="Q2808" t="str">
        <f t="shared" si="218"/>
        <v>theater</v>
      </c>
      <c r="R2808" t="str">
        <f t="shared" si="219"/>
        <v>plays</v>
      </c>
      <c r="S2808" s="9">
        <f t="shared" si="220"/>
        <v>42185.267245370371</v>
      </c>
      <c r="T2808" s="9">
        <f t="shared" si="22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E2809/D2809*100</f>
        <v>126</v>
      </c>
      <c r="P2809">
        <f t="shared" si="217"/>
        <v>67.741935483870961</v>
      </c>
      <c r="Q2809" t="str">
        <f t="shared" si="218"/>
        <v>theater</v>
      </c>
      <c r="R2809" t="str">
        <f t="shared" si="219"/>
        <v>plays</v>
      </c>
      <c r="S2809" s="9">
        <f t="shared" si="220"/>
        <v>42154.873124999998</v>
      </c>
      <c r="T2809" s="9">
        <f t="shared" si="22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E2810/D2810*100</f>
        <v>100.24444444444444</v>
      </c>
      <c r="P2810">
        <f t="shared" si="217"/>
        <v>65.376811594202906</v>
      </c>
      <c r="Q2810" t="str">
        <f t="shared" si="218"/>
        <v>theater</v>
      </c>
      <c r="R2810" t="str">
        <f t="shared" si="219"/>
        <v>plays</v>
      </c>
      <c r="S2810" s="9">
        <f t="shared" si="220"/>
        <v>42208.84646990741</v>
      </c>
      <c r="T2810" s="9">
        <f t="shared" si="22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E2811/D2811*100</f>
        <v>102.4</v>
      </c>
      <c r="P2811">
        <f t="shared" si="217"/>
        <v>121.9047619047619</v>
      </c>
      <c r="Q2811" t="str">
        <f t="shared" si="218"/>
        <v>theater</v>
      </c>
      <c r="R2811" t="str">
        <f t="shared" si="219"/>
        <v>plays</v>
      </c>
      <c r="S2811" s="9">
        <f t="shared" si="220"/>
        <v>42451.496817129635</v>
      </c>
      <c r="T2811" s="9">
        <f t="shared" si="22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E2812/D2812*100</f>
        <v>108.2</v>
      </c>
      <c r="P2812">
        <f t="shared" si="217"/>
        <v>47.456140350877192</v>
      </c>
      <c r="Q2812" t="str">
        <f t="shared" si="218"/>
        <v>theater</v>
      </c>
      <c r="R2812" t="str">
        <f t="shared" si="219"/>
        <v>plays</v>
      </c>
      <c r="S2812" s="9">
        <f t="shared" si="220"/>
        <v>41759.13962962963</v>
      </c>
      <c r="T2812" s="9">
        <f t="shared" si="22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E2813/D2813*100</f>
        <v>100.27</v>
      </c>
      <c r="P2813">
        <f t="shared" si="217"/>
        <v>92.842592592592595</v>
      </c>
      <c r="Q2813" t="str">
        <f t="shared" si="218"/>
        <v>theater</v>
      </c>
      <c r="R2813" t="str">
        <f t="shared" si="219"/>
        <v>plays</v>
      </c>
      <c r="S2813" s="9">
        <f t="shared" si="220"/>
        <v>42028.496562500004</v>
      </c>
      <c r="T2813" s="9">
        <f t="shared" si="22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E2814/D2814*100</f>
        <v>113.3</v>
      </c>
      <c r="P2814">
        <f t="shared" si="217"/>
        <v>68.253012048192772</v>
      </c>
      <c r="Q2814" t="str">
        <f t="shared" si="218"/>
        <v>theater</v>
      </c>
      <c r="R2814" t="str">
        <f t="shared" si="219"/>
        <v>plays</v>
      </c>
      <c r="S2814" s="9">
        <f t="shared" si="220"/>
        <v>42054.74418981481</v>
      </c>
      <c r="T2814" s="9">
        <f t="shared" si="22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E2815/D2815*100</f>
        <v>127.57571428571428</v>
      </c>
      <c r="P2815">
        <f t="shared" si="217"/>
        <v>37.209583333333335</v>
      </c>
      <c r="Q2815" t="str">
        <f t="shared" si="218"/>
        <v>theater</v>
      </c>
      <c r="R2815" t="str">
        <f t="shared" si="219"/>
        <v>plays</v>
      </c>
      <c r="S2815" s="9">
        <f t="shared" si="220"/>
        <v>42693.742604166662</v>
      </c>
      <c r="T2815" s="9">
        <f t="shared" si="22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E2816/D2816*100</f>
        <v>107.73333333333332</v>
      </c>
      <c r="P2816">
        <f t="shared" si="217"/>
        <v>25.25</v>
      </c>
      <c r="Q2816" t="str">
        <f t="shared" si="218"/>
        <v>theater</v>
      </c>
      <c r="R2816" t="str">
        <f t="shared" si="219"/>
        <v>plays</v>
      </c>
      <c r="S2816" s="9">
        <f t="shared" si="220"/>
        <v>42103.399479166663</v>
      </c>
      <c r="T2816" s="9">
        <f t="shared" si="22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E2817/D2817*100</f>
        <v>242</v>
      </c>
      <c r="P2817">
        <f t="shared" si="217"/>
        <v>43.214285714285715</v>
      </c>
      <c r="Q2817" t="str">
        <f t="shared" si="218"/>
        <v>theater</v>
      </c>
      <c r="R2817" t="str">
        <f t="shared" si="219"/>
        <v>plays</v>
      </c>
      <c r="S2817" s="9">
        <f t="shared" si="220"/>
        <v>42559.776724537034</v>
      </c>
      <c r="T2817" s="9">
        <f t="shared" si="22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E2818/D2818*100</f>
        <v>141.56666666666666</v>
      </c>
      <c r="P2818">
        <f t="shared" si="217"/>
        <v>25.130177514792898</v>
      </c>
      <c r="Q2818" t="str">
        <f t="shared" si="218"/>
        <v>theater</v>
      </c>
      <c r="R2818" t="str">
        <f t="shared" si="219"/>
        <v>plays</v>
      </c>
      <c r="S2818" s="9">
        <f t="shared" si="220"/>
        <v>42188.467499999999</v>
      </c>
      <c r="T2818" s="9">
        <f t="shared" si="22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E2819/D2819*100</f>
        <v>130</v>
      </c>
      <c r="P2819">
        <f t="shared" ref="P2819:P2882" si="222">E2819/L2819</f>
        <v>23.636363636363637</v>
      </c>
      <c r="Q2819" t="str">
        <f t="shared" ref="Q2819:Q2882" si="223">LEFT(N2819,FIND("/",N2819)-1)</f>
        <v>theater</v>
      </c>
      <c r="R2819" t="str">
        <f t="shared" ref="R2819:R2882" si="224">RIGHT(N2819,LEN(N2819)-FIND("/",N2819))</f>
        <v>plays</v>
      </c>
      <c r="S2819" s="9">
        <f t="shared" si="220"/>
        <v>42023.634976851856</v>
      </c>
      <c r="T2819" s="9">
        <f t="shared" si="221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E2820/D2820*100</f>
        <v>106.03</v>
      </c>
      <c r="P2820">
        <f t="shared" si="222"/>
        <v>103.95098039215686</v>
      </c>
      <c r="Q2820" t="str">
        <f t="shared" si="223"/>
        <v>theater</v>
      </c>
      <c r="R2820" t="str">
        <f t="shared" si="224"/>
        <v>plays</v>
      </c>
      <c r="S2820" s="9">
        <f t="shared" si="220"/>
        <v>42250.598217592589</v>
      </c>
      <c r="T2820" s="9">
        <f t="shared" si="221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E2821/D2821*100</f>
        <v>104.80000000000001</v>
      </c>
      <c r="P2821">
        <f t="shared" si="222"/>
        <v>50.384615384615387</v>
      </c>
      <c r="Q2821" t="str">
        <f t="shared" si="223"/>
        <v>theater</v>
      </c>
      <c r="R2821" t="str">
        <f t="shared" si="224"/>
        <v>plays</v>
      </c>
      <c r="S2821" s="9">
        <f t="shared" si="220"/>
        <v>42139.525567129633</v>
      </c>
      <c r="T2821" s="9">
        <f t="shared" si="221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E2822/D2822*100</f>
        <v>136</v>
      </c>
      <c r="P2822">
        <f t="shared" si="222"/>
        <v>13.6</v>
      </c>
      <c r="Q2822" t="str">
        <f t="shared" si="223"/>
        <v>theater</v>
      </c>
      <c r="R2822" t="str">
        <f t="shared" si="224"/>
        <v>plays</v>
      </c>
      <c r="S2822" s="9">
        <f t="shared" si="220"/>
        <v>42401.610983796301</v>
      </c>
      <c r="T2822" s="9">
        <f t="shared" si="221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E2823/D2823*100</f>
        <v>100</v>
      </c>
      <c r="P2823">
        <f t="shared" si="222"/>
        <v>28.571428571428573</v>
      </c>
      <c r="Q2823" t="str">
        <f t="shared" si="223"/>
        <v>theater</v>
      </c>
      <c r="R2823" t="str">
        <f t="shared" si="224"/>
        <v>plays</v>
      </c>
      <c r="S2823" s="9">
        <f t="shared" si="220"/>
        <v>41875.922858796301</v>
      </c>
      <c r="T2823" s="9">
        <f t="shared" si="221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E2824/D2824*100</f>
        <v>100</v>
      </c>
      <c r="P2824">
        <f t="shared" si="222"/>
        <v>63.829787234042556</v>
      </c>
      <c r="Q2824" t="str">
        <f t="shared" si="223"/>
        <v>theater</v>
      </c>
      <c r="R2824" t="str">
        <f t="shared" si="224"/>
        <v>plays</v>
      </c>
      <c r="S2824" s="9">
        <f t="shared" si="220"/>
        <v>42060.683935185181</v>
      </c>
      <c r="T2824" s="9">
        <f t="shared" si="221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E2825/D2825*100</f>
        <v>124</v>
      </c>
      <c r="P2825">
        <f t="shared" si="222"/>
        <v>8.8571428571428577</v>
      </c>
      <c r="Q2825" t="str">
        <f t="shared" si="223"/>
        <v>theater</v>
      </c>
      <c r="R2825" t="str">
        <f t="shared" si="224"/>
        <v>plays</v>
      </c>
      <c r="S2825" s="9">
        <f t="shared" si="220"/>
        <v>42067.011643518519</v>
      </c>
      <c r="T2825" s="9">
        <f t="shared" si="221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E2826/D2826*100</f>
        <v>116.92307692307693</v>
      </c>
      <c r="P2826">
        <f t="shared" si="222"/>
        <v>50.666666666666664</v>
      </c>
      <c r="Q2826" t="str">
        <f t="shared" si="223"/>
        <v>theater</v>
      </c>
      <c r="R2826" t="str">
        <f t="shared" si="224"/>
        <v>plays</v>
      </c>
      <c r="S2826" s="9">
        <f t="shared" si="220"/>
        <v>42136.270787037036</v>
      </c>
      <c r="T2826" s="9">
        <f t="shared" si="221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E2827/D2827*100</f>
        <v>103.33333333333334</v>
      </c>
      <c r="P2827">
        <f t="shared" si="222"/>
        <v>60.784313725490193</v>
      </c>
      <c r="Q2827" t="str">
        <f t="shared" si="223"/>
        <v>theater</v>
      </c>
      <c r="R2827" t="str">
        <f t="shared" si="224"/>
        <v>plays</v>
      </c>
      <c r="S2827" s="9">
        <f t="shared" si="220"/>
        <v>42312.792662037042</v>
      </c>
      <c r="T2827" s="9">
        <f t="shared" si="221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E2828/D2828*100</f>
        <v>107.74999999999999</v>
      </c>
      <c r="P2828">
        <f t="shared" si="222"/>
        <v>113.42105263157895</v>
      </c>
      <c r="Q2828" t="str">
        <f t="shared" si="223"/>
        <v>theater</v>
      </c>
      <c r="R2828" t="str">
        <f t="shared" si="224"/>
        <v>plays</v>
      </c>
      <c r="S2828" s="9">
        <f t="shared" si="220"/>
        <v>42171.034861111111</v>
      </c>
      <c r="T2828" s="9">
        <f t="shared" si="221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E2829/D2829*100</f>
        <v>120.24999999999999</v>
      </c>
      <c r="P2829">
        <f t="shared" si="222"/>
        <v>104.56521739130434</v>
      </c>
      <c r="Q2829" t="str">
        <f t="shared" si="223"/>
        <v>theater</v>
      </c>
      <c r="R2829" t="str">
        <f t="shared" si="224"/>
        <v>plays</v>
      </c>
      <c r="S2829" s="9">
        <f t="shared" si="220"/>
        <v>42494.683634259258</v>
      </c>
      <c r="T2829" s="9">
        <f t="shared" si="22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E2830/D2830*100</f>
        <v>100.37894736842105</v>
      </c>
      <c r="P2830">
        <f t="shared" si="222"/>
        <v>98.30927835051547</v>
      </c>
      <c r="Q2830" t="str">
        <f t="shared" si="223"/>
        <v>theater</v>
      </c>
      <c r="R2830" t="str">
        <f t="shared" si="224"/>
        <v>plays</v>
      </c>
      <c r="S2830" s="9">
        <f t="shared" si="220"/>
        <v>42254.264687499999</v>
      </c>
      <c r="T2830" s="9">
        <f t="shared" si="22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E2831/D2831*100</f>
        <v>106.52</v>
      </c>
      <c r="P2831">
        <f t="shared" si="222"/>
        <v>35.039473684210527</v>
      </c>
      <c r="Q2831" t="str">
        <f t="shared" si="223"/>
        <v>theater</v>
      </c>
      <c r="R2831" t="str">
        <f t="shared" si="224"/>
        <v>plays</v>
      </c>
      <c r="S2831" s="9">
        <f t="shared" si="220"/>
        <v>42495.434236111112</v>
      </c>
      <c r="T2831" s="9">
        <f t="shared" si="22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E2832/D2832*100</f>
        <v>100</v>
      </c>
      <c r="P2832">
        <f t="shared" si="222"/>
        <v>272.72727272727275</v>
      </c>
      <c r="Q2832" t="str">
        <f t="shared" si="223"/>
        <v>theater</v>
      </c>
      <c r="R2832" t="str">
        <f t="shared" si="224"/>
        <v>plays</v>
      </c>
      <c r="S2832" s="9">
        <f t="shared" si="220"/>
        <v>41758.839675925927</v>
      </c>
      <c r="T2832" s="9">
        <f t="shared" si="221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E2833/D2833*100</f>
        <v>110.66666666666667</v>
      </c>
      <c r="P2833">
        <f t="shared" si="222"/>
        <v>63.846153846153847</v>
      </c>
      <c r="Q2833" t="str">
        <f t="shared" si="223"/>
        <v>theater</v>
      </c>
      <c r="R2833" t="str">
        <f t="shared" si="224"/>
        <v>plays</v>
      </c>
      <c r="S2833" s="9">
        <f t="shared" si="220"/>
        <v>42171.824884259258</v>
      </c>
      <c r="T2833" s="9">
        <f t="shared" si="221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E2834/D2834*100</f>
        <v>114.71959999999999</v>
      </c>
      <c r="P2834">
        <f t="shared" si="222"/>
        <v>30.189368421052631</v>
      </c>
      <c r="Q2834" t="str">
        <f t="shared" si="223"/>
        <v>theater</v>
      </c>
      <c r="R2834" t="str">
        <f t="shared" si="224"/>
        <v>plays</v>
      </c>
      <c r="S2834" s="9">
        <f t="shared" si="220"/>
        <v>41938.709421296298</v>
      </c>
      <c r="T2834" s="9">
        <f t="shared" si="22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E2835/D2835*100</f>
        <v>108.25925925925925</v>
      </c>
      <c r="P2835">
        <f t="shared" si="222"/>
        <v>83.51428571428572</v>
      </c>
      <c r="Q2835" t="str">
        <f t="shared" si="223"/>
        <v>theater</v>
      </c>
      <c r="R2835" t="str">
        <f t="shared" si="224"/>
        <v>plays</v>
      </c>
      <c r="S2835" s="9">
        <f t="shared" si="220"/>
        <v>42268.127696759257</v>
      </c>
      <c r="T2835" s="9">
        <f t="shared" si="22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E2836/D2836*100</f>
        <v>170</v>
      </c>
      <c r="P2836">
        <f t="shared" si="222"/>
        <v>64.761904761904759</v>
      </c>
      <c r="Q2836" t="str">
        <f t="shared" si="223"/>
        <v>theater</v>
      </c>
      <c r="R2836" t="str">
        <f t="shared" si="224"/>
        <v>plays</v>
      </c>
      <c r="S2836" s="9">
        <f t="shared" si="220"/>
        <v>42019.959837962961</v>
      </c>
      <c r="T2836" s="9">
        <f t="shared" si="22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E2837/D2837*100</f>
        <v>187.09899999999999</v>
      </c>
      <c r="P2837">
        <f t="shared" si="222"/>
        <v>20.118172043010752</v>
      </c>
      <c r="Q2837" t="str">
        <f t="shared" si="223"/>
        <v>theater</v>
      </c>
      <c r="R2837" t="str">
        <f t="shared" si="224"/>
        <v>plays</v>
      </c>
      <c r="S2837" s="9">
        <f t="shared" si="220"/>
        <v>42313.703900462962</v>
      </c>
      <c r="T2837" s="9">
        <f t="shared" si="221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E2838/D2838*100</f>
        <v>107.77777777777777</v>
      </c>
      <c r="P2838">
        <f t="shared" si="222"/>
        <v>44.090909090909093</v>
      </c>
      <c r="Q2838" t="str">
        <f t="shared" si="223"/>
        <v>theater</v>
      </c>
      <c r="R2838" t="str">
        <f t="shared" si="224"/>
        <v>plays</v>
      </c>
      <c r="S2838" s="9">
        <f t="shared" si="220"/>
        <v>42746.261782407411</v>
      </c>
      <c r="T2838" s="9">
        <f t="shared" si="22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E2839/D2839*100</f>
        <v>100</v>
      </c>
      <c r="P2839">
        <f t="shared" si="222"/>
        <v>40.476190476190474</v>
      </c>
      <c r="Q2839" t="str">
        <f t="shared" si="223"/>
        <v>theater</v>
      </c>
      <c r="R2839" t="str">
        <f t="shared" si="224"/>
        <v>plays</v>
      </c>
      <c r="S2839" s="9">
        <f t="shared" si="220"/>
        <v>42307.908379629633</v>
      </c>
      <c r="T2839" s="9">
        <f t="shared" si="22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E2840/D2840*100</f>
        <v>120.24999999999999</v>
      </c>
      <c r="P2840">
        <f t="shared" si="222"/>
        <v>44.537037037037038</v>
      </c>
      <c r="Q2840" t="str">
        <f t="shared" si="223"/>
        <v>theater</v>
      </c>
      <c r="R2840" t="str">
        <f t="shared" si="224"/>
        <v>plays</v>
      </c>
      <c r="S2840" s="9">
        <f t="shared" si="220"/>
        <v>41842.607592592591</v>
      </c>
      <c r="T2840" s="9">
        <f t="shared" si="22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E2841/D2841*100</f>
        <v>111.42857142857143</v>
      </c>
      <c r="P2841">
        <f t="shared" si="222"/>
        <v>125.80645161290323</v>
      </c>
      <c r="Q2841" t="str">
        <f t="shared" si="223"/>
        <v>theater</v>
      </c>
      <c r="R2841" t="str">
        <f t="shared" si="224"/>
        <v>plays</v>
      </c>
      <c r="S2841" s="9">
        <f t="shared" si="220"/>
        <v>41853.240208333329</v>
      </c>
      <c r="T2841" s="9">
        <f t="shared" si="221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E2842/D2842*100</f>
        <v>104</v>
      </c>
      <c r="P2842">
        <f t="shared" si="222"/>
        <v>19.696969696969695</v>
      </c>
      <c r="Q2842" t="str">
        <f t="shared" si="223"/>
        <v>theater</v>
      </c>
      <c r="R2842" t="str">
        <f t="shared" si="224"/>
        <v>plays</v>
      </c>
      <c r="S2842" s="9">
        <f t="shared" si="220"/>
        <v>42060.035636574074</v>
      </c>
      <c r="T2842" s="9">
        <f t="shared" si="221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E2843/D2843*100</f>
        <v>1</v>
      </c>
      <c r="P2843">
        <f t="shared" si="222"/>
        <v>10</v>
      </c>
      <c r="Q2843" t="str">
        <f t="shared" si="223"/>
        <v>theater</v>
      </c>
      <c r="R2843" t="str">
        <f t="shared" si="224"/>
        <v>plays</v>
      </c>
      <c r="S2843" s="9">
        <f t="shared" si="220"/>
        <v>42291.739548611105</v>
      </c>
      <c r="T2843" s="9">
        <f t="shared" si="22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E2844/D2844*100</f>
        <v>0</v>
      </c>
      <c r="P2844" t="e">
        <f t="shared" si="222"/>
        <v>#DIV/0!</v>
      </c>
      <c r="Q2844" t="str">
        <f t="shared" si="223"/>
        <v>theater</v>
      </c>
      <c r="R2844" t="str">
        <f t="shared" si="224"/>
        <v>plays</v>
      </c>
      <c r="S2844" s="9">
        <f t="shared" si="220"/>
        <v>41784.952488425923</v>
      </c>
      <c r="T2844" s="9">
        <f t="shared" si="22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E2845/D2845*100</f>
        <v>0</v>
      </c>
      <c r="P2845" t="e">
        <f t="shared" si="222"/>
        <v>#DIV/0!</v>
      </c>
      <c r="Q2845" t="str">
        <f t="shared" si="223"/>
        <v>theater</v>
      </c>
      <c r="R2845" t="str">
        <f t="shared" si="224"/>
        <v>plays</v>
      </c>
      <c r="S2845" s="9">
        <f t="shared" si="220"/>
        <v>42492.737847222219</v>
      </c>
      <c r="T2845" s="9">
        <f t="shared" si="22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E2846/D2846*100</f>
        <v>5.4545454545454541</v>
      </c>
      <c r="P2846">
        <f t="shared" si="222"/>
        <v>30</v>
      </c>
      <c r="Q2846" t="str">
        <f t="shared" si="223"/>
        <v>theater</v>
      </c>
      <c r="R2846" t="str">
        <f t="shared" si="224"/>
        <v>plays</v>
      </c>
      <c r="S2846" s="9">
        <f t="shared" si="220"/>
        <v>42709.546064814815</v>
      </c>
      <c r="T2846" s="9">
        <f t="shared" si="22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E2847/D2847*100</f>
        <v>31.546666666666667</v>
      </c>
      <c r="P2847">
        <f t="shared" si="222"/>
        <v>60.666666666666664</v>
      </c>
      <c r="Q2847" t="str">
        <f t="shared" si="223"/>
        <v>theater</v>
      </c>
      <c r="R2847" t="str">
        <f t="shared" si="224"/>
        <v>plays</v>
      </c>
      <c r="S2847" s="9">
        <f t="shared" si="220"/>
        <v>42103.016585648147</v>
      </c>
      <c r="T2847" s="9">
        <f t="shared" si="221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E2848/D2848*100</f>
        <v>0</v>
      </c>
      <c r="P2848" t="e">
        <f t="shared" si="222"/>
        <v>#DIV/0!</v>
      </c>
      <c r="Q2848" t="str">
        <f t="shared" si="223"/>
        <v>theater</v>
      </c>
      <c r="R2848" t="str">
        <f t="shared" si="224"/>
        <v>plays</v>
      </c>
      <c r="S2848" s="9">
        <f t="shared" si="220"/>
        <v>42108.692060185189</v>
      </c>
      <c r="T2848" s="9">
        <f t="shared" si="22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E2849/D2849*100</f>
        <v>0</v>
      </c>
      <c r="P2849" t="e">
        <f t="shared" si="222"/>
        <v>#DIV/0!</v>
      </c>
      <c r="Q2849" t="str">
        <f t="shared" si="223"/>
        <v>theater</v>
      </c>
      <c r="R2849" t="str">
        <f t="shared" si="224"/>
        <v>plays</v>
      </c>
      <c r="S2849" s="9">
        <f t="shared" si="220"/>
        <v>42453.806307870371</v>
      </c>
      <c r="T2849" s="9">
        <f t="shared" si="221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E2850/D2850*100</f>
        <v>0.2</v>
      </c>
      <c r="P2850">
        <f t="shared" si="222"/>
        <v>23.333333333333332</v>
      </c>
      <c r="Q2850" t="str">
        <f t="shared" si="223"/>
        <v>theater</v>
      </c>
      <c r="R2850" t="str">
        <f t="shared" si="224"/>
        <v>plays</v>
      </c>
      <c r="S2850" s="9">
        <f t="shared" si="220"/>
        <v>42123.648831018523</v>
      </c>
      <c r="T2850" s="9">
        <f t="shared" si="22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E2851/D2851*100</f>
        <v>1</v>
      </c>
      <c r="P2851">
        <f t="shared" si="222"/>
        <v>5</v>
      </c>
      <c r="Q2851" t="str">
        <f t="shared" si="223"/>
        <v>theater</v>
      </c>
      <c r="R2851" t="str">
        <f t="shared" si="224"/>
        <v>plays</v>
      </c>
      <c r="S2851" s="9">
        <f t="shared" si="220"/>
        <v>42453.428240740745</v>
      </c>
      <c r="T2851" s="9">
        <f t="shared" si="22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E2852/D2852*100</f>
        <v>3.8875000000000002</v>
      </c>
      <c r="P2852">
        <f t="shared" si="222"/>
        <v>23.923076923076923</v>
      </c>
      <c r="Q2852" t="str">
        <f t="shared" si="223"/>
        <v>theater</v>
      </c>
      <c r="R2852" t="str">
        <f t="shared" si="224"/>
        <v>plays</v>
      </c>
      <c r="S2852" s="9">
        <f t="shared" si="220"/>
        <v>41858.007071759261</v>
      </c>
      <c r="T2852" s="9">
        <f t="shared" si="22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E2853/D2853*100</f>
        <v>0</v>
      </c>
      <c r="P2853" t="e">
        <f t="shared" si="222"/>
        <v>#DIV/0!</v>
      </c>
      <c r="Q2853" t="str">
        <f t="shared" si="223"/>
        <v>theater</v>
      </c>
      <c r="R2853" t="str">
        <f t="shared" si="224"/>
        <v>plays</v>
      </c>
      <c r="S2853" s="9">
        <f t="shared" si="220"/>
        <v>42390.002650462964</v>
      </c>
      <c r="T2853" s="9">
        <f t="shared" si="22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E2854/D2854*100</f>
        <v>1.9</v>
      </c>
      <c r="P2854">
        <f t="shared" si="222"/>
        <v>15.833333333333334</v>
      </c>
      <c r="Q2854" t="str">
        <f t="shared" si="223"/>
        <v>theater</v>
      </c>
      <c r="R2854" t="str">
        <f t="shared" si="224"/>
        <v>plays</v>
      </c>
      <c r="S2854" s="9">
        <f t="shared" si="220"/>
        <v>41781.045173611114</v>
      </c>
      <c r="T2854" s="9">
        <f t="shared" si="22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E2855/D2855*100</f>
        <v>0</v>
      </c>
      <c r="P2855" t="e">
        <f t="shared" si="222"/>
        <v>#DIV/0!</v>
      </c>
      <c r="Q2855" t="str">
        <f t="shared" si="223"/>
        <v>theater</v>
      </c>
      <c r="R2855" t="str">
        <f t="shared" si="224"/>
        <v>plays</v>
      </c>
      <c r="S2855" s="9">
        <f t="shared" si="220"/>
        <v>41836.190937499996</v>
      </c>
      <c r="T2855" s="9">
        <f t="shared" si="22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E2856/D2856*100</f>
        <v>41.699999999999996</v>
      </c>
      <c r="P2856">
        <f t="shared" si="222"/>
        <v>29.785714285714285</v>
      </c>
      <c r="Q2856" t="str">
        <f t="shared" si="223"/>
        <v>theater</v>
      </c>
      <c r="R2856" t="str">
        <f t="shared" si="224"/>
        <v>plays</v>
      </c>
      <c r="S2856" s="9">
        <f t="shared" si="220"/>
        <v>42111.71665509259</v>
      </c>
      <c r="T2856" s="9">
        <f t="shared" si="221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E2857/D2857*100</f>
        <v>50</v>
      </c>
      <c r="P2857">
        <f t="shared" si="222"/>
        <v>60</v>
      </c>
      <c r="Q2857" t="str">
        <f t="shared" si="223"/>
        <v>theater</v>
      </c>
      <c r="R2857" t="str">
        <f t="shared" si="224"/>
        <v>plays</v>
      </c>
      <c r="S2857" s="9">
        <f t="shared" si="220"/>
        <v>42370.007766203707</v>
      </c>
      <c r="T2857" s="9">
        <f t="shared" si="22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E2858/D2858*100</f>
        <v>4.8666666666666663</v>
      </c>
      <c r="P2858">
        <f t="shared" si="222"/>
        <v>24.333333333333332</v>
      </c>
      <c r="Q2858" t="str">
        <f t="shared" si="223"/>
        <v>theater</v>
      </c>
      <c r="R2858" t="str">
        <f t="shared" si="224"/>
        <v>plays</v>
      </c>
      <c r="S2858" s="9">
        <f t="shared" si="220"/>
        <v>42165.037581018521</v>
      </c>
      <c r="T2858" s="9">
        <f t="shared" si="22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E2859/D2859*100</f>
        <v>19.736842105263158</v>
      </c>
      <c r="P2859">
        <f t="shared" si="222"/>
        <v>500</v>
      </c>
      <c r="Q2859" t="str">
        <f t="shared" si="223"/>
        <v>theater</v>
      </c>
      <c r="R2859" t="str">
        <f t="shared" si="224"/>
        <v>plays</v>
      </c>
      <c r="S2859" s="9">
        <f t="shared" si="220"/>
        <v>42726.920081018514</v>
      </c>
      <c r="T2859" s="9">
        <f t="shared" si="22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E2860/D2860*100</f>
        <v>0</v>
      </c>
      <c r="P2860" t="e">
        <f t="shared" si="222"/>
        <v>#DIV/0!</v>
      </c>
      <c r="Q2860" t="str">
        <f t="shared" si="223"/>
        <v>theater</v>
      </c>
      <c r="R2860" t="str">
        <f t="shared" si="224"/>
        <v>plays</v>
      </c>
      <c r="S2860" s="9">
        <f t="shared" si="220"/>
        <v>41954.545081018514</v>
      </c>
      <c r="T2860" s="9">
        <f t="shared" si="221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E2861/D2861*100</f>
        <v>1.7500000000000002</v>
      </c>
      <c r="P2861">
        <f t="shared" si="222"/>
        <v>35</v>
      </c>
      <c r="Q2861" t="str">
        <f t="shared" si="223"/>
        <v>theater</v>
      </c>
      <c r="R2861" t="str">
        <f t="shared" si="224"/>
        <v>plays</v>
      </c>
      <c r="S2861" s="9">
        <f t="shared" si="220"/>
        <v>42233.362314814818</v>
      </c>
      <c r="T2861" s="9">
        <f t="shared" si="221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E2862/D2862*100</f>
        <v>6.65</v>
      </c>
      <c r="P2862">
        <f t="shared" si="222"/>
        <v>29.555555555555557</v>
      </c>
      <c r="Q2862" t="str">
        <f t="shared" si="223"/>
        <v>theater</v>
      </c>
      <c r="R2862" t="str">
        <f t="shared" si="224"/>
        <v>plays</v>
      </c>
      <c r="S2862" s="9">
        <f t="shared" si="220"/>
        <v>42480.800648148142</v>
      </c>
      <c r="T2862" s="9">
        <f t="shared" si="22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E2863/D2863*100</f>
        <v>32</v>
      </c>
      <c r="P2863">
        <f t="shared" si="222"/>
        <v>26.666666666666668</v>
      </c>
      <c r="Q2863" t="str">
        <f t="shared" si="223"/>
        <v>theater</v>
      </c>
      <c r="R2863" t="str">
        <f t="shared" si="224"/>
        <v>plays</v>
      </c>
      <c r="S2863" s="9">
        <f t="shared" si="220"/>
        <v>42257.590833333335</v>
      </c>
      <c r="T2863" s="9">
        <f t="shared" si="22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E2864/D2864*100</f>
        <v>0.43307086614173229</v>
      </c>
      <c r="P2864">
        <f t="shared" si="222"/>
        <v>18.333333333333332</v>
      </c>
      <c r="Q2864" t="str">
        <f t="shared" si="223"/>
        <v>theater</v>
      </c>
      <c r="R2864" t="str">
        <f t="shared" si="224"/>
        <v>plays</v>
      </c>
      <c r="S2864" s="9">
        <f t="shared" si="220"/>
        <v>41784.789687500001</v>
      </c>
      <c r="T2864" s="9">
        <f t="shared" si="22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E2865/D2865*100</f>
        <v>0.04</v>
      </c>
      <c r="P2865">
        <f t="shared" si="222"/>
        <v>20</v>
      </c>
      <c r="Q2865" t="str">
        <f t="shared" si="223"/>
        <v>theater</v>
      </c>
      <c r="R2865" t="str">
        <f t="shared" si="224"/>
        <v>plays</v>
      </c>
      <c r="S2865" s="9">
        <f t="shared" ref="S2865:S2928" si="225">(((J2865/60)/60)/24)+DATE(1970,1,1)</f>
        <v>41831.675034722226</v>
      </c>
      <c r="T2865" s="9">
        <f t="shared" ref="T2865:T2928" si="226"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E2866/D2866*100</f>
        <v>1.6</v>
      </c>
      <c r="P2866">
        <f t="shared" si="222"/>
        <v>13.333333333333334</v>
      </c>
      <c r="Q2866" t="str">
        <f t="shared" si="223"/>
        <v>theater</v>
      </c>
      <c r="R2866" t="str">
        <f t="shared" si="224"/>
        <v>plays</v>
      </c>
      <c r="S2866" s="9">
        <f t="shared" si="225"/>
        <v>42172.613506944443</v>
      </c>
      <c r="T2866" s="9">
        <f t="shared" si="22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E2867/D2867*100</f>
        <v>0</v>
      </c>
      <c r="P2867" t="e">
        <f t="shared" si="222"/>
        <v>#DIV/0!</v>
      </c>
      <c r="Q2867" t="str">
        <f t="shared" si="223"/>
        <v>theater</v>
      </c>
      <c r="R2867" t="str">
        <f t="shared" si="224"/>
        <v>plays</v>
      </c>
      <c r="S2867" s="9">
        <f t="shared" si="225"/>
        <v>41950.114108796297</v>
      </c>
      <c r="T2867" s="9">
        <f t="shared" si="22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E2868/D2868*100</f>
        <v>0.89999999999999991</v>
      </c>
      <c r="P2868">
        <f t="shared" si="222"/>
        <v>22.5</v>
      </c>
      <c r="Q2868" t="str">
        <f t="shared" si="223"/>
        <v>theater</v>
      </c>
      <c r="R2868" t="str">
        <f t="shared" si="224"/>
        <v>plays</v>
      </c>
      <c r="S2868" s="9">
        <f t="shared" si="225"/>
        <v>42627.955104166671</v>
      </c>
      <c r="T2868" s="9">
        <f t="shared" si="22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E2869/D2869*100</f>
        <v>20.16</v>
      </c>
      <c r="P2869">
        <f t="shared" si="222"/>
        <v>50.4</v>
      </c>
      <c r="Q2869" t="str">
        <f t="shared" si="223"/>
        <v>theater</v>
      </c>
      <c r="R2869" t="str">
        <f t="shared" si="224"/>
        <v>plays</v>
      </c>
      <c r="S2869" s="9">
        <f t="shared" si="225"/>
        <v>42531.195277777777</v>
      </c>
      <c r="T2869" s="9">
        <f t="shared" si="226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E2870/D2870*100</f>
        <v>42.011733333333332</v>
      </c>
      <c r="P2870">
        <f t="shared" si="222"/>
        <v>105.02933333333334</v>
      </c>
      <c r="Q2870" t="str">
        <f t="shared" si="223"/>
        <v>theater</v>
      </c>
      <c r="R2870" t="str">
        <f t="shared" si="224"/>
        <v>plays</v>
      </c>
      <c r="S2870" s="9">
        <f t="shared" si="225"/>
        <v>42618.827013888891</v>
      </c>
      <c r="T2870" s="9">
        <f t="shared" si="22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E2871/D2871*100</f>
        <v>0.88500000000000001</v>
      </c>
      <c r="P2871">
        <f t="shared" si="222"/>
        <v>35.4</v>
      </c>
      <c r="Q2871" t="str">
        <f t="shared" si="223"/>
        <v>theater</v>
      </c>
      <c r="R2871" t="str">
        <f t="shared" si="224"/>
        <v>plays</v>
      </c>
      <c r="S2871" s="9">
        <f t="shared" si="225"/>
        <v>42540.593530092592</v>
      </c>
      <c r="T2871" s="9">
        <f t="shared" si="226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E2872/D2872*100</f>
        <v>15</v>
      </c>
      <c r="P2872">
        <f t="shared" si="222"/>
        <v>83.333333333333329</v>
      </c>
      <c r="Q2872" t="str">
        <f t="shared" si="223"/>
        <v>theater</v>
      </c>
      <c r="R2872" t="str">
        <f t="shared" si="224"/>
        <v>plays</v>
      </c>
      <c r="S2872" s="9">
        <f t="shared" si="225"/>
        <v>41746.189409722225</v>
      </c>
      <c r="T2872" s="9">
        <f t="shared" si="22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E2873/D2873*100</f>
        <v>4.67</v>
      </c>
      <c r="P2873">
        <f t="shared" si="222"/>
        <v>35.92307692307692</v>
      </c>
      <c r="Q2873" t="str">
        <f t="shared" si="223"/>
        <v>theater</v>
      </c>
      <c r="R2873" t="str">
        <f t="shared" si="224"/>
        <v>plays</v>
      </c>
      <c r="S2873" s="9">
        <f t="shared" si="225"/>
        <v>41974.738576388889</v>
      </c>
      <c r="T2873" s="9">
        <f t="shared" si="226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E2874/D2874*100</f>
        <v>0</v>
      </c>
      <c r="P2874" t="e">
        <f t="shared" si="222"/>
        <v>#DIV/0!</v>
      </c>
      <c r="Q2874" t="str">
        <f t="shared" si="223"/>
        <v>theater</v>
      </c>
      <c r="R2874" t="str">
        <f t="shared" si="224"/>
        <v>plays</v>
      </c>
      <c r="S2874" s="9">
        <f t="shared" si="225"/>
        <v>42115.11618055556</v>
      </c>
      <c r="T2874" s="9">
        <f t="shared" si="226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E2875/D2875*100</f>
        <v>38.119999999999997</v>
      </c>
      <c r="P2875">
        <f t="shared" si="222"/>
        <v>119.125</v>
      </c>
      <c r="Q2875" t="str">
        <f t="shared" si="223"/>
        <v>theater</v>
      </c>
      <c r="R2875" t="str">
        <f t="shared" si="224"/>
        <v>plays</v>
      </c>
      <c r="S2875" s="9">
        <f t="shared" si="225"/>
        <v>42002.817488425921</v>
      </c>
      <c r="T2875" s="9">
        <f t="shared" si="22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E2876/D2876*100</f>
        <v>5.42</v>
      </c>
      <c r="P2876">
        <f t="shared" si="222"/>
        <v>90.333333333333329</v>
      </c>
      <c r="Q2876" t="str">
        <f t="shared" si="223"/>
        <v>theater</v>
      </c>
      <c r="R2876" t="str">
        <f t="shared" si="224"/>
        <v>plays</v>
      </c>
      <c r="S2876" s="9">
        <f t="shared" si="225"/>
        <v>42722.84474537037</v>
      </c>
      <c r="T2876" s="9">
        <f t="shared" si="226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E2877/D2877*100</f>
        <v>3.4999999999999996E-2</v>
      </c>
      <c r="P2877">
        <f t="shared" si="222"/>
        <v>2.3333333333333335</v>
      </c>
      <c r="Q2877" t="str">
        <f t="shared" si="223"/>
        <v>theater</v>
      </c>
      <c r="R2877" t="str">
        <f t="shared" si="224"/>
        <v>plays</v>
      </c>
      <c r="S2877" s="9">
        <f t="shared" si="225"/>
        <v>42465.128391203703</v>
      </c>
      <c r="T2877" s="9">
        <f t="shared" si="22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E2878/D2878*100</f>
        <v>0</v>
      </c>
      <c r="P2878" t="e">
        <f t="shared" si="222"/>
        <v>#DIV/0!</v>
      </c>
      <c r="Q2878" t="str">
        <f t="shared" si="223"/>
        <v>theater</v>
      </c>
      <c r="R2878" t="str">
        <f t="shared" si="224"/>
        <v>plays</v>
      </c>
      <c r="S2878" s="9">
        <f t="shared" si="225"/>
        <v>42171.743969907402</v>
      </c>
      <c r="T2878" s="9">
        <f t="shared" si="226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E2879/D2879*100</f>
        <v>10.833333333333334</v>
      </c>
      <c r="P2879">
        <f t="shared" si="222"/>
        <v>108.33333333333333</v>
      </c>
      <c r="Q2879" t="str">
        <f t="shared" si="223"/>
        <v>theater</v>
      </c>
      <c r="R2879" t="str">
        <f t="shared" si="224"/>
        <v>plays</v>
      </c>
      <c r="S2879" s="9">
        <f t="shared" si="225"/>
        <v>42672.955138888887</v>
      </c>
      <c r="T2879" s="9">
        <f t="shared" si="22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E2880/D2880*100</f>
        <v>2.1</v>
      </c>
      <c r="P2880">
        <f t="shared" si="222"/>
        <v>15.75</v>
      </c>
      <c r="Q2880" t="str">
        <f t="shared" si="223"/>
        <v>theater</v>
      </c>
      <c r="R2880" t="str">
        <f t="shared" si="224"/>
        <v>plays</v>
      </c>
      <c r="S2880" s="9">
        <f t="shared" si="225"/>
        <v>42128.615682870368</v>
      </c>
      <c r="T2880" s="9">
        <f t="shared" si="22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E2881/D2881*100</f>
        <v>0.2589285714285714</v>
      </c>
      <c r="P2881">
        <f t="shared" si="222"/>
        <v>29</v>
      </c>
      <c r="Q2881" t="str">
        <f t="shared" si="223"/>
        <v>theater</v>
      </c>
      <c r="R2881" t="str">
        <f t="shared" si="224"/>
        <v>plays</v>
      </c>
      <c r="S2881" s="9">
        <f t="shared" si="225"/>
        <v>42359.725243055553</v>
      </c>
      <c r="T2881" s="9">
        <f t="shared" si="226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E2882/D2882*100</f>
        <v>23.333333333333332</v>
      </c>
      <c r="P2882">
        <f t="shared" si="222"/>
        <v>96.551724137931032</v>
      </c>
      <c r="Q2882" t="str">
        <f t="shared" si="223"/>
        <v>theater</v>
      </c>
      <c r="R2882" t="str">
        <f t="shared" si="224"/>
        <v>plays</v>
      </c>
      <c r="S2882" s="9">
        <f t="shared" si="225"/>
        <v>42192.905694444446</v>
      </c>
      <c r="T2882" s="9">
        <f t="shared" si="226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E2883/D2883*100</f>
        <v>0</v>
      </c>
      <c r="P2883" t="e">
        <f t="shared" ref="P2883:P2946" si="227">E2883/L2883</f>
        <v>#DIV/0!</v>
      </c>
      <c r="Q2883" t="str">
        <f t="shared" ref="Q2883:Q2946" si="228">LEFT(N2883,FIND("/",N2883)-1)</f>
        <v>theater</v>
      </c>
      <c r="R2883" t="str">
        <f t="shared" ref="R2883:R2946" si="229">RIGHT(N2883,LEN(N2883)-FIND("/",N2883))</f>
        <v>plays</v>
      </c>
      <c r="S2883" s="9">
        <f t="shared" si="225"/>
        <v>41916.597638888888</v>
      </c>
      <c r="T2883" s="9">
        <f t="shared" si="226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E2884/D2884*100</f>
        <v>33.6</v>
      </c>
      <c r="P2884">
        <f t="shared" si="227"/>
        <v>63</v>
      </c>
      <c r="Q2884" t="str">
        <f t="shared" si="228"/>
        <v>theater</v>
      </c>
      <c r="R2884" t="str">
        <f t="shared" si="229"/>
        <v>plays</v>
      </c>
      <c r="S2884" s="9">
        <f t="shared" si="225"/>
        <v>42461.596273148149</v>
      </c>
      <c r="T2884" s="9">
        <f t="shared" si="22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E2885/D2885*100</f>
        <v>19.079999999999998</v>
      </c>
      <c r="P2885">
        <f t="shared" si="227"/>
        <v>381.6</v>
      </c>
      <c r="Q2885" t="str">
        <f t="shared" si="228"/>
        <v>theater</v>
      </c>
      <c r="R2885" t="str">
        <f t="shared" si="229"/>
        <v>plays</v>
      </c>
      <c r="S2885" s="9">
        <f t="shared" si="225"/>
        <v>42370.90320601852</v>
      </c>
      <c r="T2885" s="9">
        <f t="shared" si="22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E2886/D2886*100</f>
        <v>0.41111111111111115</v>
      </c>
      <c r="P2886">
        <f t="shared" si="227"/>
        <v>46.25</v>
      </c>
      <c r="Q2886" t="str">
        <f t="shared" si="228"/>
        <v>theater</v>
      </c>
      <c r="R2886" t="str">
        <f t="shared" si="229"/>
        <v>plays</v>
      </c>
      <c r="S2886" s="9">
        <f t="shared" si="225"/>
        <v>41948.727256944447</v>
      </c>
      <c r="T2886" s="9">
        <f t="shared" si="22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E2887/D2887*100</f>
        <v>32.5</v>
      </c>
      <c r="P2887">
        <f t="shared" si="227"/>
        <v>26</v>
      </c>
      <c r="Q2887" t="str">
        <f t="shared" si="228"/>
        <v>theater</v>
      </c>
      <c r="R2887" t="str">
        <f t="shared" si="229"/>
        <v>plays</v>
      </c>
      <c r="S2887" s="9">
        <f t="shared" si="225"/>
        <v>42047.07640046296</v>
      </c>
      <c r="T2887" s="9">
        <f t="shared" si="22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E2888/D2888*100</f>
        <v>5</v>
      </c>
      <c r="P2888">
        <f t="shared" si="227"/>
        <v>10</v>
      </c>
      <c r="Q2888" t="str">
        <f t="shared" si="228"/>
        <v>theater</v>
      </c>
      <c r="R2888" t="str">
        <f t="shared" si="229"/>
        <v>plays</v>
      </c>
      <c r="S2888" s="9">
        <f t="shared" si="225"/>
        <v>42261.632916666669</v>
      </c>
      <c r="T2888" s="9">
        <f t="shared" si="22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E2889/D2889*100</f>
        <v>0.16666666666666669</v>
      </c>
      <c r="P2889">
        <f t="shared" si="227"/>
        <v>5</v>
      </c>
      <c r="Q2889" t="str">
        <f t="shared" si="228"/>
        <v>theater</v>
      </c>
      <c r="R2889" t="str">
        <f t="shared" si="229"/>
        <v>plays</v>
      </c>
      <c r="S2889" s="9">
        <f t="shared" si="225"/>
        <v>41985.427361111113</v>
      </c>
      <c r="T2889" s="9">
        <f t="shared" si="22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E2890/D2890*100</f>
        <v>0</v>
      </c>
      <c r="P2890" t="e">
        <f t="shared" si="227"/>
        <v>#DIV/0!</v>
      </c>
      <c r="Q2890" t="str">
        <f t="shared" si="228"/>
        <v>theater</v>
      </c>
      <c r="R2890" t="str">
        <f t="shared" si="229"/>
        <v>plays</v>
      </c>
      <c r="S2890" s="9">
        <f t="shared" si="225"/>
        <v>41922.535185185188</v>
      </c>
      <c r="T2890" s="9">
        <f t="shared" si="22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E2891/D2891*100</f>
        <v>38.066666666666663</v>
      </c>
      <c r="P2891">
        <f t="shared" si="227"/>
        <v>81.571428571428569</v>
      </c>
      <c r="Q2891" t="str">
        <f t="shared" si="228"/>
        <v>theater</v>
      </c>
      <c r="R2891" t="str">
        <f t="shared" si="229"/>
        <v>plays</v>
      </c>
      <c r="S2891" s="9">
        <f t="shared" si="225"/>
        <v>41850.863252314812</v>
      </c>
      <c r="T2891" s="9">
        <f t="shared" si="22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E2892/D2892*100</f>
        <v>1.05</v>
      </c>
      <c r="P2892">
        <f t="shared" si="227"/>
        <v>7</v>
      </c>
      <c r="Q2892" t="str">
        <f t="shared" si="228"/>
        <v>theater</v>
      </c>
      <c r="R2892" t="str">
        <f t="shared" si="229"/>
        <v>plays</v>
      </c>
      <c r="S2892" s="9">
        <f t="shared" si="225"/>
        <v>41831.742962962962</v>
      </c>
      <c r="T2892" s="9">
        <f t="shared" si="22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E2893/D2893*100</f>
        <v>2.73</v>
      </c>
      <c r="P2893">
        <f t="shared" si="227"/>
        <v>27.3</v>
      </c>
      <c r="Q2893" t="str">
        <f t="shared" si="228"/>
        <v>theater</v>
      </c>
      <c r="R2893" t="str">
        <f t="shared" si="229"/>
        <v>plays</v>
      </c>
      <c r="S2893" s="9">
        <f t="shared" si="225"/>
        <v>42415.883425925931</v>
      </c>
      <c r="T2893" s="9">
        <f t="shared" si="22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E2894/D2894*100</f>
        <v>9.0909090909090917</v>
      </c>
      <c r="P2894">
        <f t="shared" si="227"/>
        <v>29.411764705882351</v>
      </c>
      <c r="Q2894" t="str">
        <f t="shared" si="228"/>
        <v>theater</v>
      </c>
      <c r="R2894" t="str">
        <f t="shared" si="229"/>
        <v>plays</v>
      </c>
      <c r="S2894" s="9">
        <f t="shared" si="225"/>
        <v>41869.714166666665</v>
      </c>
      <c r="T2894" s="9">
        <f t="shared" si="226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E2895/D2895*100</f>
        <v>0.5</v>
      </c>
      <c r="P2895">
        <f t="shared" si="227"/>
        <v>12.5</v>
      </c>
      <c r="Q2895" t="str">
        <f t="shared" si="228"/>
        <v>theater</v>
      </c>
      <c r="R2895" t="str">
        <f t="shared" si="229"/>
        <v>plays</v>
      </c>
      <c r="S2895" s="9">
        <f t="shared" si="225"/>
        <v>41953.773090277777</v>
      </c>
      <c r="T2895" s="9">
        <f t="shared" si="22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E2896/D2896*100</f>
        <v>0</v>
      </c>
      <c r="P2896" t="e">
        <f t="shared" si="227"/>
        <v>#DIV/0!</v>
      </c>
      <c r="Q2896" t="str">
        <f t="shared" si="228"/>
        <v>theater</v>
      </c>
      <c r="R2896" t="str">
        <f t="shared" si="229"/>
        <v>plays</v>
      </c>
      <c r="S2896" s="9">
        <f t="shared" si="225"/>
        <v>42037.986284722225</v>
      </c>
      <c r="T2896" s="9">
        <f t="shared" si="22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E2897/D2897*100</f>
        <v>4.5999999999999996</v>
      </c>
      <c r="P2897">
        <f t="shared" si="227"/>
        <v>5.75</v>
      </c>
      <c r="Q2897" t="str">
        <f t="shared" si="228"/>
        <v>theater</v>
      </c>
      <c r="R2897" t="str">
        <f t="shared" si="229"/>
        <v>plays</v>
      </c>
      <c r="S2897" s="9">
        <f t="shared" si="225"/>
        <v>41811.555462962962</v>
      </c>
      <c r="T2897" s="9">
        <f t="shared" si="22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E2898/D2898*100</f>
        <v>20.833333333333336</v>
      </c>
      <c r="P2898">
        <f t="shared" si="227"/>
        <v>52.083333333333336</v>
      </c>
      <c r="Q2898" t="str">
        <f t="shared" si="228"/>
        <v>theater</v>
      </c>
      <c r="R2898" t="str">
        <f t="shared" si="229"/>
        <v>plays</v>
      </c>
      <c r="S2898" s="9">
        <f t="shared" si="225"/>
        <v>42701.908807870372</v>
      </c>
      <c r="T2898" s="9">
        <f t="shared" si="22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E2899/D2899*100</f>
        <v>4.583333333333333</v>
      </c>
      <c r="P2899">
        <f t="shared" si="227"/>
        <v>183.33333333333334</v>
      </c>
      <c r="Q2899" t="str">
        <f t="shared" si="228"/>
        <v>theater</v>
      </c>
      <c r="R2899" t="str">
        <f t="shared" si="229"/>
        <v>plays</v>
      </c>
      <c r="S2899" s="9">
        <f t="shared" si="225"/>
        <v>42258.646504629629</v>
      </c>
      <c r="T2899" s="9">
        <f t="shared" si="22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E2900/D2900*100</f>
        <v>4.2133333333333338</v>
      </c>
      <c r="P2900">
        <f t="shared" si="227"/>
        <v>26.333333333333332</v>
      </c>
      <c r="Q2900" t="str">
        <f t="shared" si="228"/>
        <v>theater</v>
      </c>
      <c r="R2900" t="str">
        <f t="shared" si="229"/>
        <v>plays</v>
      </c>
      <c r="S2900" s="9">
        <f t="shared" si="225"/>
        <v>42278.664965277778</v>
      </c>
      <c r="T2900" s="9">
        <f t="shared" si="22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E2901/D2901*100</f>
        <v>0</v>
      </c>
      <c r="P2901" t="e">
        <f t="shared" si="227"/>
        <v>#DIV/0!</v>
      </c>
      <c r="Q2901" t="str">
        <f t="shared" si="228"/>
        <v>theater</v>
      </c>
      <c r="R2901" t="str">
        <f t="shared" si="229"/>
        <v>plays</v>
      </c>
      <c r="S2901" s="9">
        <f t="shared" si="225"/>
        <v>42515.078217592592</v>
      </c>
      <c r="T2901" s="9">
        <f t="shared" si="22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E2902/D2902*100</f>
        <v>61.909090909090914</v>
      </c>
      <c r="P2902">
        <f t="shared" si="227"/>
        <v>486.42857142857144</v>
      </c>
      <c r="Q2902" t="str">
        <f t="shared" si="228"/>
        <v>theater</v>
      </c>
      <c r="R2902" t="str">
        <f t="shared" si="229"/>
        <v>plays</v>
      </c>
      <c r="S2902" s="9">
        <f t="shared" si="225"/>
        <v>41830.234166666669</v>
      </c>
      <c r="T2902" s="9">
        <f t="shared" si="22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E2903/D2903*100</f>
        <v>0.8</v>
      </c>
      <c r="P2903">
        <f t="shared" si="227"/>
        <v>3</v>
      </c>
      <c r="Q2903" t="str">
        <f t="shared" si="228"/>
        <v>theater</v>
      </c>
      <c r="R2903" t="str">
        <f t="shared" si="229"/>
        <v>plays</v>
      </c>
      <c r="S2903" s="9">
        <f t="shared" si="225"/>
        <v>41982.904386574075</v>
      </c>
      <c r="T2903" s="9">
        <f t="shared" si="22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E2904/D2904*100</f>
        <v>1.6666666666666666E-2</v>
      </c>
      <c r="P2904">
        <f t="shared" si="227"/>
        <v>25</v>
      </c>
      <c r="Q2904" t="str">
        <f t="shared" si="228"/>
        <v>theater</v>
      </c>
      <c r="R2904" t="str">
        <f t="shared" si="229"/>
        <v>plays</v>
      </c>
      <c r="S2904" s="9">
        <f t="shared" si="225"/>
        <v>42210.439768518518</v>
      </c>
      <c r="T2904" s="9">
        <f t="shared" si="22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E2905/D2905*100</f>
        <v>0.77999999999999992</v>
      </c>
      <c r="P2905">
        <f t="shared" si="227"/>
        <v>9.75</v>
      </c>
      <c r="Q2905" t="str">
        <f t="shared" si="228"/>
        <v>theater</v>
      </c>
      <c r="R2905" t="str">
        <f t="shared" si="229"/>
        <v>plays</v>
      </c>
      <c r="S2905" s="9">
        <f t="shared" si="225"/>
        <v>42196.166874999995</v>
      </c>
      <c r="T2905" s="9">
        <f t="shared" si="22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E2906/D2906*100</f>
        <v>5</v>
      </c>
      <c r="P2906">
        <f t="shared" si="227"/>
        <v>18.75</v>
      </c>
      <c r="Q2906" t="str">
        <f t="shared" si="228"/>
        <v>theater</v>
      </c>
      <c r="R2906" t="str">
        <f t="shared" si="229"/>
        <v>plays</v>
      </c>
      <c r="S2906" s="9">
        <f t="shared" si="225"/>
        <v>41940.967951388891</v>
      </c>
      <c r="T2906" s="9">
        <f t="shared" si="22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E2907/D2907*100</f>
        <v>17.771428571428572</v>
      </c>
      <c r="P2907">
        <f t="shared" si="227"/>
        <v>36.588235294117645</v>
      </c>
      <c r="Q2907" t="str">
        <f t="shared" si="228"/>
        <v>theater</v>
      </c>
      <c r="R2907" t="str">
        <f t="shared" si="229"/>
        <v>plays</v>
      </c>
      <c r="S2907" s="9">
        <f t="shared" si="225"/>
        <v>42606.056863425925</v>
      </c>
      <c r="T2907" s="9">
        <f t="shared" si="22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E2908/D2908*100</f>
        <v>9.4166666666666661</v>
      </c>
      <c r="P2908">
        <f t="shared" si="227"/>
        <v>80.714285714285708</v>
      </c>
      <c r="Q2908" t="str">
        <f t="shared" si="228"/>
        <v>theater</v>
      </c>
      <c r="R2908" t="str">
        <f t="shared" si="229"/>
        <v>plays</v>
      </c>
      <c r="S2908" s="9">
        <f t="shared" si="225"/>
        <v>42199.648912037039</v>
      </c>
      <c r="T2908" s="9">
        <f t="shared" si="22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E2909/D2909*100</f>
        <v>0.08</v>
      </c>
      <c r="P2909">
        <f t="shared" si="227"/>
        <v>1</v>
      </c>
      <c r="Q2909" t="str">
        <f t="shared" si="228"/>
        <v>theater</v>
      </c>
      <c r="R2909" t="str">
        <f t="shared" si="229"/>
        <v>plays</v>
      </c>
      <c r="S2909" s="9">
        <f t="shared" si="225"/>
        <v>42444.877743055549</v>
      </c>
      <c r="T2909" s="9">
        <f t="shared" si="22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E2910/D2910*100</f>
        <v>2.75</v>
      </c>
      <c r="P2910">
        <f t="shared" si="227"/>
        <v>52.8</v>
      </c>
      <c r="Q2910" t="str">
        <f t="shared" si="228"/>
        <v>theater</v>
      </c>
      <c r="R2910" t="str">
        <f t="shared" si="229"/>
        <v>plays</v>
      </c>
      <c r="S2910" s="9">
        <f t="shared" si="225"/>
        <v>42499.731701388882</v>
      </c>
      <c r="T2910" s="9">
        <f t="shared" si="22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E2911/D2911*100</f>
        <v>1.1111111111111112E-2</v>
      </c>
      <c r="P2911">
        <f t="shared" si="227"/>
        <v>20</v>
      </c>
      <c r="Q2911" t="str">
        <f t="shared" si="228"/>
        <v>theater</v>
      </c>
      <c r="R2911" t="str">
        <f t="shared" si="229"/>
        <v>plays</v>
      </c>
      <c r="S2911" s="9">
        <f t="shared" si="225"/>
        <v>41929.266215277778</v>
      </c>
      <c r="T2911" s="9">
        <f t="shared" si="22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E2912/D2912*100</f>
        <v>3.3333333333333335E-3</v>
      </c>
      <c r="P2912">
        <f t="shared" si="227"/>
        <v>1</v>
      </c>
      <c r="Q2912" t="str">
        <f t="shared" si="228"/>
        <v>theater</v>
      </c>
      <c r="R2912" t="str">
        <f t="shared" si="229"/>
        <v>plays</v>
      </c>
      <c r="S2912" s="9">
        <f t="shared" si="225"/>
        <v>42107.841284722221</v>
      </c>
      <c r="T2912" s="9">
        <f t="shared" si="22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E2913/D2913*100</f>
        <v>36.5</v>
      </c>
      <c r="P2913">
        <f t="shared" si="227"/>
        <v>46.928571428571431</v>
      </c>
      <c r="Q2913" t="str">
        <f t="shared" si="228"/>
        <v>theater</v>
      </c>
      <c r="R2913" t="str">
        <f t="shared" si="229"/>
        <v>plays</v>
      </c>
      <c r="S2913" s="9">
        <f t="shared" si="225"/>
        <v>42142.768819444449</v>
      </c>
      <c r="T2913" s="9">
        <f t="shared" si="22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E2914/D2914*100</f>
        <v>14.058171745152354</v>
      </c>
      <c r="P2914">
        <f t="shared" si="227"/>
        <v>78.07692307692308</v>
      </c>
      <c r="Q2914" t="str">
        <f t="shared" si="228"/>
        <v>theater</v>
      </c>
      <c r="R2914" t="str">
        <f t="shared" si="229"/>
        <v>plays</v>
      </c>
      <c r="S2914" s="9">
        <f t="shared" si="225"/>
        <v>42354.131643518514</v>
      </c>
      <c r="T2914" s="9">
        <f t="shared" si="22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E2915/D2915*100</f>
        <v>0.02</v>
      </c>
      <c r="P2915">
        <f t="shared" si="227"/>
        <v>1</v>
      </c>
      <c r="Q2915" t="str">
        <f t="shared" si="228"/>
        <v>theater</v>
      </c>
      <c r="R2915" t="str">
        <f t="shared" si="229"/>
        <v>plays</v>
      </c>
      <c r="S2915" s="9">
        <f t="shared" si="225"/>
        <v>41828.922905092593</v>
      </c>
      <c r="T2915" s="9">
        <f t="shared" si="22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E2916/D2916*100</f>
        <v>4.0000000000000001E-3</v>
      </c>
      <c r="P2916">
        <f t="shared" si="227"/>
        <v>1</v>
      </c>
      <c r="Q2916" t="str">
        <f t="shared" si="228"/>
        <v>theater</v>
      </c>
      <c r="R2916" t="str">
        <f t="shared" si="229"/>
        <v>plays</v>
      </c>
      <c r="S2916" s="9">
        <f t="shared" si="225"/>
        <v>42017.907337962963</v>
      </c>
      <c r="T2916" s="9">
        <f t="shared" si="22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E2917/D2917*100</f>
        <v>61.1</v>
      </c>
      <c r="P2917">
        <f t="shared" si="227"/>
        <v>203.66666666666666</v>
      </c>
      <c r="Q2917" t="str">
        <f t="shared" si="228"/>
        <v>theater</v>
      </c>
      <c r="R2917" t="str">
        <f t="shared" si="229"/>
        <v>plays</v>
      </c>
      <c r="S2917" s="9">
        <f t="shared" si="225"/>
        <v>42415.398032407407</v>
      </c>
      <c r="T2917" s="9">
        <f t="shared" si="22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E2918/D2918*100</f>
        <v>7.8378378378378386</v>
      </c>
      <c r="P2918">
        <f t="shared" si="227"/>
        <v>20.714285714285715</v>
      </c>
      <c r="Q2918" t="str">
        <f t="shared" si="228"/>
        <v>theater</v>
      </c>
      <c r="R2918" t="str">
        <f t="shared" si="229"/>
        <v>plays</v>
      </c>
      <c r="S2918" s="9">
        <f t="shared" si="225"/>
        <v>41755.476724537039</v>
      </c>
      <c r="T2918" s="9">
        <f t="shared" si="22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E2919/D2919*100</f>
        <v>21.85</v>
      </c>
      <c r="P2919">
        <f t="shared" si="227"/>
        <v>48.555555555555557</v>
      </c>
      <c r="Q2919" t="str">
        <f t="shared" si="228"/>
        <v>theater</v>
      </c>
      <c r="R2919" t="str">
        <f t="shared" si="229"/>
        <v>plays</v>
      </c>
      <c r="S2919" s="9">
        <f t="shared" si="225"/>
        <v>42245.234340277777</v>
      </c>
      <c r="T2919" s="9">
        <f t="shared" si="22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E2920/D2920*100</f>
        <v>27.24</v>
      </c>
      <c r="P2920">
        <f t="shared" si="227"/>
        <v>68.099999999999994</v>
      </c>
      <c r="Q2920" t="str">
        <f t="shared" si="228"/>
        <v>theater</v>
      </c>
      <c r="R2920" t="str">
        <f t="shared" si="229"/>
        <v>plays</v>
      </c>
      <c r="S2920" s="9">
        <f t="shared" si="225"/>
        <v>42278.629710648151</v>
      </c>
      <c r="T2920" s="9">
        <f t="shared" si="22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E2921/D2921*100</f>
        <v>8.5</v>
      </c>
      <c r="P2921">
        <f t="shared" si="227"/>
        <v>8.5</v>
      </c>
      <c r="Q2921" t="str">
        <f t="shared" si="228"/>
        <v>theater</v>
      </c>
      <c r="R2921" t="str">
        <f t="shared" si="229"/>
        <v>plays</v>
      </c>
      <c r="S2921" s="9">
        <f t="shared" si="225"/>
        <v>41826.61954861111</v>
      </c>
      <c r="T2921" s="9">
        <f t="shared" si="22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E2922/D2922*100</f>
        <v>26.840000000000003</v>
      </c>
      <c r="P2922">
        <f t="shared" si="227"/>
        <v>51.615384615384613</v>
      </c>
      <c r="Q2922" t="str">
        <f t="shared" si="228"/>
        <v>theater</v>
      </c>
      <c r="R2922" t="str">
        <f t="shared" si="229"/>
        <v>plays</v>
      </c>
      <c r="S2922" s="9">
        <f t="shared" si="225"/>
        <v>42058.792476851857</v>
      </c>
      <c r="T2922" s="9">
        <f t="shared" si="22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E2923/D2923*100</f>
        <v>129</v>
      </c>
      <c r="P2923">
        <f t="shared" si="227"/>
        <v>43</v>
      </c>
      <c r="Q2923" t="str">
        <f t="shared" si="228"/>
        <v>theater</v>
      </c>
      <c r="R2923" t="str">
        <f t="shared" si="229"/>
        <v>musical</v>
      </c>
      <c r="S2923" s="9">
        <f t="shared" si="225"/>
        <v>41877.886620370373</v>
      </c>
      <c r="T2923" s="9">
        <f t="shared" si="22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E2924/D2924*100</f>
        <v>100</v>
      </c>
      <c r="P2924">
        <f t="shared" si="227"/>
        <v>83.333333333333329</v>
      </c>
      <c r="Q2924" t="str">
        <f t="shared" si="228"/>
        <v>theater</v>
      </c>
      <c r="R2924" t="str">
        <f t="shared" si="229"/>
        <v>musical</v>
      </c>
      <c r="S2924" s="9">
        <f t="shared" si="225"/>
        <v>42097.874155092592</v>
      </c>
      <c r="T2924" s="9">
        <f t="shared" si="22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E2925/D2925*100</f>
        <v>100</v>
      </c>
      <c r="P2925">
        <f t="shared" si="227"/>
        <v>30</v>
      </c>
      <c r="Q2925" t="str">
        <f t="shared" si="228"/>
        <v>theater</v>
      </c>
      <c r="R2925" t="str">
        <f t="shared" si="229"/>
        <v>musical</v>
      </c>
      <c r="S2925" s="9">
        <f t="shared" si="225"/>
        <v>42013.15253472222</v>
      </c>
      <c r="T2925" s="9">
        <f t="shared" si="22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E2926/D2926*100</f>
        <v>103.2</v>
      </c>
      <c r="P2926">
        <f t="shared" si="227"/>
        <v>175.51020408163265</v>
      </c>
      <c r="Q2926" t="str">
        <f t="shared" si="228"/>
        <v>theater</v>
      </c>
      <c r="R2926" t="str">
        <f t="shared" si="229"/>
        <v>musical</v>
      </c>
      <c r="S2926" s="9">
        <f t="shared" si="225"/>
        <v>42103.556828703702</v>
      </c>
      <c r="T2926" s="9">
        <f t="shared" si="22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E2927/D2927*100</f>
        <v>102.44597777777777</v>
      </c>
      <c r="P2927">
        <f t="shared" si="227"/>
        <v>231.66175879396985</v>
      </c>
      <c r="Q2927" t="str">
        <f t="shared" si="228"/>
        <v>theater</v>
      </c>
      <c r="R2927" t="str">
        <f t="shared" si="229"/>
        <v>musical</v>
      </c>
      <c r="S2927" s="9">
        <f t="shared" si="225"/>
        <v>41863.584120370368</v>
      </c>
      <c r="T2927" s="9">
        <f t="shared" si="22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E2928/D2928*100</f>
        <v>125</v>
      </c>
      <c r="P2928">
        <f t="shared" si="227"/>
        <v>75</v>
      </c>
      <c r="Q2928" t="str">
        <f t="shared" si="228"/>
        <v>theater</v>
      </c>
      <c r="R2928" t="str">
        <f t="shared" si="229"/>
        <v>musical</v>
      </c>
      <c r="S2928" s="9">
        <f t="shared" si="225"/>
        <v>42044.765960648147</v>
      </c>
      <c r="T2928" s="9">
        <f t="shared" si="22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E2929/D2929*100</f>
        <v>130.83333333333334</v>
      </c>
      <c r="P2929">
        <f t="shared" si="227"/>
        <v>112.14285714285714</v>
      </c>
      <c r="Q2929" t="str">
        <f t="shared" si="228"/>
        <v>theater</v>
      </c>
      <c r="R2929" t="str">
        <f t="shared" si="229"/>
        <v>musical</v>
      </c>
      <c r="S2929" s="9">
        <f t="shared" ref="S2929:S2992" si="230">(((J2929/60)/60)/24)+DATE(1970,1,1)</f>
        <v>41806.669317129628</v>
      </c>
      <c r="T2929" s="9">
        <f t="shared" ref="T2929:T2992" si="231"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E2930/D2930*100</f>
        <v>100</v>
      </c>
      <c r="P2930">
        <f t="shared" si="227"/>
        <v>41.666666666666664</v>
      </c>
      <c r="Q2930" t="str">
        <f t="shared" si="228"/>
        <v>theater</v>
      </c>
      <c r="R2930" t="str">
        <f t="shared" si="229"/>
        <v>musical</v>
      </c>
      <c r="S2930" s="9">
        <f t="shared" si="230"/>
        <v>42403.998217592598</v>
      </c>
      <c r="T2930" s="9">
        <f t="shared" si="23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E2931/D2931*100</f>
        <v>102.06937499999999</v>
      </c>
      <c r="P2931">
        <f t="shared" si="227"/>
        <v>255.17343750000001</v>
      </c>
      <c r="Q2931" t="str">
        <f t="shared" si="228"/>
        <v>theater</v>
      </c>
      <c r="R2931" t="str">
        <f t="shared" si="229"/>
        <v>musical</v>
      </c>
      <c r="S2931" s="9">
        <f t="shared" si="230"/>
        <v>41754.564328703702</v>
      </c>
      <c r="T2931" s="9">
        <f t="shared" si="23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E2932/D2932*100</f>
        <v>100.92000000000002</v>
      </c>
      <c r="P2932">
        <f t="shared" si="227"/>
        <v>162.7741935483871</v>
      </c>
      <c r="Q2932" t="str">
        <f t="shared" si="228"/>
        <v>theater</v>
      </c>
      <c r="R2932" t="str">
        <f t="shared" si="229"/>
        <v>musical</v>
      </c>
      <c r="S2932" s="9">
        <f t="shared" si="230"/>
        <v>42101.584074074075</v>
      </c>
      <c r="T2932" s="9">
        <f t="shared" si="23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E2933/D2933*100</f>
        <v>106</v>
      </c>
      <c r="P2933">
        <f t="shared" si="227"/>
        <v>88.333333333333329</v>
      </c>
      <c r="Q2933" t="str">
        <f t="shared" si="228"/>
        <v>theater</v>
      </c>
      <c r="R2933" t="str">
        <f t="shared" si="229"/>
        <v>musical</v>
      </c>
      <c r="S2933" s="9">
        <f t="shared" si="230"/>
        <v>41872.291238425925</v>
      </c>
      <c r="T2933" s="9">
        <f t="shared" si="23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E2934/D2934*100</f>
        <v>105.0967741935484</v>
      </c>
      <c r="P2934">
        <f t="shared" si="227"/>
        <v>85.736842105263165</v>
      </c>
      <c r="Q2934" t="str">
        <f t="shared" si="228"/>
        <v>theater</v>
      </c>
      <c r="R2934" t="str">
        <f t="shared" si="229"/>
        <v>musical</v>
      </c>
      <c r="S2934" s="9">
        <f t="shared" si="230"/>
        <v>42025.164780092593</v>
      </c>
      <c r="T2934" s="9">
        <f t="shared" si="23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E2935/D2935*100</f>
        <v>102.76</v>
      </c>
      <c r="P2935">
        <f t="shared" si="227"/>
        <v>47.574074074074076</v>
      </c>
      <c r="Q2935" t="str">
        <f t="shared" si="228"/>
        <v>theater</v>
      </c>
      <c r="R2935" t="str">
        <f t="shared" si="229"/>
        <v>musical</v>
      </c>
      <c r="S2935" s="9">
        <f t="shared" si="230"/>
        <v>42495.956631944442</v>
      </c>
      <c r="T2935" s="9">
        <f t="shared" si="23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E2936/D2936*100</f>
        <v>108</v>
      </c>
      <c r="P2936">
        <f t="shared" si="227"/>
        <v>72.972972972972968</v>
      </c>
      <c r="Q2936" t="str">
        <f t="shared" si="228"/>
        <v>theater</v>
      </c>
      <c r="R2936" t="str">
        <f t="shared" si="229"/>
        <v>musical</v>
      </c>
      <c r="S2936" s="9">
        <f t="shared" si="230"/>
        <v>41775.636157407411</v>
      </c>
      <c r="T2936" s="9">
        <f t="shared" si="23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E2937/D2937*100</f>
        <v>100.88571428571429</v>
      </c>
      <c r="P2937">
        <f t="shared" si="227"/>
        <v>90.538461538461533</v>
      </c>
      <c r="Q2937" t="str">
        <f t="shared" si="228"/>
        <v>theater</v>
      </c>
      <c r="R2937" t="str">
        <f t="shared" si="229"/>
        <v>musical</v>
      </c>
      <c r="S2937" s="9">
        <f t="shared" si="230"/>
        <v>42553.583425925928</v>
      </c>
      <c r="T2937" s="9">
        <f t="shared" si="23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E2938/D2938*100</f>
        <v>128</v>
      </c>
      <c r="P2938">
        <f t="shared" si="227"/>
        <v>37.647058823529413</v>
      </c>
      <c r="Q2938" t="str">
        <f t="shared" si="228"/>
        <v>theater</v>
      </c>
      <c r="R2938" t="str">
        <f t="shared" si="229"/>
        <v>musical</v>
      </c>
      <c r="S2938" s="9">
        <f t="shared" si="230"/>
        <v>41912.650729166664</v>
      </c>
      <c r="T2938" s="9">
        <f t="shared" si="23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E2939/D2939*100</f>
        <v>133.33333333333331</v>
      </c>
      <c r="P2939">
        <f t="shared" si="227"/>
        <v>36.363636363636367</v>
      </c>
      <c r="Q2939" t="str">
        <f t="shared" si="228"/>
        <v>theater</v>
      </c>
      <c r="R2939" t="str">
        <f t="shared" si="229"/>
        <v>musical</v>
      </c>
      <c r="S2939" s="9">
        <f t="shared" si="230"/>
        <v>41803.457326388889</v>
      </c>
      <c r="T2939" s="9">
        <f t="shared" si="23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E2940/D2940*100</f>
        <v>101.375</v>
      </c>
      <c r="P2940">
        <f t="shared" si="227"/>
        <v>126.71875</v>
      </c>
      <c r="Q2940" t="str">
        <f t="shared" si="228"/>
        <v>theater</v>
      </c>
      <c r="R2940" t="str">
        <f t="shared" si="229"/>
        <v>musical</v>
      </c>
      <c r="S2940" s="9">
        <f t="shared" si="230"/>
        <v>42004.703865740739</v>
      </c>
      <c r="T2940" s="9">
        <f t="shared" si="23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E2941/D2941*100</f>
        <v>102.875</v>
      </c>
      <c r="P2941">
        <f t="shared" si="227"/>
        <v>329.2</v>
      </c>
      <c r="Q2941" t="str">
        <f t="shared" si="228"/>
        <v>theater</v>
      </c>
      <c r="R2941" t="str">
        <f t="shared" si="229"/>
        <v>musical</v>
      </c>
      <c r="S2941" s="9">
        <f t="shared" si="230"/>
        <v>41845.809166666666</v>
      </c>
      <c r="T2941" s="9">
        <f t="shared" si="23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E2942/D2942*100</f>
        <v>107.24000000000001</v>
      </c>
      <c r="P2942">
        <f t="shared" si="227"/>
        <v>81.242424242424249</v>
      </c>
      <c r="Q2942" t="str">
        <f t="shared" si="228"/>
        <v>theater</v>
      </c>
      <c r="R2942" t="str">
        <f t="shared" si="229"/>
        <v>musical</v>
      </c>
      <c r="S2942" s="9">
        <f t="shared" si="230"/>
        <v>41982.773356481484</v>
      </c>
      <c r="T2942" s="9">
        <f t="shared" si="23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E2943/D2943*100</f>
        <v>4.0000000000000001E-3</v>
      </c>
      <c r="P2943">
        <f t="shared" si="227"/>
        <v>1</v>
      </c>
      <c r="Q2943" t="str">
        <f t="shared" si="228"/>
        <v>theater</v>
      </c>
      <c r="R2943" t="str">
        <f t="shared" si="229"/>
        <v>spaces</v>
      </c>
      <c r="S2943" s="9">
        <f t="shared" si="230"/>
        <v>42034.960127314815</v>
      </c>
      <c r="T2943" s="9">
        <f t="shared" si="23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E2944/D2944*100</f>
        <v>20.424999999999997</v>
      </c>
      <c r="P2944">
        <f t="shared" si="227"/>
        <v>202.22772277227722</v>
      </c>
      <c r="Q2944" t="str">
        <f t="shared" si="228"/>
        <v>theater</v>
      </c>
      <c r="R2944" t="str">
        <f t="shared" si="229"/>
        <v>spaces</v>
      </c>
      <c r="S2944" s="9">
        <f t="shared" si="230"/>
        <v>42334.803923611107</v>
      </c>
      <c r="T2944" s="9">
        <f t="shared" si="23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E2945/D2945*100</f>
        <v>0</v>
      </c>
      <c r="P2945" t="e">
        <f t="shared" si="227"/>
        <v>#DIV/0!</v>
      </c>
      <c r="Q2945" t="str">
        <f t="shared" si="228"/>
        <v>theater</v>
      </c>
      <c r="R2945" t="str">
        <f t="shared" si="229"/>
        <v>spaces</v>
      </c>
      <c r="S2945" s="9">
        <f t="shared" si="230"/>
        <v>42077.129398148143</v>
      </c>
      <c r="T2945" s="9">
        <f t="shared" si="23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E2946/D2946*100</f>
        <v>1</v>
      </c>
      <c r="P2946">
        <f t="shared" si="227"/>
        <v>100</v>
      </c>
      <c r="Q2946" t="str">
        <f t="shared" si="228"/>
        <v>theater</v>
      </c>
      <c r="R2946" t="str">
        <f t="shared" si="229"/>
        <v>spaces</v>
      </c>
      <c r="S2946" s="9">
        <f t="shared" si="230"/>
        <v>42132.9143287037</v>
      </c>
      <c r="T2946" s="9">
        <f t="shared" si="23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E2947/D2947*100</f>
        <v>0</v>
      </c>
      <c r="P2947" t="e">
        <f t="shared" ref="P2947:P3010" si="232">E2947/L2947</f>
        <v>#DIV/0!</v>
      </c>
      <c r="Q2947" t="str">
        <f t="shared" ref="Q2947:Q3010" si="233">LEFT(N2947,FIND("/",N2947)-1)</f>
        <v>theater</v>
      </c>
      <c r="R2947" t="str">
        <f t="shared" ref="R2947:R3010" si="234">RIGHT(N2947,LEN(N2947)-FIND("/",N2947))</f>
        <v>spaces</v>
      </c>
      <c r="S2947" s="9">
        <f t="shared" si="230"/>
        <v>42118.139583333337</v>
      </c>
      <c r="T2947" s="9">
        <f t="shared" si="23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E2948/D2948*100</f>
        <v>0.1</v>
      </c>
      <c r="P2948">
        <f t="shared" si="232"/>
        <v>1</v>
      </c>
      <c r="Q2948" t="str">
        <f t="shared" si="233"/>
        <v>theater</v>
      </c>
      <c r="R2948" t="str">
        <f t="shared" si="234"/>
        <v>spaces</v>
      </c>
      <c r="S2948" s="9">
        <f t="shared" si="230"/>
        <v>42567.531157407408</v>
      </c>
      <c r="T2948" s="9">
        <f t="shared" si="23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E2949/D2949*100</f>
        <v>4.2880000000000003</v>
      </c>
      <c r="P2949">
        <f t="shared" si="232"/>
        <v>82.461538461538467</v>
      </c>
      <c r="Q2949" t="str">
        <f t="shared" si="233"/>
        <v>theater</v>
      </c>
      <c r="R2949" t="str">
        <f t="shared" si="234"/>
        <v>spaces</v>
      </c>
      <c r="S2949" s="9">
        <f t="shared" si="230"/>
        <v>42649.562118055561</v>
      </c>
      <c r="T2949" s="9">
        <f t="shared" si="23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E2950/D2950*100</f>
        <v>4.8000000000000004E-3</v>
      </c>
      <c r="P2950">
        <f t="shared" si="232"/>
        <v>2.6666666666666665</v>
      </c>
      <c r="Q2950" t="str">
        <f t="shared" si="233"/>
        <v>theater</v>
      </c>
      <c r="R2950" t="str">
        <f t="shared" si="234"/>
        <v>spaces</v>
      </c>
      <c r="S2950" s="9">
        <f t="shared" si="230"/>
        <v>42097.649224537032</v>
      </c>
      <c r="T2950" s="9">
        <f t="shared" si="23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E2951/D2951*100</f>
        <v>2.5</v>
      </c>
      <c r="P2951">
        <f t="shared" si="232"/>
        <v>12.5</v>
      </c>
      <c r="Q2951" t="str">
        <f t="shared" si="233"/>
        <v>theater</v>
      </c>
      <c r="R2951" t="str">
        <f t="shared" si="234"/>
        <v>spaces</v>
      </c>
      <c r="S2951" s="9">
        <f t="shared" si="230"/>
        <v>42297.823113425926</v>
      </c>
      <c r="T2951" s="9">
        <f t="shared" si="23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E2952/D2952*100</f>
        <v>0</v>
      </c>
      <c r="P2952" t="e">
        <f t="shared" si="232"/>
        <v>#DIV/0!</v>
      </c>
      <c r="Q2952" t="str">
        <f t="shared" si="233"/>
        <v>theater</v>
      </c>
      <c r="R2952" t="str">
        <f t="shared" si="234"/>
        <v>spaces</v>
      </c>
      <c r="S2952" s="9">
        <f t="shared" si="230"/>
        <v>42362.36518518519</v>
      </c>
      <c r="T2952" s="9">
        <f t="shared" si="23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E2953/D2953*100</f>
        <v>2.1919999999999997</v>
      </c>
      <c r="P2953">
        <f t="shared" si="232"/>
        <v>18.896551724137932</v>
      </c>
      <c r="Q2953" t="str">
        <f t="shared" si="233"/>
        <v>theater</v>
      </c>
      <c r="R2953" t="str">
        <f t="shared" si="234"/>
        <v>spaces</v>
      </c>
      <c r="S2953" s="9">
        <f t="shared" si="230"/>
        <v>41872.802928240737</v>
      </c>
      <c r="T2953" s="9">
        <f t="shared" si="23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E2954/D2954*100</f>
        <v>8.0250000000000004</v>
      </c>
      <c r="P2954">
        <f t="shared" si="232"/>
        <v>200.625</v>
      </c>
      <c r="Q2954" t="str">
        <f t="shared" si="233"/>
        <v>theater</v>
      </c>
      <c r="R2954" t="str">
        <f t="shared" si="234"/>
        <v>spaces</v>
      </c>
      <c r="S2954" s="9">
        <f t="shared" si="230"/>
        <v>42628.690266203703</v>
      </c>
      <c r="T2954" s="9">
        <f t="shared" si="23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E2955/D2955*100</f>
        <v>0.15125</v>
      </c>
      <c r="P2955">
        <f t="shared" si="232"/>
        <v>201.66666666666666</v>
      </c>
      <c r="Q2955" t="str">
        <f t="shared" si="233"/>
        <v>theater</v>
      </c>
      <c r="R2955" t="str">
        <f t="shared" si="234"/>
        <v>spaces</v>
      </c>
      <c r="S2955" s="9">
        <f t="shared" si="230"/>
        <v>42255.791909722218</v>
      </c>
      <c r="T2955" s="9">
        <f t="shared" si="23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E2956/D2956*100</f>
        <v>0</v>
      </c>
      <c r="P2956" t="e">
        <f t="shared" si="232"/>
        <v>#DIV/0!</v>
      </c>
      <c r="Q2956" t="str">
        <f t="shared" si="233"/>
        <v>theater</v>
      </c>
      <c r="R2956" t="str">
        <f t="shared" si="234"/>
        <v>spaces</v>
      </c>
      <c r="S2956" s="9">
        <f t="shared" si="230"/>
        <v>42790.583368055552</v>
      </c>
      <c r="T2956" s="9">
        <f t="shared" si="23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E2957/D2957*100</f>
        <v>59.583333333333336</v>
      </c>
      <c r="P2957">
        <f t="shared" si="232"/>
        <v>65</v>
      </c>
      <c r="Q2957" t="str">
        <f t="shared" si="233"/>
        <v>theater</v>
      </c>
      <c r="R2957" t="str">
        <f t="shared" si="234"/>
        <v>spaces</v>
      </c>
      <c r="S2957" s="9">
        <f t="shared" si="230"/>
        <v>42141.741307870368</v>
      </c>
      <c r="T2957" s="9">
        <f t="shared" si="23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E2958/D2958*100</f>
        <v>16.734177215189874</v>
      </c>
      <c r="P2958">
        <f t="shared" si="232"/>
        <v>66.099999999999994</v>
      </c>
      <c r="Q2958" t="str">
        <f t="shared" si="233"/>
        <v>theater</v>
      </c>
      <c r="R2958" t="str">
        <f t="shared" si="234"/>
        <v>spaces</v>
      </c>
      <c r="S2958" s="9">
        <f t="shared" si="230"/>
        <v>42464.958912037036</v>
      </c>
      <c r="T2958" s="9">
        <f t="shared" si="23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E2959/D2959*100</f>
        <v>1.8666666666666669</v>
      </c>
      <c r="P2959">
        <f t="shared" si="232"/>
        <v>93.333333333333329</v>
      </c>
      <c r="Q2959" t="str">
        <f t="shared" si="233"/>
        <v>theater</v>
      </c>
      <c r="R2959" t="str">
        <f t="shared" si="234"/>
        <v>spaces</v>
      </c>
      <c r="S2959" s="9">
        <f t="shared" si="230"/>
        <v>42031.011249999996</v>
      </c>
      <c r="T2959" s="9">
        <f t="shared" si="23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E2960/D2960*100</f>
        <v>0</v>
      </c>
      <c r="P2960" t="e">
        <f t="shared" si="232"/>
        <v>#DIV/0!</v>
      </c>
      <c r="Q2960" t="str">
        <f t="shared" si="233"/>
        <v>theater</v>
      </c>
      <c r="R2960" t="str">
        <f t="shared" si="234"/>
        <v>spaces</v>
      </c>
      <c r="S2960" s="9">
        <f t="shared" si="230"/>
        <v>42438.779131944444</v>
      </c>
      <c r="T2960" s="9">
        <f t="shared" si="23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E2961/D2961*100</f>
        <v>0</v>
      </c>
      <c r="P2961" t="e">
        <f t="shared" si="232"/>
        <v>#DIV/0!</v>
      </c>
      <c r="Q2961" t="str">
        <f t="shared" si="233"/>
        <v>theater</v>
      </c>
      <c r="R2961" t="str">
        <f t="shared" si="234"/>
        <v>spaces</v>
      </c>
      <c r="S2961" s="9">
        <f t="shared" si="230"/>
        <v>42498.008391203708</v>
      </c>
      <c r="T2961" s="9">
        <f t="shared" si="23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E2962/D2962*100</f>
        <v>0</v>
      </c>
      <c r="P2962" t="e">
        <f t="shared" si="232"/>
        <v>#DIV/0!</v>
      </c>
      <c r="Q2962" t="str">
        <f t="shared" si="233"/>
        <v>theater</v>
      </c>
      <c r="R2962" t="str">
        <f t="shared" si="234"/>
        <v>spaces</v>
      </c>
      <c r="S2962" s="9">
        <f t="shared" si="230"/>
        <v>41863.757210648146</v>
      </c>
      <c r="T2962" s="9">
        <f t="shared" si="23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E2963/D2963*100</f>
        <v>109.62</v>
      </c>
      <c r="P2963">
        <f t="shared" si="232"/>
        <v>50.75</v>
      </c>
      <c r="Q2963" t="str">
        <f t="shared" si="233"/>
        <v>theater</v>
      </c>
      <c r="R2963" t="str">
        <f t="shared" si="234"/>
        <v>plays</v>
      </c>
      <c r="S2963" s="9">
        <f t="shared" si="230"/>
        <v>42061.212488425925</v>
      </c>
      <c r="T2963" s="9">
        <f t="shared" si="23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E2964/D2964*100</f>
        <v>121.8</v>
      </c>
      <c r="P2964">
        <f t="shared" si="232"/>
        <v>60.9</v>
      </c>
      <c r="Q2964" t="str">
        <f t="shared" si="233"/>
        <v>theater</v>
      </c>
      <c r="R2964" t="str">
        <f t="shared" si="234"/>
        <v>plays</v>
      </c>
      <c r="S2964" s="9">
        <f t="shared" si="230"/>
        <v>42036.24428240741</v>
      </c>
      <c r="T2964" s="9">
        <f t="shared" si="23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E2965/D2965*100</f>
        <v>106.85</v>
      </c>
      <c r="P2965">
        <f t="shared" si="232"/>
        <v>109.03061224489795</v>
      </c>
      <c r="Q2965" t="str">
        <f t="shared" si="233"/>
        <v>theater</v>
      </c>
      <c r="R2965" t="str">
        <f t="shared" si="234"/>
        <v>plays</v>
      </c>
      <c r="S2965" s="9">
        <f t="shared" si="230"/>
        <v>42157.470185185186</v>
      </c>
      <c r="T2965" s="9">
        <f t="shared" si="23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E2966/D2966*100</f>
        <v>100.71379999999999</v>
      </c>
      <c r="P2966">
        <f t="shared" si="232"/>
        <v>25.692295918367346</v>
      </c>
      <c r="Q2966" t="str">
        <f t="shared" si="233"/>
        <v>theater</v>
      </c>
      <c r="R2966" t="str">
        <f t="shared" si="234"/>
        <v>plays</v>
      </c>
      <c r="S2966" s="9">
        <f t="shared" si="230"/>
        <v>41827.909942129627</v>
      </c>
      <c r="T2966" s="9">
        <f t="shared" si="23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E2967/D2967*100</f>
        <v>109.00000000000001</v>
      </c>
      <c r="P2967">
        <f t="shared" si="232"/>
        <v>41.92307692307692</v>
      </c>
      <c r="Q2967" t="str">
        <f t="shared" si="233"/>
        <v>theater</v>
      </c>
      <c r="R2967" t="str">
        <f t="shared" si="234"/>
        <v>plays</v>
      </c>
      <c r="S2967" s="9">
        <f t="shared" si="230"/>
        <v>42162.729548611111</v>
      </c>
      <c r="T2967" s="9">
        <f t="shared" si="23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E2968/D2968*100</f>
        <v>113.63000000000001</v>
      </c>
      <c r="P2968">
        <f t="shared" si="232"/>
        <v>88.7734375</v>
      </c>
      <c r="Q2968" t="str">
        <f t="shared" si="233"/>
        <v>theater</v>
      </c>
      <c r="R2968" t="str">
        <f t="shared" si="234"/>
        <v>plays</v>
      </c>
      <c r="S2968" s="9">
        <f t="shared" si="230"/>
        <v>42233.738564814819</v>
      </c>
      <c r="T2968" s="9">
        <f t="shared" si="23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E2969/D2969*100</f>
        <v>113.92</v>
      </c>
      <c r="P2969">
        <f t="shared" si="232"/>
        <v>80.225352112676063</v>
      </c>
      <c r="Q2969" t="str">
        <f t="shared" si="233"/>
        <v>theater</v>
      </c>
      <c r="R2969" t="str">
        <f t="shared" si="234"/>
        <v>plays</v>
      </c>
      <c r="S2969" s="9">
        <f t="shared" si="230"/>
        <v>42042.197824074072</v>
      </c>
      <c r="T2969" s="9">
        <f t="shared" si="23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E2970/D2970*100</f>
        <v>106</v>
      </c>
      <c r="P2970">
        <f t="shared" si="232"/>
        <v>78.936170212765958</v>
      </c>
      <c r="Q2970" t="str">
        <f t="shared" si="233"/>
        <v>theater</v>
      </c>
      <c r="R2970" t="str">
        <f t="shared" si="234"/>
        <v>plays</v>
      </c>
      <c r="S2970" s="9">
        <f t="shared" si="230"/>
        <v>42585.523842592593</v>
      </c>
      <c r="T2970" s="9">
        <f t="shared" si="23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E2971/D2971*100</f>
        <v>162.5</v>
      </c>
      <c r="P2971">
        <f t="shared" si="232"/>
        <v>95.588235294117652</v>
      </c>
      <c r="Q2971" t="str">
        <f t="shared" si="233"/>
        <v>theater</v>
      </c>
      <c r="R2971" t="str">
        <f t="shared" si="234"/>
        <v>plays</v>
      </c>
      <c r="S2971" s="9">
        <f t="shared" si="230"/>
        <v>42097.786493055552</v>
      </c>
      <c r="T2971" s="9">
        <f t="shared" si="23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E2972/D2972*100</f>
        <v>106</v>
      </c>
      <c r="P2972">
        <f t="shared" si="232"/>
        <v>69.890109890109883</v>
      </c>
      <c r="Q2972" t="str">
        <f t="shared" si="233"/>
        <v>theater</v>
      </c>
      <c r="R2972" t="str">
        <f t="shared" si="234"/>
        <v>plays</v>
      </c>
      <c r="S2972" s="9">
        <f t="shared" si="230"/>
        <v>41808.669571759259</v>
      </c>
      <c r="T2972" s="9">
        <f t="shared" si="23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E2973/D2973*100</f>
        <v>100.15624999999999</v>
      </c>
      <c r="P2973">
        <f t="shared" si="232"/>
        <v>74.534883720930239</v>
      </c>
      <c r="Q2973" t="str">
        <f t="shared" si="233"/>
        <v>theater</v>
      </c>
      <c r="R2973" t="str">
        <f t="shared" si="234"/>
        <v>plays</v>
      </c>
      <c r="S2973" s="9">
        <f t="shared" si="230"/>
        <v>41852.658310185187</v>
      </c>
      <c r="T2973" s="9">
        <f t="shared" si="23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E2974/D2974*100</f>
        <v>105.35000000000001</v>
      </c>
      <c r="P2974">
        <f t="shared" si="232"/>
        <v>123.94117647058823</v>
      </c>
      <c r="Q2974" t="str">
        <f t="shared" si="233"/>
        <v>theater</v>
      </c>
      <c r="R2974" t="str">
        <f t="shared" si="234"/>
        <v>plays</v>
      </c>
      <c r="S2974" s="9">
        <f t="shared" si="230"/>
        <v>42694.110185185185</v>
      </c>
      <c r="T2974" s="9">
        <f t="shared" si="23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E2975/D2975*100</f>
        <v>174.8</v>
      </c>
      <c r="P2975">
        <f t="shared" si="232"/>
        <v>264.84848484848487</v>
      </c>
      <c r="Q2975" t="str">
        <f t="shared" si="233"/>
        <v>theater</v>
      </c>
      <c r="R2975" t="str">
        <f t="shared" si="234"/>
        <v>plays</v>
      </c>
      <c r="S2975" s="9">
        <f t="shared" si="230"/>
        <v>42341.818379629629</v>
      </c>
      <c r="T2975" s="9">
        <f t="shared" si="23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E2976/D2976*100</f>
        <v>102</v>
      </c>
      <c r="P2976">
        <f t="shared" si="232"/>
        <v>58.620689655172413</v>
      </c>
      <c r="Q2976" t="str">
        <f t="shared" si="233"/>
        <v>theater</v>
      </c>
      <c r="R2976" t="str">
        <f t="shared" si="234"/>
        <v>plays</v>
      </c>
      <c r="S2976" s="9">
        <f t="shared" si="230"/>
        <v>41880.061006944445</v>
      </c>
      <c r="T2976" s="9">
        <f t="shared" si="23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E2977/D2977*100</f>
        <v>100.125</v>
      </c>
      <c r="P2977">
        <f t="shared" si="232"/>
        <v>70.884955752212392</v>
      </c>
      <c r="Q2977" t="str">
        <f t="shared" si="233"/>
        <v>theater</v>
      </c>
      <c r="R2977" t="str">
        <f t="shared" si="234"/>
        <v>plays</v>
      </c>
      <c r="S2977" s="9">
        <f t="shared" si="230"/>
        <v>41941.683865740742</v>
      </c>
      <c r="T2977" s="9">
        <f t="shared" si="23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E2978/D2978*100</f>
        <v>171.42857142857142</v>
      </c>
      <c r="P2978">
        <f t="shared" si="232"/>
        <v>8.5714285714285712</v>
      </c>
      <c r="Q2978" t="str">
        <f t="shared" si="233"/>
        <v>theater</v>
      </c>
      <c r="R2978" t="str">
        <f t="shared" si="234"/>
        <v>plays</v>
      </c>
      <c r="S2978" s="9">
        <f t="shared" si="230"/>
        <v>42425.730671296296</v>
      </c>
      <c r="T2978" s="9">
        <f t="shared" si="23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E2979/D2979*100</f>
        <v>113.56666666666666</v>
      </c>
      <c r="P2979">
        <f t="shared" si="232"/>
        <v>113.56666666666666</v>
      </c>
      <c r="Q2979" t="str">
        <f t="shared" si="233"/>
        <v>theater</v>
      </c>
      <c r="R2979" t="str">
        <f t="shared" si="234"/>
        <v>plays</v>
      </c>
      <c r="S2979" s="9">
        <f t="shared" si="230"/>
        <v>42026.88118055556</v>
      </c>
      <c r="T2979" s="9">
        <f t="shared" si="23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E2980/D2980*100</f>
        <v>129.46666666666667</v>
      </c>
      <c r="P2980">
        <f t="shared" si="232"/>
        <v>60.6875</v>
      </c>
      <c r="Q2980" t="str">
        <f t="shared" si="233"/>
        <v>theater</v>
      </c>
      <c r="R2980" t="str">
        <f t="shared" si="234"/>
        <v>plays</v>
      </c>
      <c r="S2980" s="9">
        <f t="shared" si="230"/>
        <v>41922.640590277777</v>
      </c>
      <c r="T2980" s="9">
        <f t="shared" si="23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E2981/D2981*100</f>
        <v>101.4</v>
      </c>
      <c r="P2981">
        <f t="shared" si="232"/>
        <v>110.21739130434783</v>
      </c>
      <c r="Q2981" t="str">
        <f t="shared" si="233"/>
        <v>theater</v>
      </c>
      <c r="R2981" t="str">
        <f t="shared" si="234"/>
        <v>plays</v>
      </c>
      <c r="S2981" s="9">
        <f t="shared" si="230"/>
        <v>41993.824340277773</v>
      </c>
      <c r="T2981" s="9">
        <f t="shared" si="23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E2982/D2982*100</f>
        <v>109.16666666666666</v>
      </c>
      <c r="P2982">
        <f t="shared" si="232"/>
        <v>136.45833333333334</v>
      </c>
      <c r="Q2982" t="str">
        <f t="shared" si="233"/>
        <v>theater</v>
      </c>
      <c r="R2982" t="str">
        <f t="shared" si="234"/>
        <v>plays</v>
      </c>
      <c r="S2982" s="9">
        <f t="shared" si="230"/>
        <v>42219.915856481486</v>
      </c>
      <c r="T2982" s="9">
        <f t="shared" si="23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E2983/D2983*100</f>
        <v>128.92500000000001</v>
      </c>
      <c r="P2983">
        <f t="shared" si="232"/>
        <v>53.164948453608247</v>
      </c>
      <c r="Q2983" t="str">
        <f t="shared" si="233"/>
        <v>theater</v>
      </c>
      <c r="R2983" t="str">
        <f t="shared" si="234"/>
        <v>spaces</v>
      </c>
      <c r="S2983" s="9">
        <f t="shared" si="230"/>
        <v>42225.559675925921</v>
      </c>
      <c r="T2983" s="9">
        <f t="shared" si="23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E2984/D2984*100</f>
        <v>102.06</v>
      </c>
      <c r="P2984">
        <f t="shared" si="232"/>
        <v>86.491525423728817</v>
      </c>
      <c r="Q2984" t="str">
        <f t="shared" si="233"/>
        <v>theater</v>
      </c>
      <c r="R2984" t="str">
        <f t="shared" si="234"/>
        <v>spaces</v>
      </c>
      <c r="S2984" s="9">
        <f t="shared" si="230"/>
        <v>42381.686840277776</v>
      </c>
      <c r="T2984" s="9">
        <f t="shared" si="23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E2985/D2985*100</f>
        <v>146.53957758620692</v>
      </c>
      <c r="P2985">
        <f t="shared" si="232"/>
        <v>155.23827397260274</v>
      </c>
      <c r="Q2985" t="str">
        <f t="shared" si="233"/>
        <v>theater</v>
      </c>
      <c r="R2985" t="str">
        <f t="shared" si="234"/>
        <v>spaces</v>
      </c>
      <c r="S2985" s="9">
        <f t="shared" si="230"/>
        <v>41894.632361111115</v>
      </c>
      <c r="T2985" s="9">
        <f t="shared" si="23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E2986/D2986*100</f>
        <v>100.352</v>
      </c>
      <c r="P2986">
        <f t="shared" si="232"/>
        <v>115.08256880733946</v>
      </c>
      <c r="Q2986" t="str">
        <f t="shared" si="233"/>
        <v>theater</v>
      </c>
      <c r="R2986" t="str">
        <f t="shared" si="234"/>
        <v>spaces</v>
      </c>
      <c r="S2986" s="9">
        <f t="shared" si="230"/>
        <v>42576.278715277775</v>
      </c>
      <c r="T2986" s="9">
        <f t="shared" si="23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E2987/D2987*100</f>
        <v>121.64999999999999</v>
      </c>
      <c r="P2987">
        <f t="shared" si="232"/>
        <v>109.5945945945946</v>
      </c>
      <c r="Q2987" t="str">
        <f t="shared" si="233"/>
        <v>theater</v>
      </c>
      <c r="R2987" t="str">
        <f t="shared" si="234"/>
        <v>spaces</v>
      </c>
      <c r="S2987" s="9">
        <f t="shared" si="230"/>
        <v>42654.973703703698</v>
      </c>
      <c r="T2987" s="9">
        <f t="shared" si="23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E2988/D2988*100</f>
        <v>105.5</v>
      </c>
      <c r="P2988">
        <f t="shared" si="232"/>
        <v>45.214285714285715</v>
      </c>
      <c r="Q2988" t="str">
        <f t="shared" si="233"/>
        <v>theater</v>
      </c>
      <c r="R2988" t="str">
        <f t="shared" si="234"/>
        <v>spaces</v>
      </c>
      <c r="S2988" s="9">
        <f t="shared" si="230"/>
        <v>42431.500069444446</v>
      </c>
      <c r="T2988" s="9">
        <f t="shared" si="23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E2989/D2989*100</f>
        <v>110.4008</v>
      </c>
      <c r="P2989">
        <f t="shared" si="232"/>
        <v>104.15169811320754</v>
      </c>
      <c r="Q2989" t="str">
        <f t="shared" si="233"/>
        <v>theater</v>
      </c>
      <c r="R2989" t="str">
        <f t="shared" si="234"/>
        <v>spaces</v>
      </c>
      <c r="S2989" s="9">
        <f t="shared" si="230"/>
        <v>42627.307303240741</v>
      </c>
      <c r="T2989" s="9">
        <f t="shared" si="23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E2990/D2990*100</f>
        <v>100</v>
      </c>
      <c r="P2990">
        <f t="shared" si="232"/>
        <v>35.714285714285715</v>
      </c>
      <c r="Q2990" t="str">
        <f t="shared" si="233"/>
        <v>theater</v>
      </c>
      <c r="R2990" t="str">
        <f t="shared" si="234"/>
        <v>spaces</v>
      </c>
      <c r="S2990" s="9">
        <f t="shared" si="230"/>
        <v>42511.362048611118</v>
      </c>
      <c r="T2990" s="9">
        <f t="shared" si="23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E2991/D2991*100</f>
        <v>176.535</v>
      </c>
      <c r="P2991">
        <f t="shared" si="232"/>
        <v>96.997252747252745</v>
      </c>
      <c r="Q2991" t="str">
        <f t="shared" si="233"/>
        <v>theater</v>
      </c>
      <c r="R2991" t="str">
        <f t="shared" si="234"/>
        <v>spaces</v>
      </c>
      <c r="S2991" s="9">
        <f t="shared" si="230"/>
        <v>42337.02039351852</v>
      </c>
      <c r="T2991" s="9">
        <f t="shared" si="23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E2992/D2992*100</f>
        <v>100</v>
      </c>
      <c r="P2992">
        <f t="shared" si="232"/>
        <v>370.37037037037038</v>
      </c>
      <c r="Q2992" t="str">
        <f t="shared" si="233"/>
        <v>theater</v>
      </c>
      <c r="R2992" t="str">
        <f t="shared" si="234"/>
        <v>spaces</v>
      </c>
      <c r="S2992" s="9">
        <f t="shared" si="230"/>
        <v>42341.57430555555</v>
      </c>
      <c r="T2992" s="9">
        <f t="shared" si="23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E2993/D2993*100</f>
        <v>103.29411764705883</v>
      </c>
      <c r="P2993">
        <f t="shared" si="232"/>
        <v>94.408602150537632</v>
      </c>
      <c r="Q2993" t="str">
        <f t="shared" si="233"/>
        <v>theater</v>
      </c>
      <c r="R2993" t="str">
        <f t="shared" si="234"/>
        <v>spaces</v>
      </c>
      <c r="S2993" s="9">
        <f t="shared" ref="S2993:S3056" si="235">(((J2993/60)/60)/24)+DATE(1970,1,1)</f>
        <v>42740.837152777778</v>
      </c>
      <c r="T2993" s="9">
        <f t="shared" ref="T2993:T3056" si="236"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E2994/D2994*100</f>
        <v>104.5</v>
      </c>
      <c r="P2994">
        <f t="shared" si="232"/>
        <v>48.984375</v>
      </c>
      <c r="Q2994" t="str">
        <f t="shared" si="233"/>
        <v>theater</v>
      </c>
      <c r="R2994" t="str">
        <f t="shared" si="234"/>
        <v>spaces</v>
      </c>
      <c r="S2994" s="9">
        <f t="shared" si="235"/>
        <v>42622.767476851848</v>
      </c>
      <c r="T2994" s="9">
        <f t="shared" si="23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E2995/D2995*100</f>
        <v>100.29999999999998</v>
      </c>
      <c r="P2995">
        <f t="shared" si="232"/>
        <v>45.590909090909093</v>
      </c>
      <c r="Q2995" t="str">
        <f t="shared" si="233"/>
        <v>theater</v>
      </c>
      <c r="R2995" t="str">
        <f t="shared" si="234"/>
        <v>spaces</v>
      </c>
      <c r="S2995" s="9">
        <f t="shared" si="235"/>
        <v>42390.838738425926</v>
      </c>
      <c r="T2995" s="9">
        <f t="shared" si="23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E2996/D2996*100</f>
        <v>457.74666666666673</v>
      </c>
      <c r="P2996">
        <f t="shared" si="232"/>
        <v>23.275254237288134</v>
      </c>
      <c r="Q2996" t="str">
        <f t="shared" si="233"/>
        <v>theater</v>
      </c>
      <c r="R2996" t="str">
        <f t="shared" si="234"/>
        <v>spaces</v>
      </c>
      <c r="S2996" s="9">
        <f t="shared" si="235"/>
        <v>41885.478842592594</v>
      </c>
      <c r="T2996" s="9">
        <f t="shared" si="23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E2997/D2997*100</f>
        <v>104.96000000000001</v>
      </c>
      <c r="P2997">
        <f t="shared" si="232"/>
        <v>63.2289156626506</v>
      </c>
      <c r="Q2997" t="str">
        <f t="shared" si="233"/>
        <v>theater</v>
      </c>
      <c r="R2997" t="str">
        <f t="shared" si="234"/>
        <v>spaces</v>
      </c>
      <c r="S2997" s="9">
        <f t="shared" si="235"/>
        <v>42724.665173611109</v>
      </c>
      <c r="T2997" s="9">
        <f t="shared" si="23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E2998/D2998*100</f>
        <v>171.94285714285715</v>
      </c>
      <c r="P2998">
        <f t="shared" si="232"/>
        <v>153.5204081632653</v>
      </c>
      <c r="Q2998" t="str">
        <f t="shared" si="233"/>
        <v>theater</v>
      </c>
      <c r="R2998" t="str">
        <f t="shared" si="234"/>
        <v>spaces</v>
      </c>
      <c r="S2998" s="9">
        <f t="shared" si="235"/>
        <v>42090.912500000006</v>
      </c>
      <c r="T2998" s="9">
        <f t="shared" si="23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E2999/D2999*100</f>
        <v>103.73000000000002</v>
      </c>
      <c r="P2999">
        <f t="shared" si="232"/>
        <v>90.2</v>
      </c>
      <c r="Q2999" t="str">
        <f t="shared" si="233"/>
        <v>theater</v>
      </c>
      <c r="R2999" t="str">
        <f t="shared" si="234"/>
        <v>spaces</v>
      </c>
      <c r="S2999" s="9">
        <f t="shared" si="235"/>
        <v>42775.733715277776</v>
      </c>
      <c r="T2999" s="9">
        <f t="shared" si="23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E3000/D3000*100</f>
        <v>103.029</v>
      </c>
      <c r="P3000">
        <f t="shared" si="232"/>
        <v>118.97113163972287</v>
      </c>
      <c r="Q3000" t="str">
        <f t="shared" si="233"/>
        <v>theater</v>
      </c>
      <c r="R3000" t="str">
        <f t="shared" si="234"/>
        <v>spaces</v>
      </c>
      <c r="S3000" s="9">
        <f t="shared" si="235"/>
        <v>41778.193622685183</v>
      </c>
      <c r="T3000" s="9">
        <f t="shared" si="23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E3001/D3001*100</f>
        <v>118.88888888888889</v>
      </c>
      <c r="P3001">
        <f t="shared" si="232"/>
        <v>80.25</v>
      </c>
      <c r="Q3001" t="str">
        <f t="shared" si="233"/>
        <v>theater</v>
      </c>
      <c r="R3001" t="str">
        <f t="shared" si="234"/>
        <v>spaces</v>
      </c>
      <c r="S3001" s="9">
        <f t="shared" si="235"/>
        <v>42780.740277777775</v>
      </c>
      <c r="T3001" s="9">
        <f t="shared" si="23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E3002/D3002*100</f>
        <v>100</v>
      </c>
      <c r="P3002">
        <f t="shared" si="232"/>
        <v>62.5</v>
      </c>
      <c r="Q3002" t="str">
        <f t="shared" si="233"/>
        <v>theater</v>
      </c>
      <c r="R3002" t="str">
        <f t="shared" si="234"/>
        <v>spaces</v>
      </c>
      <c r="S3002" s="9">
        <f t="shared" si="235"/>
        <v>42752.827199074076</v>
      </c>
      <c r="T3002" s="9">
        <f t="shared" si="23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E3003/D3003*100</f>
        <v>318.69988910451895</v>
      </c>
      <c r="P3003">
        <f t="shared" si="232"/>
        <v>131.37719999999999</v>
      </c>
      <c r="Q3003" t="str">
        <f t="shared" si="233"/>
        <v>theater</v>
      </c>
      <c r="R3003" t="str">
        <f t="shared" si="234"/>
        <v>spaces</v>
      </c>
      <c r="S3003" s="9">
        <f t="shared" si="235"/>
        <v>42534.895625000005</v>
      </c>
      <c r="T3003" s="9">
        <f t="shared" si="23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E3004/D3004*100</f>
        <v>108.50614285714286</v>
      </c>
      <c r="P3004">
        <f t="shared" si="232"/>
        <v>73.032980769230775</v>
      </c>
      <c r="Q3004" t="str">
        <f t="shared" si="233"/>
        <v>theater</v>
      </c>
      <c r="R3004" t="str">
        <f t="shared" si="234"/>
        <v>spaces</v>
      </c>
      <c r="S3004" s="9">
        <f t="shared" si="235"/>
        <v>41239.83625</v>
      </c>
      <c r="T3004" s="9">
        <f t="shared" si="23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E3005/D3005*100</f>
        <v>101.16666666666667</v>
      </c>
      <c r="P3005">
        <f t="shared" si="232"/>
        <v>178.52941176470588</v>
      </c>
      <c r="Q3005" t="str">
        <f t="shared" si="233"/>
        <v>theater</v>
      </c>
      <c r="R3005" t="str">
        <f t="shared" si="234"/>
        <v>spaces</v>
      </c>
      <c r="S3005" s="9">
        <f t="shared" si="235"/>
        <v>42398.849259259259</v>
      </c>
      <c r="T3005" s="9">
        <f t="shared" si="23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E3006/D3006*100</f>
        <v>112.815</v>
      </c>
      <c r="P3006">
        <f t="shared" si="232"/>
        <v>162.90974729241879</v>
      </c>
      <c r="Q3006" t="str">
        <f t="shared" si="233"/>
        <v>theater</v>
      </c>
      <c r="R3006" t="str">
        <f t="shared" si="234"/>
        <v>spaces</v>
      </c>
      <c r="S3006" s="9">
        <f t="shared" si="235"/>
        <v>41928.881064814814</v>
      </c>
      <c r="T3006" s="9">
        <f t="shared" si="23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E3007/D3007*100</f>
        <v>120.49622641509434</v>
      </c>
      <c r="P3007">
        <f t="shared" si="232"/>
        <v>108.24237288135593</v>
      </c>
      <c r="Q3007" t="str">
        <f t="shared" si="233"/>
        <v>theater</v>
      </c>
      <c r="R3007" t="str">
        <f t="shared" si="234"/>
        <v>spaces</v>
      </c>
      <c r="S3007" s="9">
        <f t="shared" si="235"/>
        <v>41888.674826388888</v>
      </c>
      <c r="T3007" s="9">
        <f t="shared" si="23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E3008/D3008*100</f>
        <v>107.74999999999999</v>
      </c>
      <c r="P3008">
        <f t="shared" si="232"/>
        <v>88.865979381443296</v>
      </c>
      <c r="Q3008" t="str">
        <f t="shared" si="233"/>
        <v>theater</v>
      </c>
      <c r="R3008" t="str">
        <f t="shared" si="234"/>
        <v>spaces</v>
      </c>
      <c r="S3008" s="9">
        <f t="shared" si="235"/>
        <v>41957.756840277783</v>
      </c>
      <c r="T3008" s="9">
        <f t="shared" si="23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E3009/D3009*100</f>
        <v>180</v>
      </c>
      <c r="P3009">
        <f t="shared" si="232"/>
        <v>54</v>
      </c>
      <c r="Q3009" t="str">
        <f t="shared" si="233"/>
        <v>theater</v>
      </c>
      <c r="R3009" t="str">
        <f t="shared" si="234"/>
        <v>spaces</v>
      </c>
      <c r="S3009" s="9">
        <f t="shared" si="235"/>
        <v>42098.216238425928</v>
      </c>
      <c r="T3009" s="9">
        <f t="shared" si="23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E3010/D3010*100</f>
        <v>101.16666666666667</v>
      </c>
      <c r="P3010">
        <f t="shared" si="232"/>
        <v>116.73076923076923</v>
      </c>
      <c r="Q3010" t="str">
        <f t="shared" si="233"/>
        <v>theater</v>
      </c>
      <c r="R3010" t="str">
        <f t="shared" si="234"/>
        <v>spaces</v>
      </c>
      <c r="S3010" s="9">
        <f t="shared" si="235"/>
        <v>42360.212025462963</v>
      </c>
      <c r="T3010" s="9">
        <f t="shared" si="23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E3011/D3011*100</f>
        <v>119.756</v>
      </c>
      <c r="P3011">
        <f t="shared" ref="P3011:P3074" si="237">E3011/L3011</f>
        <v>233.8984375</v>
      </c>
      <c r="Q3011" t="str">
        <f t="shared" ref="Q3011:Q3074" si="238">LEFT(N3011,FIND("/",N3011)-1)</f>
        <v>theater</v>
      </c>
      <c r="R3011" t="str">
        <f t="shared" ref="R3011:R3074" si="239">RIGHT(N3011,LEN(N3011)-FIND("/",N3011))</f>
        <v>spaces</v>
      </c>
      <c r="S3011" s="9">
        <f t="shared" si="235"/>
        <v>41939.569907407407</v>
      </c>
      <c r="T3011" s="9">
        <f t="shared" si="236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E3012/D3012*100</f>
        <v>158</v>
      </c>
      <c r="P3012">
        <f t="shared" si="237"/>
        <v>158</v>
      </c>
      <c r="Q3012" t="str">
        <f t="shared" si="238"/>
        <v>theater</v>
      </c>
      <c r="R3012" t="str">
        <f t="shared" si="239"/>
        <v>spaces</v>
      </c>
      <c r="S3012" s="9">
        <f t="shared" si="235"/>
        <v>41996.832395833335</v>
      </c>
      <c r="T3012" s="9">
        <f t="shared" si="23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E3013/D3013*100</f>
        <v>123.66666666666666</v>
      </c>
      <c r="P3013">
        <f t="shared" si="237"/>
        <v>14.84</v>
      </c>
      <c r="Q3013" t="str">
        <f t="shared" si="238"/>
        <v>theater</v>
      </c>
      <c r="R3013" t="str">
        <f t="shared" si="239"/>
        <v>spaces</v>
      </c>
      <c r="S3013" s="9">
        <f t="shared" si="235"/>
        <v>42334.468935185185</v>
      </c>
      <c r="T3013" s="9">
        <f t="shared" si="23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E3014/D3014*100</f>
        <v>117.12499999999999</v>
      </c>
      <c r="P3014">
        <f t="shared" si="237"/>
        <v>85.181818181818187</v>
      </c>
      <c r="Q3014" t="str">
        <f t="shared" si="238"/>
        <v>theater</v>
      </c>
      <c r="R3014" t="str">
        <f t="shared" si="239"/>
        <v>spaces</v>
      </c>
      <c r="S3014" s="9">
        <f t="shared" si="235"/>
        <v>42024.702893518523</v>
      </c>
      <c r="T3014" s="9">
        <f t="shared" si="23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E3015/D3015*100</f>
        <v>156.96</v>
      </c>
      <c r="P3015">
        <f t="shared" si="237"/>
        <v>146.69158878504672</v>
      </c>
      <c r="Q3015" t="str">
        <f t="shared" si="238"/>
        <v>theater</v>
      </c>
      <c r="R3015" t="str">
        <f t="shared" si="239"/>
        <v>spaces</v>
      </c>
      <c r="S3015" s="9">
        <f t="shared" si="235"/>
        <v>42146.836215277777</v>
      </c>
      <c r="T3015" s="9">
        <f t="shared" si="23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E3016/D3016*100</f>
        <v>113.104</v>
      </c>
      <c r="P3016">
        <f t="shared" si="237"/>
        <v>50.764811490125673</v>
      </c>
      <c r="Q3016" t="str">
        <f t="shared" si="238"/>
        <v>theater</v>
      </c>
      <c r="R3016" t="str">
        <f t="shared" si="239"/>
        <v>spaces</v>
      </c>
      <c r="S3016" s="9">
        <f t="shared" si="235"/>
        <v>41920.123611111114</v>
      </c>
      <c r="T3016" s="9">
        <f t="shared" si="23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E3017/D3017*100</f>
        <v>103.17647058823529</v>
      </c>
      <c r="P3017">
        <f t="shared" si="237"/>
        <v>87.7</v>
      </c>
      <c r="Q3017" t="str">
        <f t="shared" si="238"/>
        <v>theater</v>
      </c>
      <c r="R3017" t="str">
        <f t="shared" si="239"/>
        <v>spaces</v>
      </c>
      <c r="S3017" s="9">
        <f t="shared" si="235"/>
        <v>41785.72729166667</v>
      </c>
      <c r="T3017" s="9">
        <f t="shared" si="23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E3018/D3018*100</f>
        <v>102.61176470588236</v>
      </c>
      <c r="P3018">
        <f t="shared" si="237"/>
        <v>242.27777777777777</v>
      </c>
      <c r="Q3018" t="str">
        <f t="shared" si="238"/>
        <v>theater</v>
      </c>
      <c r="R3018" t="str">
        <f t="shared" si="239"/>
        <v>spaces</v>
      </c>
      <c r="S3018" s="9">
        <f t="shared" si="235"/>
        <v>41778.548055555555</v>
      </c>
      <c r="T3018" s="9">
        <f t="shared" si="23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E3019/D3019*100</f>
        <v>105.84090909090908</v>
      </c>
      <c r="P3019">
        <f t="shared" si="237"/>
        <v>146.44654088050314</v>
      </c>
      <c r="Q3019" t="str">
        <f t="shared" si="238"/>
        <v>theater</v>
      </c>
      <c r="R3019" t="str">
        <f t="shared" si="239"/>
        <v>spaces</v>
      </c>
      <c r="S3019" s="9">
        <f t="shared" si="235"/>
        <v>41841.850034722222</v>
      </c>
      <c r="T3019" s="9">
        <f t="shared" si="23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E3020/D3020*100</f>
        <v>100.71428571428571</v>
      </c>
      <c r="P3020">
        <f t="shared" si="237"/>
        <v>103.17073170731707</v>
      </c>
      <c r="Q3020" t="str">
        <f t="shared" si="238"/>
        <v>theater</v>
      </c>
      <c r="R3020" t="str">
        <f t="shared" si="239"/>
        <v>spaces</v>
      </c>
      <c r="S3020" s="9">
        <f t="shared" si="235"/>
        <v>42163.29833333334</v>
      </c>
      <c r="T3020" s="9">
        <f t="shared" si="23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E3021/D3021*100</f>
        <v>121.23333333333332</v>
      </c>
      <c r="P3021">
        <f t="shared" si="237"/>
        <v>80.464601769911511</v>
      </c>
      <c r="Q3021" t="str">
        <f t="shared" si="238"/>
        <v>theater</v>
      </c>
      <c r="R3021" t="str">
        <f t="shared" si="239"/>
        <v>spaces</v>
      </c>
      <c r="S3021" s="9">
        <f t="shared" si="235"/>
        <v>41758.833564814813</v>
      </c>
      <c r="T3021" s="9">
        <f t="shared" si="23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E3022/D3022*100</f>
        <v>100.57142857142858</v>
      </c>
      <c r="P3022">
        <f t="shared" si="237"/>
        <v>234.66666666666666</v>
      </c>
      <c r="Q3022" t="str">
        <f t="shared" si="238"/>
        <v>theater</v>
      </c>
      <c r="R3022" t="str">
        <f t="shared" si="239"/>
        <v>spaces</v>
      </c>
      <c r="S3022" s="9">
        <f t="shared" si="235"/>
        <v>42170.846446759257</v>
      </c>
      <c r="T3022" s="9">
        <f t="shared" si="23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E3023/D3023*100</f>
        <v>116.02222222222223</v>
      </c>
      <c r="P3023">
        <f t="shared" si="237"/>
        <v>50.689320388349515</v>
      </c>
      <c r="Q3023" t="str">
        <f t="shared" si="238"/>
        <v>theater</v>
      </c>
      <c r="R3023" t="str">
        <f t="shared" si="239"/>
        <v>spaces</v>
      </c>
      <c r="S3023" s="9">
        <f t="shared" si="235"/>
        <v>42660.618854166663</v>
      </c>
      <c r="T3023" s="9">
        <f t="shared" si="23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E3024/D3024*100</f>
        <v>100.88</v>
      </c>
      <c r="P3024">
        <f t="shared" si="237"/>
        <v>162.70967741935485</v>
      </c>
      <c r="Q3024" t="str">
        <f t="shared" si="238"/>
        <v>theater</v>
      </c>
      <c r="R3024" t="str">
        <f t="shared" si="239"/>
        <v>spaces</v>
      </c>
      <c r="S3024" s="9">
        <f t="shared" si="235"/>
        <v>42564.95380787037</v>
      </c>
      <c r="T3024" s="9">
        <f t="shared" si="23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E3025/D3025*100</f>
        <v>103</v>
      </c>
      <c r="P3025">
        <f t="shared" si="237"/>
        <v>120.16666666666667</v>
      </c>
      <c r="Q3025" t="str">
        <f t="shared" si="238"/>
        <v>theater</v>
      </c>
      <c r="R3025" t="str">
        <f t="shared" si="239"/>
        <v>spaces</v>
      </c>
      <c r="S3025" s="9">
        <f t="shared" si="235"/>
        <v>42121.675763888896</v>
      </c>
      <c r="T3025" s="9">
        <f t="shared" si="23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E3026/D3026*100</f>
        <v>246.42</v>
      </c>
      <c r="P3026">
        <f t="shared" si="237"/>
        <v>67.697802197802204</v>
      </c>
      <c r="Q3026" t="str">
        <f t="shared" si="238"/>
        <v>theater</v>
      </c>
      <c r="R3026" t="str">
        <f t="shared" si="239"/>
        <v>spaces</v>
      </c>
      <c r="S3026" s="9">
        <f t="shared" si="235"/>
        <v>41158.993923611109</v>
      </c>
      <c r="T3026" s="9">
        <f t="shared" si="23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E3027/D3027*100</f>
        <v>302.2</v>
      </c>
      <c r="P3027">
        <f t="shared" si="237"/>
        <v>52.103448275862071</v>
      </c>
      <c r="Q3027" t="str">
        <f t="shared" si="238"/>
        <v>theater</v>
      </c>
      <c r="R3027" t="str">
        <f t="shared" si="239"/>
        <v>spaces</v>
      </c>
      <c r="S3027" s="9">
        <f t="shared" si="235"/>
        <v>41761.509409722225</v>
      </c>
      <c r="T3027" s="9">
        <f t="shared" si="23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E3028/D3028*100</f>
        <v>143.33333333333334</v>
      </c>
      <c r="P3028">
        <f t="shared" si="237"/>
        <v>51.6</v>
      </c>
      <c r="Q3028" t="str">
        <f t="shared" si="238"/>
        <v>theater</v>
      </c>
      <c r="R3028" t="str">
        <f t="shared" si="239"/>
        <v>spaces</v>
      </c>
      <c r="S3028" s="9">
        <f t="shared" si="235"/>
        <v>42783.459398148145</v>
      </c>
      <c r="T3028" s="9">
        <f t="shared" si="23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E3029/D3029*100</f>
        <v>131.44</v>
      </c>
      <c r="P3029">
        <f t="shared" si="237"/>
        <v>164.3</v>
      </c>
      <c r="Q3029" t="str">
        <f t="shared" si="238"/>
        <v>theater</v>
      </c>
      <c r="R3029" t="str">
        <f t="shared" si="239"/>
        <v>spaces</v>
      </c>
      <c r="S3029" s="9">
        <f t="shared" si="235"/>
        <v>42053.704293981486</v>
      </c>
      <c r="T3029" s="9">
        <f t="shared" si="23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E3030/D3030*100</f>
        <v>168.01999999999998</v>
      </c>
      <c r="P3030">
        <f t="shared" si="237"/>
        <v>84.858585858585855</v>
      </c>
      <c r="Q3030" t="str">
        <f t="shared" si="238"/>
        <v>theater</v>
      </c>
      <c r="R3030" t="str">
        <f t="shared" si="239"/>
        <v>spaces</v>
      </c>
      <c r="S3030" s="9">
        <f t="shared" si="235"/>
        <v>42567.264178240745</v>
      </c>
      <c r="T3030" s="9">
        <f t="shared" si="23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E3031/D3031*100</f>
        <v>109.67666666666666</v>
      </c>
      <c r="P3031">
        <f t="shared" si="237"/>
        <v>94.548850574712645</v>
      </c>
      <c r="Q3031" t="str">
        <f t="shared" si="238"/>
        <v>theater</v>
      </c>
      <c r="R3031" t="str">
        <f t="shared" si="239"/>
        <v>spaces</v>
      </c>
      <c r="S3031" s="9">
        <f t="shared" si="235"/>
        <v>41932.708877314813</v>
      </c>
      <c r="T3031" s="9">
        <f t="shared" si="23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E3032/D3032*100</f>
        <v>106.6857142857143</v>
      </c>
      <c r="P3032">
        <f t="shared" si="237"/>
        <v>45.536585365853661</v>
      </c>
      <c r="Q3032" t="str">
        <f t="shared" si="238"/>
        <v>theater</v>
      </c>
      <c r="R3032" t="str">
        <f t="shared" si="239"/>
        <v>spaces</v>
      </c>
      <c r="S3032" s="9">
        <f t="shared" si="235"/>
        <v>42233.747349537036</v>
      </c>
      <c r="T3032" s="9">
        <f t="shared" si="23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E3033/D3033*100</f>
        <v>100</v>
      </c>
      <c r="P3033">
        <f t="shared" si="237"/>
        <v>51.724137931034484</v>
      </c>
      <c r="Q3033" t="str">
        <f t="shared" si="238"/>
        <v>theater</v>
      </c>
      <c r="R3033" t="str">
        <f t="shared" si="239"/>
        <v>spaces</v>
      </c>
      <c r="S3033" s="9">
        <f t="shared" si="235"/>
        <v>42597.882488425923</v>
      </c>
      <c r="T3033" s="9">
        <f t="shared" si="23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E3034/D3034*100</f>
        <v>127.2</v>
      </c>
      <c r="P3034">
        <f t="shared" si="237"/>
        <v>50.88</v>
      </c>
      <c r="Q3034" t="str">
        <f t="shared" si="238"/>
        <v>theater</v>
      </c>
      <c r="R3034" t="str">
        <f t="shared" si="239"/>
        <v>spaces</v>
      </c>
      <c r="S3034" s="9">
        <f t="shared" si="235"/>
        <v>42228.044664351852</v>
      </c>
      <c r="T3034" s="9">
        <f t="shared" si="23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E3035/D3035*100</f>
        <v>146.53333333333333</v>
      </c>
      <c r="P3035">
        <f t="shared" si="237"/>
        <v>191.13043478260869</v>
      </c>
      <c r="Q3035" t="str">
        <f t="shared" si="238"/>
        <v>theater</v>
      </c>
      <c r="R3035" t="str">
        <f t="shared" si="239"/>
        <v>spaces</v>
      </c>
      <c r="S3035" s="9">
        <f t="shared" si="235"/>
        <v>42570.110243055555</v>
      </c>
      <c r="T3035" s="9">
        <f t="shared" si="23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E3036/D3036*100</f>
        <v>112.53599999999999</v>
      </c>
      <c r="P3036">
        <f t="shared" si="237"/>
        <v>89.314285714285717</v>
      </c>
      <c r="Q3036" t="str">
        <f t="shared" si="238"/>
        <v>theater</v>
      </c>
      <c r="R3036" t="str">
        <f t="shared" si="239"/>
        <v>spaces</v>
      </c>
      <c r="S3036" s="9">
        <f t="shared" si="235"/>
        <v>42644.535358796296</v>
      </c>
      <c r="T3036" s="9">
        <f t="shared" si="23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E3037/D3037*100</f>
        <v>108.78684000000001</v>
      </c>
      <c r="P3037">
        <f t="shared" si="237"/>
        <v>88.588631921824103</v>
      </c>
      <c r="Q3037" t="str">
        <f t="shared" si="238"/>
        <v>theater</v>
      </c>
      <c r="R3037" t="str">
        <f t="shared" si="239"/>
        <v>spaces</v>
      </c>
      <c r="S3037" s="9">
        <f t="shared" si="235"/>
        <v>41368.560289351852</v>
      </c>
      <c r="T3037" s="9">
        <f t="shared" si="23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E3038/D3038*100</f>
        <v>126.732</v>
      </c>
      <c r="P3038">
        <f t="shared" si="237"/>
        <v>96.300911854103347</v>
      </c>
      <c r="Q3038" t="str">
        <f t="shared" si="238"/>
        <v>theater</v>
      </c>
      <c r="R3038" t="str">
        <f t="shared" si="239"/>
        <v>spaces</v>
      </c>
      <c r="S3038" s="9">
        <f t="shared" si="235"/>
        <v>41466.785231481481</v>
      </c>
      <c r="T3038" s="9">
        <f t="shared" si="23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E3039/D3039*100</f>
        <v>213.20000000000002</v>
      </c>
      <c r="P3039">
        <f t="shared" si="237"/>
        <v>33.3125</v>
      </c>
      <c r="Q3039" t="str">
        <f t="shared" si="238"/>
        <v>theater</v>
      </c>
      <c r="R3039" t="str">
        <f t="shared" si="239"/>
        <v>spaces</v>
      </c>
      <c r="S3039" s="9">
        <f t="shared" si="235"/>
        <v>40378.893206018518</v>
      </c>
      <c r="T3039" s="9">
        <f t="shared" si="23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E3040/D3040*100</f>
        <v>100.49999999999999</v>
      </c>
      <c r="P3040">
        <f t="shared" si="237"/>
        <v>37.222222222222221</v>
      </c>
      <c r="Q3040" t="str">
        <f t="shared" si="238"/>
        <v>theater</v>
      </c>
      <c r="R3040" t="str">
        <f t="shared" si="239"/>
        <v>spaces</v>
      </c>
      <c r="S3040" s="9">
        <f t="shared" si="235"/>
        <v>42373.252280092594</v>
      </c>
      <c r="T3040" s="9">
        <f t="shared" si="23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E3041/D3041*100</f>
        <v>108.71389999999998</v>
      </c>
      <c r="P3041">
        <f t="shared" si="237"/>
        <v>92.130423728813554</v>
      </c>
      <c r="Q3041" t="str">
        <f t="shared" si="238"/>
        <v>theater</v>
      </c>
      <c r="R3041" t="str">
        <f t="shared" si="239"/>
        <v>spaces</v>
      </c>
      <c r="S3041" s="9">
        <f t="shared" si="235"/>
        <v>41610.794421296298</v>
      </c>
      <c r="T3041" s="9">
        <f t="shared" si="23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E3042/D3042*100</f>
        <v>107.5</v>
      </c>
      <c r="P3042">
        <f t="shared" si="237"/>
        <v>76.785714285714292</v>
      </c>
      <c r="Q3042" t="str">
        <f t="shared" si="238"/>
        <v>theater</v>
      </c>
      <c r="R3042" t="str">
        <f t="shared" si="239"/>
        <v>spaces</v>
      </c>
      <c r="S3042" s="9">
        <f t="shared" si="235"/>
        <v>42177.791909722218</v>
      </c>
      <c r="T3042" s="9">
        <f t="shared" si="23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E3043/D3043*100</f>
        <v>110.48192771084338</v>
      </c>
      <c r="P3043">
        <f t="shared" si="237"/>
        <v>96.526315789473685</v>
      </c>
      <c r="Q3043" t="str">
        <f t="shared" si="238"/>
        <v>theater</v>
      </c>
      <c r="R3043" t="str">
        <f t="shared" si="239"/>
        <v>spaces</v>
      </c>
      <c r="S3043" s="9">
        <f t="shared" si="235"/>
        <v>42359.868611111116</v>
      </c>
      <c r="T3043" s="9">
        <f t="shared" si="23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E3044/D3044*100</f>
        <v>128</v>
      </c>
      <c r="P3044">
        <f t="shared" si="237"/>
        <v>51.891891891891895</v>
      </c>
      <c r="Q3044" t="str">
        <f t="shared" si="238"/>
        <v>theater</v>
      </c>
      <c r="R3044" t="str">
        <f t="shared" si="239"/>
        <v>spaces</v>
      </c>
      <c r="S3044" s="9">
        <f t="shared" si="235"/>
        <v>42253.688043981485</v>
      </c>
      <c r="T3044" s="9">
        <f t="shared" si="23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E3045/D3045*100</f>
        <v>110.00666666666667</v>
      </c>
      <c r="P3045">
        <f t="shared" si="237"/>
        <v>128.9140625</v>
      </c>
      <c r="Q3045" t="str">
        <f t="shared" si="238"/>
        <v>theater</v>
      </c>
      <c r="R3045" t="str">
        <f t="shared" si="239"/>
        <v>spaces</v>
      </c>
      <c r="S3045" s="9">
        <f t="shared" si="235"/>
        <v>42083.070590277777</v>
      </c>
      <c r="T3045" s="9">
        <f t="shared" si="23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E3046/D3046*100</f>
        <v>109.34166666666667</v>
      </c>
      <c r="P3046">
        <f t="shared" si="237"/>
        <v>84.108974358974365</v>
      </c>
      <c r="Q3046" t="str">
        <f t="shared" si="238"/>
        <v>theater</v>
      </c>
      <c r="R3046" t="str">
        <f t="shared" si="239"/>
        <v>spaces</v>
      </c>
      <c r="S3046" s="9">
        <f t="shared" si="235"/>
        <v>42387.7268287037</v>
      </c>
      <c r="T3046" s="9">
        <f t="shared" si="23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E3047/D3047*100</f>
        <v>132.70650000000001</v>
      </c>
      <c r="P3047">
        <f t="shared" si="237"/>
        <v>82.941562500000003</v>
      </c>
      <c r="Q3047" t="str">
        <f t="shared" si="238"/>
        <v>theater</v>
      </c>
      <c r="R3047" t="str">
        <f t="shared" si="239"/>
        <v>spaces</v>
      </c>
      <c r="S3047" s="9">
        <f t="shared" si="235"/>
        <v>41843.155729166669</v>
      </c>
      <c r="T3047" s="9">
        <f t="shared" si="23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E3048/D3048*100</f>
        <v>190.84810126582278</v>
      </c>
      <c r="P3048">
        <f t="shared" si="237"/>
        <v>259.94827586206895</v>
      </c>
      <c r="Q3048" t="str">
        <f t="shared" si="238"/>
        <v>theater</v>
      </c>
      <c r="R3048" t="str">
        <f t="shared" si="239"/>
        <v>spaces</v>
      </c>
      <c r="S3048" s="9">
        <f t="shared" si="235"/>
        <v>41862.803078703706</v>
      </c>
      <c r="T3048" s="9">
        <f t="shared" si="23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E3049/D3049*100</f>
        <v>149</v>
      </c>
      <c r="P3049">
        <f t="shared" si="237"/>
        <v>37.25</v>
      </c>
      <c r="Q3049" t="str">
        <f t="shared" si="238"/>
        <v>theater</v>
      </c>
      <c r="R3049" t="str">
        <f t="shared" si="239"/>
        <v>spaces</v>
      </c>
      <c r="S3049" s="9">
        <f t="shared" si="235"/>
        <v>42443.989050925928</v>
      </c>
      <c r="T3049" s="9">
        <f t="shared" si="23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E3050/D3050*100</f>
        <v>166.4</v>
      </c>
      <c r="P3050">
        <f t="shared" si="237"/>
        <v>177.02127659574469</v>
      </c>
      <c r="Q3050" t="str">
        <f t="shared" si="238"/>
        <v>theater</v>
      </c>
      <c r="R3050" t="str">
        <f t="shared" si="239"/>
        <v>spaces</v>
      </c>
      <c r="S3050" s="9">
        <f t="shared" si="235"/>
        <v>41975.901180555549</v>
      </c>
      <c r="T3050" s="9">
        <f t="shared" si="23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E3051/D3051*100</f>
        <v>106.66666666666667</v>
      </c>
      <c r="P3051">
        <f t="shared" si="237"/>
        <v>74.074074074074076</v>
      </c>
      <c r="Q3051" t="str">
        <f t="shared" si="238"/>
        <v>theater</v>
      </c>
      <c r="R3051" t="str">
        <f t="shared" si="239"/>
        <v>spaces</v>
      </c>
      <c r="S3051" s="9">
        <f t="shared" si="235"/>
        <v>42139.014525462961</v>
      </c>
      <c r="T3051" s="9">
        <f t="shared" si="23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E3052/D3052*100</f>
        <v>106</v>
      </c>
      <c r="P3052">
        <f t="shared" si="237"/>
        <v>70.666666666666671</v>
      </c>
      <c r="Q3052" t="str">
        <f t="shared" si="238"/>
        <v>theater</v>
      </c>
      <c r="R3052" t="str">
        <f t="shared" si="239"/>
        <v>spaces</v>
      </c>
      <c r="S3052" s="9">
        <f t="shared" si="235"/>
        <v>42465.16851851852</v>
      </c>
      <c r="T3052" s="9">
        <f t="shared" si="23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E3053/D3053*100</f>
        <v>23.62857142857143</v>
      </c>
      <c r="P3053">
        <f t="shared" si="237"/>
        <v>23.62857142857143</v>
      </c>
      <c r="Q3053" t="str">
        <f t="shared" si="238"/>
        <v>theater</v>
      </c>
      <c r="R3053" t="str">
        <f t="shared" si="239"/>
        <v>spaces</v>
      </c>
      <c r="S3053" s="9">
        <f t="shared" si="235"/>
        <v>42744.416030092587</v>
      </c>
      <c r="T3053" s="9">
        <f t="shared" si="23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E3054/D3054*100</f>
        <v>0.15</v>
      </c>
      <c r="P3054">
        <f t="shared" si="237"/>
        <v>37.5</v>
      </c>
      <c r="Q3054" t="str">
        <f t="shared" si="238"/>
        <v>theater</v>
      </c>
      <c r="R3054" t="str">
        <f t="shared" si="239"/>
        <v>spaces</v>
      </c>
      <c r="S3054" s="9">
        <f t="shared" si="235"/>
        <v>42122.670069444444</v>
      </c>
      <c r="T3054" s="9">
        <f t="shared" si="23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E3055/D3055*100</f>
        <v>0.4</v>
      </c>
      <c r="P3055">
        <f t="shared" si="237"/>
        <v>13.333333333333334</v>
      </c>
      <c r="Q3055" t="str">
        <f t="shared" si="238"/>
        <v>theater</v>
      </c>
      <c r="R3055" t="str">
        <f t="shared" si="239"/>
        <v>spaces</v>
      </c>
      <c r="S3055" s="9">
        <f t="shared" si="235"/>
        <v>41862.761724537035</v>
      </c>
      <c r="T3055" s="9">
        <f t="shared" si="23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E3056/D3056*100</f>
        <v>0</v>
      </c>
      <c r="P3056" t="e">
        <f t="shared" si="237"/>
        <v>#DIV/0!</v>
      </c>
      <c r="Q3056" t="str">
        <f t="shared" si="238"/>
        <v>theater</v>
      </c>
      <c r="R3056" t="str">
        <f t="shared" si="239"/>
        <v>spaces</v>
      </c>
      <c r="S3056" s="9">
        <f t="shared" si="235"/>
        <v>42027.832800925928</v>
      </c>
      <c r="T3056" s="9">
        <f t="shared" si="23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E3057/D3057*100</f>
        <v>5.0000000000000001E-3</v>
      </c>
      <c r="P3057">
        <f t="shared" si="237"/>
        <v>1</v>
      </c>
      <c r="Q3057" t="str">
        <f t="shared" si="238"/>
        <v>theater</v>
      </c>
      <c r="R3057" t="str">
        <f t="shared" si="239"/>
        <v>spaces</v>
      </c>
      <c r="S3057" s="9">
        <f t="shared" ref="S3057:S3120" si="240">(((J3057/60)/60)/24)+DATE(1970,1,1)</f>
        <v>41953.95821759259</v>
      </c>
      <c r="T3057" s="9">
        <f t="shared" ref="T3057:T3120" si="241"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E3058/D3058*100</f>
        <v>0</v>
      </c>
      <c r="P3058" t="e">
        <f t="shared" si="237"/>
        <v>#DIV/0!</v>
      </c>
      <c r="Q3058" t="str">
        <f t="shared" si="238"/>
        <v>theater</v>
      </c>
      <c r="R3058" t="str">
        <f t="shared" si="239"/>
        <v>spaces</v>
      </c>
      <c r="S3058" s="9">
        <f t="shared" si="240"/>
        <v>41851.636388888888</v>
      </c>
      <c r="T3058" s="9">
        <f t="shared" si="24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E3059/D3059*100</f>
        <v>0</v>
      </c>
      <c r="P3059" t="e">
        <f t="shared" si="237"/>
        <v>#DIV/0!</v>
      </c>
      <c r="Q3059" t="str">
        <f t="shared" si="238"/>
        <v>theater</v>
      </c>
      <c r="R3059" t="str">
        <f t="shared" si="239"/>
        <v>spaces</v>
      </c>
      <c r="S3059" s="9">
        <f t="shared" si="240"/>
        <v>42433.650590277779</v>
      </c>
      <c r="T3059" s="9">
        <f t="shared" si="24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E3060/D3060*100</f>
        <v>1.6666666666666666E-2</v>
      </c>
      <c r="P3060">
        <f t="shared" si="237"/>
        <v>1</v>
      </c>
      <c r="Q3060" t="str">
        <f t="shared" si="238"/>
        <v>theater</v>
      </c>
      <c r="R3060" t="str">
        <f t="shared" si="239"/>
        <v>spaces</v>
      </c>
      <c r="S3060" s="9">
        <f t="shared" si="240"/>
        <v>42460.374305555553</v>
      </c>
      <c r="T3060" s="9">
        <f t="shared" si="24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E3061/D3061*100</f>
        <v>3.0066666666666664</v>
      </c>
      <c r="P3061">
        <f t="shared" si="237"/>
        <v>41</v>
      </c>
      <c r="Q3061" t="str">
        <f t="shared" si="238"/>
        <v>theater</v>
      </c>
      <c r="R3061" t="str">
        <f t="shared" si="239"/>
        <v>spaces</v>
      </c>
      <c r="S3061" s="9">
        <f t="shared" si="240"/>
        <v>41829.935717592591</v>
      </c>
      <c r="T3061" s="9">
        <f t="shared" si="24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E3062/D3062*100</f>
        <v>0.15227272727272728</v>
      </c>
      <c r="P3062">
        <f t="shared" si="237"/>
        <v>55.833333333333336</v>
      </c>
      <c r="Q3062" t="str">
        <f t="shared" si="238"/>
        <v>theater</v>
      </c>
      <c r="R3062" t="str">
        <f t="shared" si="239"/>
        <v>spaces</v>
      </c>
      <c r="S3062" s="9">
        <f t="shared" si="240"/>
        <v>42245.274699074071</v>
      </c>
      <c r="T3062" s="9">
        <f t="shared" si="24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E3063/D3063*100</f>
        <v>0</v>
      </c>
      <c r="P3063" t="e">
        <f t="shared" si="237"/>
        <v>#DIV/0!</v>
      </c>
      <c r="Q3063" t="str">
        <f t="shared" si="238"/>
        <v>theater</v>
      </c>
      <c r="R3063" t="str">
        <f t="shared" si="239"/>
        <v>spaces</v>
      </c>
      <c r="S3063" s="9">
        <f t="shared" si="240"/>
        <v>41834.784120370372</v>
      </c>
      <c r="T3063" s="9">
        <f t="shared" si="24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E3064/D3064*100</f>
        <v>66.84</v>
      </c>
      <c r="P3064">
        <f t="shared" si="237"/>
        <v>99.761194029850742</v>
      </c>
      <c r="Q3064" t="str">
        <f t="shared" si="238"/>
        <v>theater</v>
      </c>
      <c r="R3064" t="str">
        <f t="shared" si="239"/>
        <v>spaces</v>
      </c>
      <c r="S3064" s="9">
        <f t="shared" si="240"/>
        <v>42248.535787037035</v>
      </c>
      <c r="T3064" s="9">
        <f t="shared" si="24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E3065/D3065*100</f>
        <v>19.566666666666666</v>
      </c>
      <c r="P3065">
        <f t="shared" si="237"/>
        <v>25.521739130434781</v>
      </c>
      <c r="Q3065" t="str">
        <f t="shared" si="238"/>
        <v>theater</v>
      </c>
      <c r="R3065" t="str">
        <f t="shared" si="239"/>
        <v>spaces</v>
      </c>
      <c r="S3065" s="9">
        <f t="shared" si="240"/>
        <v>42630.922893518517</v>
      </c>
      <c r="T3065" s="9">
        <f t="shared" si="24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E3066/D3066*100</f>
        <v>11.294666666666666</v>
      </c>
      <c r="P3066">
        <f t="shared" si="237"/>
        <v>117.65277777777777</v>
      </c>
      <c r="Q3066" t="str">
        <f t="shared" si="238"/>
        <v>theater</v>
      </c>
      <c r="R3066" t="str">
        <f t="shared" si="239"/>
        <v>spaces</v>
      </c>
      <c r="S3066" s="9">
        <f t="shared" si="240"/>
        <v>42299.130162037036</v>
      </c>
      <c r="T3066" s="9">
        <f t="shared" si="24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E3067/D3067*100</f>
        <v>0.04</v>
      </c>
      <c r="P3067">
        <f t="shared" si="237"/>
        <v>5</v>
      </c>
      <c r="Q3067" t="str">
        <f t="shared" si="238"/>
        <v>theater</v>
      </c>
      <c r="R3067" t="str">
        <f t="shared" si="239"/>
        <v>spaces</v>
      </c>
      <c r="S3067" s="9">
        <f t="shared" si="240"/>
        <v>41825.055231481485</v>
      </c>
      <c r="T3067" s="9">
        <f t="shared" si="24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E3068/D3068*100</f>
        <v>11.985714285714286</v>
      </c>
      <c r="P3068">
        <f t="shared" si="237"/>
        <v>2796.6666666666665</v>
      </c>
      <c r="Q3068" t="str">
        <f t="shared" si="238"/>
        <v>theater</v>
      </c>
      <c r="R3068" t="str">
        <f t="shared" si="239"/>
        <v>spaces</v>
      </c>
      <c r="S3068" s="9">
        <f t="shared" si="240"/>
        <v>42531.228437500002</v>
      </c>
      <c r="T3068" s="9">
        <f t="shared" si="24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E3069/D3069*100</f>
        <v>2.5</v>
      </c>
      <c r="P3069">
        <f t="shared" si="237"/>
        <v>200</v>
      </c>
      <c r="Q3069" t="str">
        <f t="shared" si="238"/>
        <v>theater</v>
      </c>
      <c r="R3069" t="str">
        <f t="shared" si="239"/>
        <v>spaces</v>
      </c>
      <c r="S3069" s="9">
        <f t="shared" si="240"/>
        <v>42226.938414351855</v>
      </c>
      <c r="T3069" s="9">
        <f t="shared" si="24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E3070/D3070*100</f>
        <v>6.9999999999999993E-2</v>
      </c>
      <c r="P3070">
        <f t="shared" si="237"/>
        <v>87.5</v>
      </c>
      <c r="Q3070" t="str">
        <f t="shared" si="238"/>
        <v>theater</v>
      </c>
      <c r="R3070" t="str">
        <f t="shared" si="239"/>
        <v>spaces</v>
      </c>
      <c r="S3070" s="9">
        <f t="shared" si="240"/>
        <v>42263.691574074073</v>
      </c>
      <c r="T3070" s="9">
        <f t="shared" si="24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E3071/D3071*100</f>
        <v>14.099999999999998</v>
      </c>
      <c r="P3071">
        <f t="shared" si="237"/>
        <v>20.142857142857142</v>
      </c>
      <c r="Q3071" t="str">
        <f t="shared" si="238"/>
        <v>theater</v>
      </c>
      <c r="R3071" t="str">
        <f t="shared" si="239"/>
        <v>spaces</v>
      </c>
      <c r="S3071" s="9">
        <f t="shared" si="240"/>
        <v>41957.833726851852</v>
      </c>
      <c r="T3071" s="9">
        <f t="shared" si="24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E3072/D3072*100</f>
        <v>3.34</v>
      </c>
      <c r="P3072">
        <f t="shared" si="237"/>
        <v>20.875</v>
      </c>
      <c r="Q3072" t="str">
        <f t="shared" si="238"/>
        <v>theater</v>
      </c>
      <c r="R3072" t="str">
        <f t="shared" si="239"/>
        <v>spaces</v>
      </c>
      <c r="S3072" s="9">
        <f t="shared" si="240"/>
        <v>42690.733437499999</v>
      </c>
      <c r="T3072" s="9">
        <f t="shared" si="24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E3073/D3073*100</f>
        <v>59.774999999999999</v>
      </c>
      <c r="P3073">
        <f t="shared" si="237"/>
        <v>61.307692307692307</v>
      </c>
      <c r="Q3073" t="str">
        <f t="shared" si="238"/>
        <v>theater</v>
      </c>
      <c r="R3073" t="str">
        <f t="shared" si="239"/>
        <v>spaces</v>
      </c>
      <c r="S3073" s="9">
        <f t="shared" si="240"/>
        <v>42097.732418981483</v>
      </c>
      <c r="T3073" s="9">
        <f t="shared" si="24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E3074/D3074*100</f>
        <v>1.6666666666666666E-2</v>
      </c>
      <c r="P3074">
        <f t="shared" si="237"/>
        <v>1</v>
      </c>
      <c r="Q3074" t="str">
        <f t="shared" si="238"/>
        <v>theater</v>
      </c>
      <c r="R3074" t="str">
        <f t="shared" si="239"/>
        <v>spaces</v>
      </c>
      <c r="S3074" s="9">
        <f t="shared" si="240"/>
        <v>42658.690532407403</v>
      </c>
      <c r="T3074" s="9">
        <f t="shared" si="24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E3075/D3075*100</f>
        <v>2.3035714285714284E-2</v>
      </c>
      <c r="P3075">
        <f t="shared" ref="P3075:P3138" si="242">E3075/L3075</f>
        <v>92.142857142857139</v>
      </c>
      <c r="Q3075" t="str">
        <f t="shared" ref="Q3075:Q3138" si="243">LEFT(N3075,FIND("/",N3075)-1)</f>
        <v>theater</v>
      </c>
      <c r="R3075" t="str">
        <f t="shared" ref="R3075:R3138" si="244">RIGHT(N3075,LEN(N3075)-FIND("/",N3075))</f>
        <v>spaces</v>
      </c>
      <c r="S3075" s="9">
        <f t="shared" si="240"/>
        <v>42111.684027777781</v>
      </c>
      <c r="T3075" s="9">
        <f t="shared" si="24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E3076/D3076*100</f>
        <v>8.8000000000000009E-2</v>
      </c>
      <c r="P3076">
        <f t="shared" si="242"/>
        <v>7.333333333333333</v>
      </c>
      <c r="Q3076" t="str">
        <f t="shared" si="243"/>
        <v>theater</v>
      </c>
      <c r="R3076" t="str">
        <f t="shared" si="244"/>
        <v>spaces</v>
      </c>
      <c r="S3076" s="9">
        <f t="shared" si="240"/>
        <v>42409.571284722217</v>
      </c>
      <c r="T3076" s="9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E3077/D3077*100</f>
        <v>8.64</v>
      </c>
      <c r="P3077">
        <f t="shared" si="242"/>
        <v>64.8</v>
      </c>
      <c r="Q3077" t="str">
        <f t="shared" si="243"/>
        <v>theater</v>
      </c>
      <c r="R3077" t="str">
        <f t="shared" si="244"/>
        <v>spaces</v>
      </c>
      <c r="S3077" s="9">
        <f t="shared" si="240"/>
        <v>42551.102314814809</v>
      </c>
      <c r="T3077" s="9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E3078/D3078*100</f>
        <v>15.06</v>
      </c>
      <c r="P3078">
        <f t="shared" si="242"/>
        <v>30.12</v>
      </c>
      <c r="Q3078" t="str">
        <f t="shared" si="243"/>
        <v>theater</v>
      </c>
      <c r="R3078" t="str">
        <f t="shared" si="244"/>
        <v>spaces</v>
      </c>
      <c r="S3078" s="9">
        <f t="shared" si="240"/>
        <v>42226.651886574073</v>
      </c>
      <c r="T3078" s="9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E3079/D3079*100</f>
        <v>0.47727272727272729</v>
      </c>
      <c r="P3079">
        <f t="shared" si="242"/>
        <v>52.5</v>
      </c>
      <c r="Q3079" t="str">
        <f t="shared" si="243"/>
        <v>theater</v>
      </c>
      <c r="R3079" t="str">
        <f t="shared" si="244"/>
        <v>spaces</v>
      </c>
      <c r="S3079" s="9">
        <f t="shared" si="240"/>
        <v>42766.956921296296</v>
      </c>
      <c r="T3079" s="9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E3080/D3080*100</f>
        <v>0.11833333333333333</v>
      </c>
      <c r="P3080">
        <f t="shared" si="242"/>
        <v>23.666666666666668</v>
      </c>
      <c r="Q3080" t="str">
        <f t="shared" si="243"/>
        <v>theater</v>
      </c>
      <c r="R3080" t="str">
        <f t="shared" si="244"/>
        <v>spaces</v>
      </c>
      <c r="S3080" s="9">
        <f t="shared" si="240"/>
        <v>42031.138831018514</v>
      </c>
      <c r="T3080" s="9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E3081/D3081*100</f>
        <v>0.8417399858735245</v>
      </c>
      <c r="P3081">
        <f t="shared" si="242"/>
        <v>415.77777777777777</v>
      </c>
      <c r="Q3081" t="str">
        <f t="shared" si="243"/>
        <v>theater</v>
      </c>
      <c r="R3081" t="str">
        <f t="shared" si="244"/>
        <v>spaces</v>
      </c>
      <c r="S3081" s="9">
        <f t="shared" si="240"/>
        <v>42055.713368055556</v>
      </c>
      <c r="T3081" s="9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E3082/D3082*100</f>
        <v>1.8799999999999997E-2</v>
      </c>
      <c r="P3082">
        <f t="shared" si="242"/>
        <v>53.714285714285715</v>
      </c>
      <c r="Q3082" t="str">
        <f t="shared" si="243"/>
        <v>theater</v>
      </c>
      <c r="R3082" t="str">
        <f t="shared" si="244"/>
        <v>spaces</v>
      </c>
      <c r="S3082" s="9">
        <f t="shared" si="240"/>
        <v>41940.028287037036</v>
      </c>
      <c r="T3082" s="9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E3083/D3083*100</f>
        <v>0.21029999999999999</v>
      </c>
      <c r="P3083">
        <f t="shared" si="242"/>
        <v>420.6</v>
      </c>
      <c r="Q3083" t="str">
        <f t="shared" si="243"/>
        <v>theater</v>
      </c>
      <c r="R3083" t="str">
        <f t="shared" si="244"/>
        <v>spaces</v>
      </c>
      <c r="S3083" s="9">
        <f t="shared" si="240"/>
        <v>42237.181608796294</v>
      </c>
      <c r="T3083" s="9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E3084/D3084*100</f>
        <v>0</v>
      </c>
      <c r="P3084" t="e">
        <f t="shared" si="242"/>
        <v>#DIV/0!</v>
      </c>
      <c r="Q3084" t="str">
        <f t="shared" si="243"/>
        <v>theater</v>
      </c>
      <c r="R3084" t="str">
        <f t="shared" si="244"/>
        <v>spaces</v>
      </c>
      <c r="S3084" s="9">
        <f t="shared" si="240"/>
        <v>42293.922986111109</v>
      </c>
      <c r="T3084" s="9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E3085/D3085*100</f>
        <v>0.27999999999999997</v>
      </c>
      <c r="P3085">
        <f t="shared" si="242"/>
        <v>18.666666666666668</v>
      </c>
      <c r="Q3085" t="str">
        <f t="shared" si="243"/>
        <v>theater</v>
      </c>
      <c r="R3085" t="str">
        <f t="shared" si="244"/>
        <v>spaces</v>
      </c>
      <c r="S3085" s="9">
        <f t="shared" si="240"/>
        <v>41853.563402777778</v>
      </c>
      <c r="T3085" s="9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E3086/D3086*100</f>
        <v>11.57920670115792</v>
      </c>
      <c r="P3086">
        <f t="shared" si="242"/>
        <v>78.333333333333329</v>
      </c>
      <c r="Q3086" t="str">
        <f t="shared" si="243"/>
        <v>theater</v>
      </c>
      <c r="R3086" t="str">
        <f t="shared" si="244"/>
        <v>spaces</v>
      </c>
      <c r="S3086" s="9">
        <f t="shared" si="240"/>
        <v>42100.723738425921</v>
      </c>
      <c r="T3086" s="9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E3087/D3087*100</f>
        <v>2.44</v>
      </c>
      <c r="P3087">
        <f t="shared" si="242"/>
        <v>67.777777777777771</v>
      </c>
      <c r="Q3087" t="str">
        <f t="shared" si="243"/>
        <v>theater</v>
      </c>
      <c r="R3087" t="str">
        <f t="shared" si="244"/>
        <v>spaces</v>
      </c>
      <c r="S3087" s="9">
        <f t="shared" si="240"/>
        <v>42246.883784722217</v>
      </c>
      <c r="T3087" s="9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E3088/D3088*100</f>
        <v>0.25</v>
      </c>
      <c r="P3088">
        <f t="shared" si="242"/>
        <v>16.666666666666668</v>
      </c>
      <c r="Q3088" t="str">
        <f t="shared" si="243"/>
        <v>theater</v>
      </c>
      <c r="R3088" t="str">
        <f t="shared" si="244"/>
        <v>spaces</v>
      </c>
      <c r="S3088" s="9">
        <f t="shared" si="240"/>
        <v>42173.67082175926</v>
      </c>
      <c r="T3088" s="9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E3089/D3089*100</f>
        <v>0.625</v>
      </c>
      <c r="P3089">
        <f t="shared" si="242"/>
        <v>62.5</v>
      </c>
      <c r="Q3089" t="str">
        <f t="shared" si="243"/>
        <v>theater</v>
      </c>
      <c r="R3089" t="str">
        <f t="shared" si="244"/>
        <v>spaces</v>
      </c>
      <c r="S3089" s="9">
        <f t="shared" si="240"/>
        <v>42665.150347222225</v>
      </c>
      <c r="T3089" s="9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E3090/D3090*100</f>
        <v>0.19384615384615383</v>
      </c>
      <c r="P3090">
        <f t="shared" si="242"/>
        <v>42</v>
      </c>
      <c r="Q3090" t="str">
        <f t="shared" si="243"/>
        <v>theater</v>
      </c>
      <c r="R3090" t="str">
        <f t="shared" si="244"/>
        <v>spaces</v>
      </c>
      <c r="S3090" s="9">
        <f t="shared" si="240"/>
        <v>41981.57230324074</v>
      </c>
      <c r="T3090" s="9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E3091/D3091*100</f>
        <v>23.416</v>
      </c>
      <c r="P3091">
        <f t="shared" si="242"/>
        <v>130.0888888888889</v>
      </c>
      <c r="Q3091" t="str">
        <f t="shared" si="243"/>
        <v>theater</v>
      </c>
      <c r="R3091" t="str">
        <f t="shared" si="244"/>
        <v>spaces</v>
      </c>
      <c r="S3091" s="9">
        <f t="shared" si="240"/>
        <v>42528.542627314819</v>
      </c>
      <c r="T3091" s="9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E3092/D3092*100</f>
        <v>5.0808888888888886</v>
      </c>
      <c r="P3092">
        <f t="shared" si="242"/>
        <v>1270.2222222222222</v>
      </c>
      <c r="Q3092" t="str">
        <f t="shared" si="243"/>
        <v>theater</v>
      </c>
      <c r="R3092" t="str">
        <f t="shared" si="244"/>
        <v>spaces</v>
      </c>
      <c r="S3092" s="9">
        <f t="shared" si="240"/>
        <v>42065.818807870368</v>
      </c>
      <c r="T3092" s="9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E3093/D3093*100</f>
        <v>15.920000000000002</v>
      </c>
      <c r="P3093">
        <f t="shared" si="242"/>
        <v>88.444444444444443</v>
      </c>
      <c r="Q3093" t="str">
        <f t="shared" si="243"/>
        <v>theater</v>
      </c>
      <c r="R3093" t="str">
        <f t="shared" si="244"/>
        <v>spaces</v>
      </c>
      <c r="S3093" s="9">
        <f t="shared" si="240"/>
        <v>42566.948414351849</v>
      </c>
      <c r="T3093" s="9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E3094/D3094*100</f>
        <v>1.1831900000000002</v>
      </c>
      <c r="P3094">
        <f t="shared" si="242"/>
        <v>56.342380952380957</v>
      </c>
      <c r="Q3094" t="str">
        <f t="shared" si="243"/>
        <v>theater</v>
      </c>
      <c r="R3094" t="str">
        <f t="shared" si="244"/>
        <v>spaces</v>
      </c>
      <c r="S3094" s="9">
        <f t="shared" si="240"/>
        <v>42255.619351851856</v>
      </c>
      <c r="T3094" s="9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E3095/D3095*100</f>
        <v>22.75</v>
      </c>
      <c r="P3095">
        <f t="shared" si="242"/>
        <v>53.529411764705884</v>
      </c>
      <c r="Q3095" t="str">
        <f t="shared" si="243"/>
        <v>theater</v>
      </c>
      <c r="R3095" t="str">
        <f t="shared" si="244"/>
        <v>spaces</v>
      </c>
      <c r="S3095" s="9">
        <f t="shared" si="240"/>
        <v>41760.909039351849</v>
      </c>
      <c r="T3095" s="9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E3096/D3096*100</f>
        <v>2.5000000000000001E-2</v>
      </c>
      <c r="P3096">
        <f t="shared" si="242"/>
        <v>25</v>
      </c>
      <c r="Q3096" t="str">
        <f t="shared" si="243"/>
        <v>theater</v>
      </c>
      <c r="R3096" t="str">
        <f t="shared" si="244"/>
        <v>spaces</v>
      </c>
      <c r="S3096" s="9">
        <f t="shared" si="240"/>
        <v>42207.795787037037</v>
      </c>
      <c r="T3096" s="9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E3097/D3097*100</f>
        <v>0.33512064343163539</v>
      </c>
      <c r="P3097">
        <f t="shared" si="242"/>
        <v>50</v>
      </c>
      <c r="Q3097" t="str">
        <f t="shared" si="243"/>
        <v>theater</v>
      </c>
      <c r="R3097" t="str">
        <f t="shared" si="244"/>
        <v>spaces</v>
      </c>
      <c r="S3097" s="9">
        <f t="shared" si="240"/>
        <v>42523.025231481486</v>
      </c>
      <c r="T3097" s="9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E3098/D3098*100</f>
        <v>3.9750000000000001</v>
      </c>
      <c r="P3098">
        <f t="shared" si="242"/>
        <v>56.785714285714285</v>
      </c>
      <c r="Q3098" t="str">
        <f t="shared" si="243"/>
        <v>theater</v>
      </c>
      <c r="R3098" t="str">
        <f t="shared" si="244"/>
        <v>spaces</v>
      </c>
      <c r="S3098" s="9">
        <f t="shared" si="240"/>
        <v>42114.825532407413</v>
      </c>
      <c r="T3098" s="9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E3099/D3099*100</f>
        <v>17.150000000000002</v>
      </c>
      <c r="P3099">
        <f t="shared" si="242"/>
        <v>40.833333333333336</v>
      </c>
      <c r="Q3099" t="str">
        <f t="shared" si="243"/>
        <v>theater</v>
      </c>
      <c r="R3099" t="str">
        <f t="shared" si="244"/>
        <v>spaces</v>
      </c>
      <c r="S3099" s="9">
        <f t="shared" si="240"/>
        <v>42629.503483796296</v>
      </c>
      <c r="T3099" s="9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E3100/D3100*100</f>
        <v>3.6080041046690612</v>
      </c>
      <c r="P3100">
        <f t="shared" si="242"/>
        <v>65.111111111111114</v>
      </c>
      <c r="Q3100" t="str">
        <f t="shared" si="243"/>
        <v>theater</v>
      </c>
      <c r="R3100" t="str">
        <f t="shared" si="244"/>
        <v>spaces</v>
      </c>
      <c r="S3100" s="9">
        <f t="shared" si="240"/>
        <v>42359.792233796295</v>
      </c>
      <c r="T3100" s="9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E3101/D3101*100</f>
        <v>13.900000000000002</v>
      </c>
      <c r="P3101">
        <f t="shared" si="242"/>
        <v>55.6</v>
      </c>
      <c r="Q3101" t="str">
        <f t="shared" si="243"/>
        <v>theater</v>
      </c>
      <c r="R3101" t="str">
        <f t="shared" si="244"/>
        <v>spaces</v>
      </c>
      <c r="S3101" s="9">
        <f t="shared" si="240"/>
        <v>42382.189710648148</v>
      </c>
      <c r="T3101" s="9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E3102/D3102*100</f>
        <v>15.225</v>
      </c>
      <c r="P3102">
        <f t="shared" si="242"/>
        <v>140.53846153846155</v>
      </c>
      <c r="Q3102" t="str">
        <f t="shared" si="243"/>
        <v>theater</v>
      </c>
      <c r="R3102" t="str">
        <f t="shared" si="244"/>
        <v>spaces</v>
      </c>
      <c r="S3102" s="9">
        <f t="shared" si="240"/>
        <v>41902.622395833336</v>
      </c>
      <c r="T3102" s="9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E3103/D3103*100</f>
        <v>12</v>
      </c>
      <c r="P3103">
        <f t="shared" si="242"/>
        <v>25</v>
      </c>
      <c r="Q3103" t="str">
        <f t="shared" si="243"/>
        <v>theater</v>
      </c>
      <c r="R3103" t="str">
        <f t="shared" si="244"/>
        <v>spaces</v>
      </c>
      <c r="S3103" s="9">
        <f t="shared" si="240"/>
        <v>42171.383530092593</v>
      </c>
      <c r="T3103" s="9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E3104/D3104*100</f>
        <v>39.112499999999997</v>
      </c>
      <c r="P3104">
        <f t="shared" si="242"/>
        <v>69.533333333333331</v>
      </c>
      <c r="Q3104" t="str">
        <f t="shared" si="243"/>
        <v>theater</v>
      </c>
      <c r="R3104" t="str">
        <f t="shared" si="244"/>
        <v>spaces</v>
      </c>
      <c r="S3104" s="9">
        <f t="shared" si="240"/>
        <v>42555.340486111112</v>
      </c>
      <c r="T3104" s="9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E3105/D3105*100</f>
        <v>0.26829268292682928</v>
      </c>
      <c r="P3105">
        <f t="shared" si="242"/>
        <v>5.5</v>
      </c>
      <c r="Q3105" t="str">
        <f t="shared" si="243"/>
        <v>theater</v>
      </c>
      <c r="R3105" t="str">
        <f t="shared" si="244"/>
        <v>spaces</v>
      </c>
      <c r="S3105" s="9">
        <f t="shared" si="240"/>
        <v>42107.156319444446</v>
      </c>
      <c r="T3105" s="9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E3106/D3106*100</f>
        <v>29.625</v>
      </c>
      <c r="P3106">
        <f t="shared" si="242"/>
        <v>237</v>
      </c>
      <c r="Q3106" t="str">
        <f t="shared" si="243"/>
        <v>theater</v>
      </c>
      <c r="R3106" t="str">
        <f t="shared" si="244"/>
        <v>spaces</v>
      </c>
      <c r="S3106" s="9">
        <f t="shared" si="240"/>
        <v>42006.908692129626</v>
      </c>
      <c r="T3106" s="9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E3107/D3107*100</f>
        <v>42.360992301112063</v>
      </c>
      <c r="P3107">
        <f t="shared" si="242"/>
        <v>79.870967741935488</v>
      </c>
      <c r="Q3107" t="str">
        <f t="shared" si="243"/>
        <v>theater</v>
      </c>
      <c r="R3107" t="str">
        <f t="shared" si="244"/>
        <v>spaces</v>
      </c>
      <c r="S3107" s="9">
        <f t="shared" si="240"/>
        <v>41876.718935185185</v>
      </c>
      <c r="T3107" s="9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E3108/D3108*100</f>
        <v>4.1000000000000005</v>
      </c>
      <c r="P3108">
        <f t="shared" si="242"/>
        <v>10.25</v>
      </c>
      <c r="Q3108" t="str">
        <f t="shared" si="243"/>
        <v>theater</v>
      </c>
      <c r="R3108" t="str">
        <f t="shared" si="244"/>
        <v>spaces</v>
      </c>
      <c r="S3108" s="9">
        <f t="shared" si="240"/>
        <v>42241.429120370376</v>
      </c>
      <c r="T3108" s="9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E3109/D3109*100</f>
        <v>19.762499999999999</v>
      </c>
      <c r="P3109">
        <f t="shared" si="242"/>
        <v>272.58620689655174</v>
      </c>
      <c r="Q3109" t="str">
        <f t="shared" si="243"/>
        <v>theater</v>
      </c>
      <c r="R3109" t="str">
        <f t="shared" si="244"/>
        <v>spaces</v>
      </c>
      <c r="S3109" s="9">
        <f t="shared" si="240"/>
        <v>42128.814247685179</v>
      </c>
      <c r="T3109" s="9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E3110/D3110*100</f>
        <v>5.1999999999999998E-2</v>
      </c>
      <c r="P3110">
        <f t="shared" si="242"/>
        <v>13</v>
      </c>
      <c r="Q3110" t="str">
        <f t="shared" si="243"/>
        <v>theater</v>
      </c>
      <c r="R3110" t="str">
        <f t="shared" si="244"/>
        <v>spaces</v>
      </c>
      <c r="S3110" s="9">
        <f t="shared" si="240"/>
        <v>42062.680486111116</v>
      </c>
      <c r="T3110" s="9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E3111/D3111*100</f>
        <v>25.030188679245285</v>
      </c>
      <c r="P3111">
        <f t="shared" si="242"/>
        <v>58.184210526315788</v>
      </c>
      <c r="Q3111" t="str">
        <f t="shared" si="243"/>
        <v>theater</v>
      </c>
      <c r="R3111" t="str">
        <f t="shared" si="244"/>
        <v>spaces</v>
      </c>
      <c r="S3111" s="9">
        <f t="shared" si="240"/>
        <v>41844.125115740739</v>
      </c>
      <c r="T3111" s="9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E3112/D3112*100</f>
        <v>0.04</v>
      </c>
      <c r="P3112">
        <f t="shared" si="242"/>
        <v>10</v>
      </c>
      <c r="Q3112" t="str">
        <f t="shared" si="243"/>
        <v>theater</v>
      </c>
      <c r="R3112" t="str">
        <f t="shared" si="244"/>
        <v>spaces</v>
      </c>
      <c r="S3112" s="9">
        <f t="shared" si="240"/>
        <v>42745.031469907408</v>
      </c>
      <c r="T3112" s="9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E3113/D3113*100</f>
        <v>26.640000000000004</v>
      </c>
      <c r="P3113">
        <f t="shared" si="242"/>
        <v>70.10526315789474</v>
      </c>
      <c r="Q3113" t="str">
        <f t="shared" si="243"/>
        <v>theater</v>
      </c>
      <c r="R3113" t="str">
        <f t="shared" si="244"/>
        <v>spaces</v>
      </c>
      <c r="S3113" s="9">
        <f t="shared" si="240"/>
        <v>41885.595138888886</v>
      </c>
      <c r="T3113" s="9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E3114/D3114*100</f>
        <v>4.7363636363636363</v>
      </c>
      <c r="P3114">
        <f t="shared" si="242"/>
        <v>57.888888888888886</v>
      </c>
      <c r="Q3114" t="str">
        <f t="shared" si="243"/>
        <v>theater</v>
      </c>
      <c r="R3114" t="str">
        <f t="shared" si="244"/>
        <v>spaces</v>
      </c>
      <c r="S3114" s="9">
        <f t="shared" si="240"/>
        <v>42615.121921296297</v>
      </c>
      <c r="T3114" s="9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E3115/D3115*100</f>
        <v>4.2435339894712749</v>
      </c>
      <c r="P3115">
        <f t="shared" si="242"/>
        <v>125.27027027027027</v>
      </c>
      <c r="Q3115" t="str">
        <f t="shared" si="243"/>
        <v>theater</v>
      </c>
      <c r="R3115" t="str">
        <f t="shared" si="244"/>
        <v>spaces</v>
      </c>
      <c r="S3115" s="9">
        <f t="shared" si="240"/>
        <v>42081.731273148151</v>
      </c>
      <c r="T3115" s="9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E3116/D3116*100</f>
        <v>0</v>
      </c>
      <c r="P3116" t="e">
        <f t="shared" si="242"/>
        <v>#DIV/0!</v>
      </c>
      <c r="Q3116" t="str">
        <f t="shared" si="243"/>
        <v>theater</v>
      </c>
      <c r="R3116" t="str">
        <f t="shared" si="244"/>
        <v>spaces</v>
      </c>
      <c r="S3116" s="9">
        <f t="shared" si="240"/>
        <v>41843.632523148146</v>
      </c>
      <c r="T3116" s="9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E3117/D3117*100</f>
        <v>3</v>
      </c>
      <c r="P3117">
        <f t="shared" si="242"/>
        <v>300</v>
      </c>
      <c r="Q3117" t="str">
        <f t="shared" si="243"/>
        <v>theater</v>
      </c>
      <c r="R3117" t="str">
        <f t="shared" si="244"/>
        <v>spaces</v>
      </c>
      <c r="S3117" s="9">
        <f t="shared" si="240"/>
        <v>42496.447071759263</v>
      </c>
      <c r="T3117" s="9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E3118/D3118*100</f>
        <v>57.333333333333336</v>
      </c>
      <c r="P3118">
        <f t="shared" si="242"/>
        <v>43</v>
      </c>
      <c r="Q3118" t="str">
        <f t="shared" si="243"/>
        <v>theater</v>
      </c>
      <c r="R3118" t="str">
        <f t="shared" si="244"/>
        <v>spaces</v>
      </c>
      <c r="S3118" s="9">
        <f t="shared" si="240"/>
        <v>42081.515335648146</v>
      </c>
      <c r="T3118" s="9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E3119/D3119*100</f>
        <v>0.1</v>
      </c>
      <c r="P3119">
        <f t="shared" si="242"/>
        <v>1</v>
      </c>
      <c r="Q3119" t="str">
        <f t="shared" si="243"/>
        <v>theater</v>
      </c>
      <c r="R3119" t="str">
        <f t="shared" si="244"/>
        <v>spaces</v>
      </c>
      <c r="S3119" s="9">
        <f t="shared" si="240"/>
        <v>42509.374537037031</v>
      </c>
      <c r="T3119" s="9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E3120/D3120*100</f>
        <v>0.31</v>
      </c>
      <c r="P3120">
        <f t="shared" si="242"/>
        <v>775</v>
      </c>
      <c r="Q3120" t="str">
        <f t="shared" si="243"/>
        <v>theater</v>
      </c>
      <c r="R3120" t="str">
        <f t="shared" si="244"/>
        <v>spaces</v>
      </c>
      <c r="S3120" s="9">
        <f t="shared" si="240"/>
        <v>42534.649571759262</v>
      </c>
      <c r="T3120" s="9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E3121/D3121*100</f>
        <v>0.05</v>
      </c>
      <c r="P3121">
        <f t="shared" si="242"/>
        <v>5</v>
      </c>
      <c r="Q3121" t="str">
        <f t="shared" si="243"/>
        <v>theater</v>
      </c>
      <c r="R3121" t="str">
        <f t="shared" si="244"/>
        <v>spaces</v>
      </c>
      <c r="S3121" s="9">
        <f t="shared" ref="S3121:S3184" si="245">(((J3121/60)/60)/24)+DATE(1970,1,1)</f>
        <v>42060.04550925926</v>
      </c>
      <c r="T3121" s="9">
        <f t="shared" ref="T3121:T3184" si="246"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E3122/D3122*100</f>
        <v>9.8461538461538465E-3</v>
      </c>
      <c r="P3122">
        <f t="shared" si="242"/>
        <v>12.8</v>
      </c>
      <c r="Q3122" t="str">
        <f t="shared" si="243"/>
        <v>theater</v>
      </c>
      <c r="R3122" t="str">
        <f t="shared" si="244"/>
        <v>spaces</v>
      </c>
      <c r="S3122" s="9">
        <f t="shared" si="245"/>
        <v>42435.942083333335</v>
      </c>
      <c r="T3122" s="9">
        <f t="shared" si="2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E3123/D3123*100</f>
        <v>0.66666666666666674</v>
      </c>
      <c r="P3123">
        <f t="shared" si="242"/>
        <v>10</v>
      </c>
      <c r="Q3123" t="str">
        <f t="shared" si="243"/>
        <v>theater</v>
      </c>
      <c r="R3123" t="str">
        <f t="shared" si="244"/>
        <v>spaces</v>
      </c>
      <c r="S3123" s="9">
        <f t="shared" si="245"/>
        <v>41848.679803240739</v>
      </c>
      <c r="T3123" s="9">
        <f t="shared" si="2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E3124/D3124*100</f>
        <v>58.291457286432156</v>
      </c>
      <c r="P3124">
        <f t="shared" si="242"/>
        <v>58</v>
      </c>
      <c r="Q3124" t="str">
        <f t="shared" si="243"/>
        <v>theater</v>
      </c>
      <c r="R3124" t="str">
        <f t="shared" si="244"/>
        <v>spaces</v>
      </c>
      <c r="S3124" s="9">
        <f t="shared" si="245"/>
        <v>42678.932083333333</v>
      </c>
      <c r="T3124" s="9">
        <f t="shared" si="2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E3125/D3125*100</f>
        <v>68.153599999999997</v>
      </c>
      <c r="P3125">
        <f t="shared" si="242"/>
        <v>244.80459770114942</v>
      </c>
      <c r="Q3125" t="str">
        <f t="shared" si="243"/>
        <v>theater</v>
      </c>
      <c r="R3125" t="str">
        <f t="shared" si="244"/>
        <v>spaces</v>
      </c>
      <c r="S3125" s="9">
        <f t="shared" si="245"/>
        <v>42530.993032407408</v>
      </c>
      <c r="T3125" s="9">
        <f t="shared" si="2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E3126/D3126*100</f>
        <v>3.2499999999999999E-3</v>
      </c>
      <c r="P3126">
        <f t="shared" si="242"/>
        <v>6.5</v>
      </c>
      <c r="Q3126" t="str">
        <f t="shared" si="243"/>
        <v>theater</v>
      </c>
      <c r="R3126" t="str">
        <f t="shared" si="244"/>
        <v>spaces</v>
      </c>
      <c r="S3126" s="9">
        <f t="shared" si="245"/>
        <v>41977.780104166668</v>
      </c>
      <c r="T3126" s="9">
        <f t="shared" si="2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E3127/D3127*100</f>
        <v>0</v>
      </c>
      <c r="P3127" t="e">
        <f t="shared" si="242"/>
        <v>#DIV/0!</v>
      </c>
      <c r="Q3127" t="str">
        <f t="shared" si="243"/>
        <v>theater</v>
      </c>
      <c r="R3127" t="str">
        <f t="shared" si="244"/>
        <v>spaces</v>
      </c>
      <c r="S3127" s="9">
        <f t="shared" si="245"/>
        <v>42346.20685185185</v>
      </c>
      <c r="T3127" s="9">
        <f t="shared" si="2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E3128/D3128*100</f>
        <v>4.16</v>
      </c>
      <c r="P3128">
        <f t="shared" si="242"/>
        <v>61.176470588235297</v>
      </c>
      <c r="Q3128" t="str">
        <f t="shared" si="243"/>
        <v>theater</v>
      </c>
      <c r="R3128" t="str">
        <f t="shared" si="244"/>
        <v>spaces</v>
      </c>
      <c r="S3128" s="9">
        <f t="shared" si="245"/>
        <v>42427.01807870371</v>
      </c>
      <c r="T3128" s="9">
        <f t="shared" si="2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E3129/D3129*100</f>
        <v>0</v>
      </c>
      <c r="P3129" t="e">
        <f t="shared" si="242"/>
        <v>#DIV/0!</v>
      </c>
      <c r="Q3129" t="str">
        <f t="shared" si="243"/>
        <v>theater</v>
      </c>
      <c r="R3129" t="str">
        <f t="shared" si="244"/>
        <v>spaces</v>
      </c>
      <c r="S3129" s="9">
        <f t="shared" si="245"/>
        <v>42034.856817129628</v>
      </c>
      <c r="T3129" s="9">
        <f t="shared" si="2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E3130/D3130*100</f>
        <v>108.60666666666667</v>
      </c>
      <c r="P3130">
        <f t="shared" si="242"/>
        <v>139.23931623931625</v>
      </c>
      <c r="Q3130" t="str">
        <f t="shared" si="243"/>
        <v>theater</v>
      </c>
      <c r="R3130" t="str">
        <f t="shared" si="244"/>
        <v>plays</v>
      </c>
      <c r="S3130" s="9">
        <f t="shared" si="245"/>
        <v>42780.825706018513</v>
      </c>
      <c r="T3130" s="9">
        <f t="shared" si="2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E3131/D3131*100</f>
        <v>0.8</v>
      </c>
      <c r="P3131">
        <f t="shared" si="242"/>
        <v>10</v>
      </c>
      <c r="Q3131" t="str">
        <f t="shared" si="243"/>
        <v>theater</v>
      </c>
      <c r="R3131" t="str">
        <f t="shared" si="244"/>
        <v>plays</v>
      </c>
      <c r="S3131" s="9">
        <f t="shared" si="245"/>
        <v>42803.842812499999</v>
      </c>
      <c r="T3131" s="9">
        <f t="shared" si="2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E3132/D3132*100</f>
        <v>3.75</v>
      </c>
      <c r="P3132">
        <f t="shared" si="242"/>
        <v>93.75</v>
      </c>
      <c r="Q3132" t="str">
        <f t="shared" si="243"/>
        <v>theater</v>
      </c>
      <c r="R3132" t="str">
        <f t="shared" si="244"/>
        <v>plays</v>
      </c>
      <c r="S3132" s="9">
        <f t="shared" si="245"/>
        <v>42808.640231481477</v>
      </c>
      <c r="T3132" s="9">
        <f t="shared" si="2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E3133/D3133*100</f>
        <v>15.731707317073171</v>
      </c>
      <c r="P3133">
        <f t="shared" si="242"/>
        <v>53.75</v>
      </c>
      <c r="Q3133" t="str">
        <f t="shared" si="243"/>
        <v>theater</v>
      </c>
      <c r="R3133" t="str">
        <f t="shared" si="244"/>
        <v>plays</v>
      </c>
      <c r="S3133" s="9">
        <f t="shared" si="245"/>
        <v>42803.579224537039</v>
      </c>
      <c r="T3133" s="9">
        <f t="shared" si="2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E3134/D3134*100</f>
        <v>3.3333333333333333E-2</v>
      </c>
      <c r="P3134">
        <f t="shared" si="242"/>
        <v>10</v>
      </c>
      <c r="Q3134" t="str">
        <f t="shared" si="243"/>
        <v>theater</v>
      </c>
      <c r="R3134" t="str">
        <f t="shared" si="244"/>
        <v>plays</v>
      </c>
      <c r="S3134" s="9">
        <f t="shared" si="245"/>
        <v>42786.350231481483</v>
      </c>
      <c r="T3134" s="9">
        <f t="shared" si="2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E3135/D3135*100</f>
        <v>108</v>
      </c>
      <c r="P3135">
        <f t="shared" si="242"/>
        <v>33.75</v>
      </c>
      <c r="Q3135" t="str">
        <f t="shared" si="243"/>
        <v>theater</v>
      </c>
      <c r="R3135" t="str">
        <f t="shared" si="244"/>
        <v>plays</v>
      </c>
      <c r="S3135" s="9">
        <f t="shared" si="245"/>
        <v>42788.565208333333</v>
      </c>
      <c r="T3135" s="9">
        <f t="shared" si="2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E3136/D3136*100</f>
        <v>22.5</v>
      </c>
      <c r="P3136">
        <f t="shared" si="242"/>
        <v>18.75</v>
      </c>
      <c r="Q3136" t="str">
        <f t="shared" si="243"/>
        <v>theater</v>
      </c>
      <c r="R3136" t="str">
        <f t="shared" si="244"/>
        <v>plays</v>
      </c>
      <c r="S3136" s="9">
        <f t="shared" si="245"/>
        <v>42800.720127314817</v>
      </c>
      <c r="T3136" s="9">
        <f t="shared" si="2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E3137/D3137*100</f>
        <v>20.849420849420849</v>
      </c>
      <c r="P3137">
        <f t="shared" si="242"/>
        <v>23.142857142857142</v>
      </c>
      <c r="Q3137" t="str">
        <f t="shared" si="243"/>
        <v>theater</v>
      </c>
      <c r="R3137" t="str">
        <f t="shared" si="244"/>
        <v>plays</v>
      </c>
      <c r="S3137" s="9">
        <f t="shared" si="245"/>
        <v>42807.151863425926</v>
      </c>
      <c r="T3137" s="9">
        <f t="shared" si="2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E3138/D3138*100</f>
        <v>127.8</v>
      </c>
      <c r="P3138">
        <f t="shared" si="242"/>
        <v>29.045454545454547</v>
      </c>
      <c r="Q3138" t="str">
        <f t="shared" si="243"/>
        <v>theater</v>
      </c>
      <c r="R3138" t="str">
        <f t="shared" si="244"/>
        <v>plays</v>
      </c>
      <c r="S3138" s="9">
        <f t="shared" si="245"/>
        <v>42789.462430555555</v>
      </c>
      <c r="T3138" s="9">
        <f t="shared" si="2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E3139/D3139*100</f>
        <v>3.3333333333333335</v>
      </c>
      <c r="P3139">
        <f t="shared" ref="P3139:P3202" si="247">E3139/L3139</f>
        <v>50</v>
      </c>
      <c r="Q3139" t="str">
        <f t="shared" ref="Q3139:Q3202" si="248">LEFT(N3139,FIND("/",N3139)-1)</f>
        <v>theater</v>
      </c>
      <c r="R3139" t="str">
        <f t="shared" ref="R3139:R3202" si="249">RIGHT(N3139,LEN(N3139)-FIND("/",N3139))</f>
        <v>plays</v>
      </c>
      <c r="S3139" s="9">
        <f t="shared" si="245"/>
        <v>42807.885057870371</v>
      </c>
      <c r="T3139" s="9">
        <f t="shared" si="246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E3140/D3140*100</f>
        <v>0</v>
      </c>
      <c r="P3140" t="e">
        <f t="shared" si="247"/>
        <v>#DIV/0!</v>
      </c>
      <c r="Q3140" t="str">
        <f t="shared" si="248"/>
        <v>theater</v>
      </c>
      <c r="R3140" t="str">
        <f t="shared" si="249"/>
        <v>plays</v>
      </c>
      <c r="S3140" s="9">
        <f t="shared" si="245"/>
        <v>42809.645914351851</v>
      </c>
      <c r="T3140" s="9">
        <f t="shared" si="246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E3141/D3141*100</f>
        <v>5.4</v>
      </c>
      <c r="P3141">
        <f t="shared" si="247"/>
        <v>450</v>
      </c>
      <c r="Q3141" t="str">
        <f t="shared" si="248"/>
        <v>theater</v>
      </c>
      <c r="R3141" t="str">
        <f t="shared" si="249"/>
        <v>plays</v>
      </c>
      <c r="S3141" s="9">
        <f t="shared" si="245"/>
        <v>42785.270370370374</v>
      </c>
      <c r="T3141" s="9">
        <f t="shared" si="246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E3142/D3142*100</f>
        <v>0.96</v>
      </c>
      <c r="P3142">
        <f t="shared" si="247"/>
        <v>24</v>
      </c>
      <c r="Q3142" t="str">
        <f t="shared" si="248"/>
        <v>theater</v>
      </c>
      <c r="R3142" t="str">
        <f t="shared" si="249"/>
        <v>plays</v>
      </c>
      <c r="S3142" s="9">
        <f t="shared" si="245"/>
        <v>42802.718784722223</v>
      </c>
      <c r="T3142" s="9">
        <f t="shared" si="246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E3143/D3143*100</f>
        <v>51.6</v>
      </c>
      <c r="P3143">
        <f t="shared" si="247"/>
        <v>32.25</v>
      </c>
      <c r="Q3143" t="str">
        <f t="shared" si="248"/>
        <v>theater</v>
      </c>
      <c r="R3143" t="str">
        <f t="shared" si="249"/>
        <v>plays</v>
      </c>
      <c r="S3143" s="9">
        <f t="shared" si="245"/>
        <v>42800.753333333334</v>
      </c>
      <c r="T3143" s="9">
        <f t="shared" si="246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E3144/D3144*100</f>
        <v>1.6363636363636365</v>
      </c>
      <c r="P3144">
        <f t="shared" si="247"/>
        <v>15</v>
      </c>
      <c r="Q3144" t="str">
        <f t="shared" si="248"/>
        <v>theater</v>
      </c>
      <c r="R3144" t="str">
        <f t="shared" si="249"/>
        <v>plays</v>
      </c>
      <c r="S3144" s="9">
        <f t="shared" si="245"/>
        <v>42783.513182870374</v>
      </c>
      <c r="T3144" s="9">
        <f t="shared" si="246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E3145/D3145*100</f>
        <v>0</v>
      </c>
      <c r="P3145" t="e">
        <f t="shared" si="247"/>
        <v>#DIV/0!</v>
      </c>
      <c r="Q3145" t="str">
        <f t="shared" si="248"/>
        <v>theater</v>
      </c>
      <c r="R3145" t="str">
        <f t="shared" si="249"/>
        <v>plays</v>
      </c>
      <c r="S3145" s="9">
        <f t="shared" si="245"/>
        <v>42808.358287037037</v>
      </c>
      <c r="T3145" s="9">
        <f t="shared" si="246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E3146/D3146*100</f>
        <v>75.400000000000006</v>
      </c>
      <c r="P3146">
        <f t="shared" si="247"/>
        <v>251.33333333333334</v>
      </c>
      <c r="Q3146" t="str">
        <f t="shared" si="248"/>
        <v>theater</v>
      </c>
      <c r="R3146" t="str">
        <f t="shared" si="249"/>
        <v>plays</v>
      </c>
      <c r="S3146" s="9">
        <f t="shared" si="245"/>
        <v>42796.538275462968</v>
      </c>
      <c r="T3146" s="9">
        <f t="shared" si="246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E3147/D3147*100</f>
        <v>0</v>
      </c>
      <c r="P3147" t="e">
        <f t="shared" si="247"/>
        <v>#DIV/0!</v>
      </c>
      <c r="Q3147" t="str">
        <f t="shared" si="248"/>
        <v>theater</v>
      </c>
      <c r="R3147" t="str">
        <f t="shared" si="249"/>
        <v>plays</v>
      </c>
      <c r="S3147" s="9">
        <f t="shared" si="245"/>
        <v>42762.040902777779</v>
      </c>
      <c r="T3147" s="9">
        <f t="shared" si="246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E3148/D3148*100</f>
        <v>10.5</v>
      </c>
      <c r="P3148">
        <f t="shared" si="247"/>
        <v>437.5</v>
      </c>
      <c r="Q3148" t="str">
        <f t="shared" si="248"/>
        <v>theater</v>
      </c>
      <c r="R3148" t="str">
        <f t="shared" si="249"/>
        <v>plays</v>
      </c>
      <c r="S3148" s="9">
        <f t="shared" si="245"/>
        <v>42796.682476851856</v>
      </c>
      <c r="T3148" s="9">
        <f t="shared" si="246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E3149/D3149*100</f>
        <v>117.52499999999999</v>
      </c>
      <c r="P3149">
        <f t="shared" si="247"/>
        <v>110.35211267605634</v>
      </c>
      <c r="Q3149" t="str">
        <f t="shared" si="248"/>
        <v>theater</v>
      </c>
      <c r="R3149" t="str">
        <f t="shared" si="249"/>
        <v>plays</v>
      </c>
      <c r="S3149" s="9">
        <f t="shared" si="245"/>
        <v>41909.969386574077</v>
      </c>
      <c r="T3149" s="9">
        <f t="shared" si="246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E3150/D3150*100</f>
        <v>131.16666666666669</v>
      </c>
      <c r="P3150">
        <f t="shared" si="247"/>
        <v>41.421052631578945</v>
      </c>
      <c r="Q3150" t="str">
        <f t="shared" si="248"/>
        <v>theater</v>
      </c>
      <c r="R3150" t="str">
        <f t="shared" si="249"/>
        <v>plays</v>
      </c>
      <c r="S3150" s="9">
        <f t="shared" si="245"/>
        <v>41891.665324074071</v>
      </c>
      <c r="T3150" s="9">
        <f t="shared" si="246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E3151/D3151*100</f>
        <v>104</v>
      </c>
      <c r="P3151">
        <f t="shared" si="247"/>
        <v>52</v>
      </c>
      <c r="Q3151" t="str">
        <f t="shared" si="248"/>
        <v>theater</v>
      </c>
      <c r="R3151" t="str">
        <f t="shared" si="249"/>
        <v>plays</v>
      </c>
      <c r="S3151" s="9">
        <f t="shared" si="245"/>
        <v>41226.017361111109</v>
      </c>
      <c r="T3151" s="9">
        <f t="shared" si="246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E3152/D3152*100</f>
        <v>101</v>
      </c>
      <c r="P3152">
        <f t="shared" si="247"/>
        <v>33.990384615384613</v>
      </c>
      <c r="Q3152" t="str">
        <f t="shared" si="248"/>
        <v>theater</v>
      </c>
      <c r="R3152" t="str">
        <f t="shared" si="249"/>
        <v>plays</v>
      </c>
      <c r="S3152" s="9">
        <f t="shared" si="245"/>
        <v>40478.263923611114</v>
      </c>
      <c r="T3152" s="9">
        <f t="shared" si="246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E3153/D3153*100</f>
        <v>100.4</v>
      </c>
      <c r="P3153">
        <f t="shared" si="247"/>
        <v>103.35294117647059</v>
      </c>
      <c r="Q3153" t="str">
        <f t="shared" si="248"/>
        <v>theater</v>
      </c>
      <c r="R3153" t="str">
        <f t="shared" si="249"/>
        <v>plays</v>
      </c>
      <c r="S3153" s="9">
        <f t="shared" si="245"/>
        <v>41862.83997685185</v>
      </c>
      <c r="T3153" s="9">
        <f t="shared" si="246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E3154/D3154*100</f>
        <v>105.95454545454545</v>
      </c>
      <c r="P3154">
        <f t="shared" si="247"/>
        <v>34.791044776119406</v>
      </c>
      <c r="Q3154" t="str">
        <f t="shared" si="248"/>
        <v>theater</v>
      </c>
      <c r="R3154" t="str">
        <f t="shared" si="249"/>
        <v>plays</v>
      </c>
      <c r="S3154" s="9">
        <f t="shared" si="245"/>
        <v>41550.867673611108</v>
      </c>
      <c r="T3154" s="9">
        <f t="shared" si="24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E3155/D3155*100</f>
        <v>335.58333333333337</v>
      </c>
      <c r="P3155">
        <f t="shared" si="247"/>
        <v>41.773858921161825</v>
      </c>
      <c r="Q3155" t="str">
        <f t="shared" si="248"/>
        <v>theater</v>
      </c>
      <c r="R3155" t="str">
        <f t="shared" si="249"/>
        <v>plays</v>
      </c>
      <c r="S3155" s="9">
        <f t="shared" si="245"/>
        <v>40633.154363425929</v>
      </c>
      <c r="T3155" s="9">
        <f t="shared" si="246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E3156/D3156*100</f>
        <v>112.92857142857142</v>
      </c>
      <c r="P3156">
        <f t="shared" si="247"/>
        <v>64.268292682926827</v>
      </c>
      <c r="Q3156" t="str">
        <f t="shared" si="248"/>
        <v>theater</v>
      </c>
      <c r="R3156" t="str">
        <f t="shared" si="249"/>
        <v>plays</v>
      </c>
      <c r="S3156" s="9">
        <f t="shared" si="245"/>
        <v>40970.875671296293</v>
      </c>
      <c r="T3156" s="9">
        <f t="shared" si="24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E3157/D3157*100</f>
        <v>188.50460000000001</v>
      </c>
      <c r="P3157">
        <f t="shared" si="247"/>
        <v>31.209370860927152</v>
      </c>
      <c r="Q3157" t="str">
        <f t="shared" si="248"/>
        <v>theater</v>
      </c>
      <c r="R3157" t="str">
        <f t="shared" si="249"/>
        <v>plays</v>
      </c>
      <c r="S3157" s="9">
        <f t="shared" si="245"/>
        <v>41233.499131944445</v>
      </c>
      <c r="T3157" s="9">
        <f t="shared" si="246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E3158/D3158*100</f>
        <v>101.81818181818181</v>
      </c>
      <c r="P3158">
        <f t="shared" si="247"/>
        <v>62.921348314606739</v>
      </c>
      <c r="Q3158" t="str">
        <f t="shared" si="248"/>
        <v>theater</v>
      </c>
      <c r="R3158" t="str">
        <f t="shared" si="249"/>
        <v>plays</v>
      </c>
      <c r="S3158" s="9">
        <f t="shared" si="245"/>
        <v>41026.953055555554</v>
      </c>
      <c r="T3158" s="9">
        <f t="shared" si="246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E3159/D3159*100</f>
        <v>101</v>
      </c>
      <c r="P3159">
        <f t="shared" si="247"/>
        <v>98.536585365853654</v>
      </c>
      <c r="Q3159" t="str">
        <f t="shared" si="248"/>
        <v>theater</v>
      </c>
      <c r="R3159" t="str">
        <f t="shared" si="249"/>
        <v>plays</v>
      </c>
      <c r="S3159" s="9">
        <f t="shared" si="245"/>
        <v>41829.788252314815</v>
      </c>
      <c r="T3159" s="9">
        <f t="shared" si="246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E3160/D3160*100</f>
        <v>113.99999999999999</v>
      </c>
      <c r="P3160">
        <f t="shared" si="247"/>
        <v>82.608695652173907</v>
      </c>
      <c r="Q3160" t="str">
        <f t="shared" si="248"/>
        <v>theater</v>
      </c>
      <c r="R3160" t="str">
        <f t="shared" si="249"/>
        <v>plays</v>
      </c>
      <c r="S3160" s="9">
        <f t="shared" si="245"/>
        <v>41447.839722222219</v>
      </c>
      <c r="T3160" s="9">
        <f t="shared" si="246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E3161/D3161*100</f>
        <v>133.48133333333334</v>
      </c>
      <c r="P3161">
        <f t="shared" si="247"/>
        <v>38.504230769230773</v>
      </c>
      <c r="Q3161" t="str">
        <f t="shared" si="248"/>
        <v>theater</v>
      </c>
      <c r="R3161" t="str">
        <f t="shared" si="249"/>
        <v>plays</v>
      </c>
      <c r="S3161" s="9">
        <f t="shared" si="245"/>
        <v>40884.066678240742</v>
      </c>
      <c r="T3161" s="9">
        <f t="shared" si="24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E3162/D3162*100</f>
        <v>101.53333333333335</v>
      </c>
      <c r="P3162">
        <f t="shared" si="247"/>
        <v>80.15789473684211</v>
      </c>
      <c r="Q3162" t="str">
        <f t="shared" si="248"/>
        <v>theater</v>
      </c>
      <c r="R3162" t="str">
        <f t="shared" si="249"/>
        <v>plays</v>
      </c>
      <c r="S3162" s="9">
        <f t="shared" si="245"/>
        <v>41841.26489583333</v>
      </c>
      <c r="T3162" s="9">
        <f t="shared" si="24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E3163/D3163*100</f>
        <v>105.1</v>
      </c>
      <c r="P3163">
        <f t="shared" si="247"/>
        <v>28.405405405405407</v>
      </c>
      <c r="Q3163" t="str">
        <f t="shared" si="248"/>
        <v>theater</v>
      </c>
      <c r="R3163" t="str">
        <f t="shared" si="249"/>
        <v>plays</v>
      </c>
      <c r="S3163" s="9">
        <f t="shared" si="245"/>
        <v>41897.536134259259</v>
      </c>
      <c r="T3163" s="9">
        <f t="shared" si="246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E3164/D3164*100</f>
        <v>127.15</v>
      </c>
      <c r="P3164">
        <f t="shared" si="247"/>
        <v>80.730158730158735</v>
      </c>
      <c r="Q3164" t="str">
        <f t="shared" si="248"/>
        <v>theater</v>
      </c>
      <c r="R3164" t="str">
        <f t="shared" si="249"/>
        <v>plays</v>
      </c>
      <c r="S3164" s="9">
        <f t="shared" si="245"/>
        <v>41799.685902777775</v>
      </c>
      <c r="T3164" s="9">
        <f t="shared" si="24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E3165/D3165*100</f>
        <v>111.15384615384616</v>
      </c>
      <c r="P3165">
        <f t="shared" si="247"/>
        <v>200.69444444444446</v>
      </c>
      <c r="Q3165" t="str">
        <f t="shared" si="248"/>
        <v>theater</v>
      </c>
      <c r="R3165" t="str">
        <f t="shared" si="249"/>
        <v>plays</v>
      </c>
      <c r="S3165" s="9">
        <f t="shared" si="245"/>
        <v>41775.753761574073</v>
      </c>
      <c r="T3165" s="9">
        <f t="shared" si="24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E3166/D3166*100</f>
        <v>106.76</v>
      </c>
      <c r="P3166">
        <f t="shared" si="247"/>
        <v>37.591549295774648</v>
      </c>
      <c r="Q3166" t="str">
        <f t="shared" si="248"/>
        <v>theater</v>
      </c>
      <c r="R3166" t="str">
        <f t="shared" si="249"/>
        <v>plays</v>
      </c>
      <c r="S3166" s="9">
        <f t="shared" si="245"/>
        <v>41766.80572916667</v>
      </c>
      <c r="T3166" s="9">
        <f t="shared" si="246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E3167/D3167*100</f>
        <v>162.66666666666666</v>
      </c>
      <c r="P3167">
        <f t="shared" si="247"/>
        <v>58.095238095238095</v>
      </c>
      <c r="Q3167" t="str">
        <f t="shared" si="248"/>
        <v>theater</v>
      </c>
      <c r="R3167" t="str">
        <f t="shared" si="249"/>
        <v>plays</v>
      </c>
      <c r="S3167" s="9">
        <f t="shared" si="245"/>
        <v>40644.159259259257</v>
      </c>
      <c r="T3167" s="9">
        <f t="shared" si="24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E3168/D3168*100</f>
        <v>160.22808571428573</v>
      </c>
      <c r="P3168">
        <f t="shared" si="247"/>
        <v>60.300892473118282</v>
      </c>
      <c r="Q3168" t="str">
        <f t="shared" si="248"/>
        <v>theater</v>
      </c>
      <c r="R3168" t="str">
        <f t="shared" si="249"/>
        <v>plays</v>
      </c>
      <c r="S3168" s="9">
        <f t="shared" si="245"/>
        <v>41940.69158564815</v>
      </c>
      <c r="T3168" s="9">
        <f t="shared" si="246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E3169/D3169*100</f>
        <v>116.16666666666666</v>
      </c>
      <c r="P3169">
        <f t="shared" si="247"/>
        <v>63.363636363636367</v>
      </c>
      <c r="Q3169" t="str">
        <f t="shared" si="248"/>
        <v>theater</v>
      </c>
      <c r="R3169" t="str">
        <f t="shared" si="249"/>
        <v>plays</v>
      </c>
      <c r="S3169" s="9">
        <f t="shared" si="245"/>
        <v>41839.175706018519</v>
      </c>
      <c r="T3169" s="9">
        <f t="shared" si="24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E3170/D3170*100</f>
        <v>124.2</v>
      </c>
      <c r="P3170">
        <f t="shared" si="247"/>
        <v>50.901639344262293</v>
      </c>
      <c r="Q3170" t="str">
        <f t="shared" si="248"/>
        <v>theater</v>
      </c>
      <c r="R3170" t="str">
        <f t="shared" si="249"/>
        <v>plays</v>
      </c>
      <c r="S3170" s="9">
        <f t="shared" si="245"/>
        <v>41772.105937500004</v>
      </c>
      <c r="T3170" s="9">
        <f t="shared" si="246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E3171/D3171*100</f>
        <v>103.01249999999999</v>
      </c>
      <c r="P3171">
        <f t="shared" si="247"/>
        <v>100.5</v>
      </c>
      <c r="Q3171" t="str">
        <f t="shared" si="248"/>
        <v>theater</v>
      </c>
      <c r="R3171" t="str">
        <f t="shared" si="249"/>
        <v>plays</v>
      </c>
      <c r="S3171" s="9">
        <f t="shared" si="245"/>
        <v>41591.737974537034</v>
      </c>
      <c r="T3171" s="9">
        <f t="shared" si="246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E3172/D3172*100</f>
        <v>112.25</v>
      </c>
      <c r="P3172">
        <f t="shared" si="247"/>
        <v>31.619718309859156</v>
      </c>
      <c r="Q3172" t="str">
        <f t="shared" si="248"/>
        <v>theater</v>
      </c>
      <c r="R3172" t="str">
        <f t="shared" si="249"/>
        <v>plays</v>
      </c>
      <c r="S3172" s="9">
        <f t="shared" si="245"/>
        <v>41789.080370370371</v>
      </c>
      <c r="T3172" s="9">
        <f t="shared" si="24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E3173/D3173*100</f>
        <v>108.8142857142857</v>
      </c>
      <c r="P3173">
        <f t="shared" si="247"/>
        <v>65.102564102564102</v>
      </c>
      <c r="Q3173" t="str">
        <f t="shared" si="248"/>
        <v>theater</v>
      </c>
      <c r="R3173" t="str">
        <f t="shared" si="249"/>
        <v>plays</v>
      </c>
      <c r="S3173" s="9">
        <f t="shared" si="245"/>
        <v>42466.608310185184</v>
      </c>
      <c r="T3173" s="9">
        <f t="shared" si="24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E3174/D3174*100</f>
        <v>114.99999999999999</v>
      </c>
      <c r="P3174">
        <f t="shared" si="247"/>
        <v>79.310344827586206</v>
      </c>
      <c r="Q3174" t="str">
        <f t="shared" si="248"/>
        <v>theater</v>
      </c>
      <c r="R3174" t="str">
        <f t="shared" si="249"/>
        <v>plays</v>
      </c>
      <c r="S3174" s="9">
        <f t="shared" si="245"/>
        <v>40923.729953703703</v>
      </c>
      <c r="T3174" s="9">
        <f t="shared" si="246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E3175/D3175*100</f>
        <v>103</v>
      </c>
      <c r="P3175">
        <f t="shared" si="247"/>
        <v>139.18918918918919</v>
      </c>
      <c r="Q3175" t="str">
        <f t="shared" si="248"/>
        <v>theater</v>
      </c>
      <c r="R3175" t="str">
        <f t="shared" si="249"/>
        <v>plays</v>
      </c>
      <c r="S3175" s="9">
        <f t="shared" si="245"/>
        <v>41878.878379629627</v>
      </c>
      <c r="T3175" s="9">
        <f t="shared" si="246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E3176/D3176*100</f>
        <v>101.13333333333334</v>
      </c>
      <c r="P3176">
        <f t="shared" si="247"/>
        <v>131.91304347826087</v>
      </c>
      <c r="Q3176" t="str">
        <f t="shared" si="248"/>
        <v>theater</v>
      </c>
      <c r="R3176" t="str">
        <f t="shared" si="249"/>
        <v>plays</v>
      </c>
      <c r="S3176" s="9">
        <f t="shared" si="245"/>
        <v>41862.864675925928</v>
      </c>
      <c r="T3176" s="9">
        <f t="shared" si="24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E3177/D3177*100</f>
        <v>109.55999999999999</v>
      </c>
      <c r="P3177">
        <f t="shared" si="247"/>
        <v>91.3</v>
      </c>
      <c r="Q3177" t="str">
        <f t="shared" si="248"/>
        <v>theater</v>
      </c>
      <c r="R3177" t="str">
        <f t="shared" si="249"/>
        <v>plays</v>
      </c>
      <c r="S3177" s="9">
        <f t="shared" si="245"/>
        <v>40531.886886574073</v>
      </c>
      <c r="T3177" s="9">
        <f t="shared" si="246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E3178/D3178*100</f>
        <v>114.8421052631579</v>
      </c>
      <c r="P3178">
        <f t="shared" si="247"/>
        <v>39.672727272727272</v>
      </c>
      <c r="Q3178" t="str">
        <f t="shared" si="248"/>
        <v>theater</v>
      </c>
      <c r="R3178" t="str">
        <f t="shared" si="249"/>
        <v>plays</v>
      </c>
      <c r="S3178" s="9">
        <f t="shared" si="245"/>
        <v>41477.930914351848</v>
      </c>
      <c r="T3178" s="9">
        <f t="shared" si="246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E3179/D3179*100</f>
        <v>117.39999999999999</v>
      </c>
      <c r="P3179">
        <f t="shared" si="247"/>
        <v>57.549019607843135</v>
      </c>
      <c r="Q3179" t="str">
        <f t="shared" si="248"/>
        <v>theater</v>
      </c>
      <c r="R3179" t="str">
        <f t="shared" si="249"/>
        <v>plays</v>
      </c>
      <c r="S3179" s="9">
        <f t="shared" si="245"/>
        <v>41781.666770833333</v>
      </c>
      <c r="T3179" s="9">
        <f t="shared" si="24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E3180/D3180*100</f>
        <v>171.73333333333335</v>
      </c>
      <c r="P3180">
        <f t="shared" si="247"/>
        <v>33.025641025641029</v>
      </c>
      <c r="Q3180" t="str">
        <f t="shared" si="248"/>
        <v>theater</v>
      </c>
      <c r="R3180" t="str">
        <f t="shared" si="249"/>
        <v>plays</v>
      </c>
      <c r="S3180" s="9">
        <f t="shared" si="245"/>
        <v>41806.605034722219</v>
      </c>
      <c r="T3180" s="9">
        <f t="shared" si="246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E3181/D3181*100</f>
        <v>114.16238095238094</v>
      </c>
      <c r="P3181">
        <f t="shared" si="247"/>
        <v>77.335806451612896</v>
      </c>
      <c r="Q3181" t="str">
        <f t="shared" si="248"/>
        <v>theater</v>
      </c>
      <c r="R3181" t="str">
        <f t="shared" si="249"/>
        <v>plays</v>
      </c>
      <c r="S3181" s="9">
        <f t="shared" si="245"/>
        <v>41375.702210648145</v>
      </c>
      <c r="T3181" s="9">
        <f t="shared" si="24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E3182/D3182*100</f>
        <v>119.75</v>
      </c>
      <c r="P3182">
        <f t="shared" si="247"/>
        <v>31.933333333333334</v>
      </c>
      <c r="Q3182" t="str">
        <f t="shared" si="248"/>
        <v>theater</v>
      </c>
      <c r="R3182" t="str">
        <f t="shared" si="249"/>
        <v>plays</v>
      </c>
      <c r="S3182" s="9">
        <f t="shared" si="245"/>
        <v>41780.412604166668</v>
      </c>
      <c r="T3182" s="9">
        <f t="shared" si="24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E3183/D3183*100</f>
        <v>109.00000000000001</v>
      </c>
      <c r="P3183">
        <f t="shared" si="247"/>
        <v>36.333333333333336</v>
      </c>
      <c r="Q3183" t="str">
        <f t="shared" si="248"/>
        <v>theater</v>
      </c>
      <c r="R3183" t="str">
        <f t="shared" si="249"/>
        <v>plays</v>
      </c>
      <c r="S3183" s="9">
        <f t="shared" si="245"/>
        <v>41779.310034722221</v>
      </c>
      <c r="T3183" s="9">
        <f t="shared" si="246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E3184/D3184*100</f>
        <v>100.88571428571429</v>
      </c>
      <c r="P3184">
        <f t="shared" si="247"/>
        <v>46.768211920529801</v>
      </c>
      <c r="Q3184" t="str">
        <f t="shared" si="248"/>
        <v>theater</v>
      </c>
      <c r="R3184" t="str">
        <f t="shared" si="249"/>
        <v>plays</v>
      </c>
      <c r="S3184" s="9">
        <f t="shared" si="245"/>
        <v>40883.949317129627</v>
      </c>
      <c r="T3184" s="9">
        <f t="shared" si="24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E3185/D3185*100</f>
        <v>109.00000000000001</v>
      </c>
      <c r="P3185">
        <f t="shared" si="247"/>
        <v>40.073529411764703</v>
      </c>
      <c r="Q3185" t="str">
        <f t="shared" si="248"/>
        <v>theater</v>
      </c>
      <c r="R3185" t="str">
        <f t="shared" si="249"/>
        <v>plays</v>
      </c>
      <c r="S3185" s="9">
        <f t="shared" ref="S3185:S3248" si="250">(((J3185/60)/60)/24)+DATE(1970,1,1)</f>
        <v>41491.79478009259</v>
      </c>
      <c r="T3185" s="9">
        <f t="shared" ref="T3185:T3248" si="251"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E3186/D3186*100</f>
        <v>107.20930232558139</v>
      </c>
      <c r="P3186">
        <f t="shared" si="247"/>
        <v>100.21739130434783</v>
      </c>
      <c r="Q3186" t="str">
        <f t="shared" si="248"/>
        <v>theater</v>
      </c>
      <c r="R3186" t="str">
        <f t="shared" si="249"/>
        <v>plays</v>
      </c>
      <c r="S3186" s="9">
        <f t="shared" si="250"/>
        <v>41791.993414351848</v>
      </c>
      <c r="T3186" s="9">
        <f t="shared" si="25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E3187/D3187*100</f>
        <v>100</v>
      </c>
      <c r="P3187">
        <f t="shared" si="247"/>
        <v>41.666666666666664</v>
      </c>
      <c r="Q3187" t="str">
        <f t="shared" si="248"/>
        <v>theater</v>
      </c>
      <c r="R3187" t="str">
        <f t="shared" si="249"/>
        <v>plays</v>
      </c>
      <c r="S3187" s="9">
        <f t="shared" si="250"/>
        <v>41829.977326388893</v>
      </c>
      <c r="T3187" s="9">
        <f t="shared" si="25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E3188/D3188*100</f>
        <v>102.18750000000001</v>
      </c>
      <c r="P3188">
        <f t="shared" si="247"/>
        <v>46.714285714285715</v>
      </c>
      <c r="Q3188" t="str">
        <f t="shared" si="248"/>
        <v>theater</v>
      </c>
      <c r="R3188" t="str">
        <f t="shared" si="249"/>
        <v>plays</v>
      </c>
      <c r="S3188" s="9">
        <f t="shared" si="250"/>
        <v>41868.924050925925</v>
      </c>
      <c r="T3188" s="9">
        <f t="shared" si="25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E3189/D3189*100</f>
        <v>116.29333333333334</v>
      </c>
      <c r="P3189">
        <f t="shared" si="247"/>
        <v>71.491803278688522</v>
      </c>
      <c r="Q3189" t="str">
        <f t="shared" si="248"/>
        <v>theater</v>
      </c>
      <c r="R3189" t="str">
        <f t="shared" si="249"/>
        <v>plays</v>
      </c>
      <c r="S3189" s="9">
        <f t="shared" si="250"/>
        <v>41835.666354166664</v>
      </c>
      <c r="T3189" s="9">
        <f t="shared" si="25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E3190/D3190*100</f>
        <v>65</v>
      </c>
      <c r="P3190">
        <f t="shared" si="247"/>
        <v>14.444444444444445</v>
      </c>
      <c r="Q3190" t="str">
        <f t="shared" si="248"/>
        <v>theater</v>
      </c>
      <c r="R3190" t="str">
        <f t="shared" si="249"/>
        <v>musical</v>
      </c>
      <c r="S3190" s="9">
        <f t="shared" si="250"/>
        <v>42144.415532407409</v>
      </c>
      <c r="T3190" s="9">
        <f t="shared" si="25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E3191/D3191*100</f>
        <v>12.327272727272726</v>
      </c>
      <c r="P3191">
        <f t="shared" si="247"/>
        <v>356.84210526315792</v>
      </c>
      <c r="Q3191" t="str">
        <f t="shared" si="248"/>
        <v>theater</v>
      </c>
      <c r="R3191" t="str">
        <f t="shared" si="249"/>
        <v>musical</v>
      </c>
      <c r="S3191" s="9">
        <f t="shared" si="250"/>
        <v>42118.346435185187</v>
      </c>
      <c r="T3191" s="9">
        <f t="shared" si="25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E3192/D3192*100</f>
        <v>0</v>
      </c>
      <c r="P3192" t="e">
        <f t="shared" si="247"/>
        <v>#DIV/0!</v>
      </c>
      <c r="Q3192" t="str">
        <f t="shared" si="248"/>
        <v>theater</v>
      </c>
      <c r="R3192" t="str">
        <f t="shared" si="249"/>
        <v>musical</v>
      </c>
      <c r="S3192" s="9">
        <f t="shared" si="250"/>
        <v>42683.151331018518</v>
      </c>
      <c r="T3192" s="9">
        <f t="shared" si="25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E3193/D3193*100</f>
        <v>4.0266666666666664</v>
      </c>
      <c r="P3193">
        <f t="shared" si="247"/>
        <v>37.75</v>
      </c>
      <c r="Q3193" t="str">
        <f t="shared" si="248"/>
        <v>theater</v>
      </c>
      <c r="R3193" t="str">
        <f t="shared" si="249"/>
        <v>musical</v>
      </c>
      <c r="S3193" s="9">
        <f t="shared" si="250"/>
        <v>42538.755428240736</v>
      </c>
      <c r="T3193" s="9">
        <f t="shared" si="25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E3194/D3194*100</f>
        <v>1.02</v>
      </c>
      <c r="P3194">
        <f t="shared" si="247"/>
        <v>12.75</v>
      </c>
      <c r="Q3194" t="str">
        <f t="shared" si="248"/>
        <v>theater</v>
      </c>
      <c r="R3194" t="str">
        <f t="shared" si="249"/>
        <v>musical</v>
      </c>
      <c r="S3194" s="9">
        <f t="shared" si="250"/>
        <v>42018.94049768518</v>
      </c>
      <c r="T3194" s="9">
        <f t="shared" si="25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E3195/D3195*100</f>
        <v>11.74</v>
      </c>
      <c r="P3195">
        <f t="shared" si="247"/>
        <v>24.458333333333332</v>
      </c>
      <c r="Q3195" t="str">
        <f t="shared" si="248"/>
        <v>theater</v>
      </c>
      <c r="R3195" t="str">
        <f t="shared" si="249"/>
        <v>musical</v>
      </c>
      <c r="S3195" s="9">
        <f t="shared" si="250"/>
        <v>42010.968240740738</v>
      </c>
      <c r="T3195" s="9">
        <f t="shared" si="25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E3196/D3196*100</f>
        <v>0</v>
      </c>
      <c r="P3196" t="e">
        <f t="shared" si="247"/>
        <v>#DIV/0!</v>
      </c>
      <c r="Q3196" t="str">
        <f t="shared" si="248"/>
        <v>theater</v>
      </c>
      <c r="R3196" t="str">
        <f t="shared" si="249"/>
        <v>musical</v>
      </c>
      <c r="S3196" s="9">
        <f t="shared" si="250"/>
        <v>42182.062476851846</v>
      </c>
      <c r="T3196" s="9">
        <f t="shared" si="25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E3197/D3197*100</f>
        <v>59.142857142857139</v>
      </c>
      <c r="P3197">
        <f t="shared" si="247"/>
        <v>53.07692307692308</v>
      </c>
      <c r="Q3197" t="str">
        <f t="shared" si="248"/>
        <v>theater</v>
      </c>
      <c r="R3197" t="str">
        <f t="shared" si="249"/>
        <v>musical</v>
      </c>
      <c r="S3197" s="9">
        <f t="shared" si="250"/>
        <v>42017.594236111108</v>
      </c>
      <c r="T3197" s="9">
        <f t="shared" si="25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E3198/D3198*100</f>
        <v>0.06</v>
      </c>
      <c r="P3198">
        <f t="shared" si="247"/>
        <v>300</v>
      </c>
      <c r="Q3198" t="str">
        <f t="shared" si="248"/>
        <v>theater</v>
      </c>
      <c r="R3198" t="str">
        <f t="shared" si="249"/>
        <v>musical</v>
      </c>
      <c r="S3198" s="9">
        <f t="shared" si="250"/>
        <v>42157.598090277781</v>
      </c>
      <c r="T3198" s="9">
        <f t="shared" si="25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E3199/D3199*100</f>
        <v>11.450000000000001</v>
      </c>
      <c r="P3199">
        <f t="shared" si="247"/>
        <v>286.25</v>
      </c>
      <c r="Q3199" t="str">
        <f t="shared" si="248"/>
        <v>theater</v>
      </c>
      <c r="R3199" t="str">
        <f t="shared" si="249"/>
        <v>musical</v>
      </c>
      <c r="S3199" s="9">
        <f t="shared" si="250"/>
        <v>42009.493263888886</v>
      </c>
      <c r="T3199" s="9">
        <f t="shared" si="25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E3200/D3200*100</f>
        <v>0.36666666666666664</v>
      </c>
      <c r="P3200">
        <f t="shared" si="247"/>
        <v>36.666666666666664</v>
      </c>
      <c r="Q3200" t="str">
        <f t="shared" si="248"/>
        <v>theater</v>
      </c>
      <c r="R3200" t="str">
        <f t="shared" si="249"/>
        <v>musical</v>
      </c>
      <c r="S3200" s="9">
        <f t="shared" si="250"/>
        <v>42013.424502314811</v>
      </c>
      <c r="T3200" s="9">
        <f t="shared" si="25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E3201/D3201*100</f>
        <v>52.16</v>
      </c>
      <c r="P3201">
        <f t="shared" si="247"/>
        <v>49.20754716981132</v>
      </c>
      <c r="Q3201" t="str">
        <f t="shared" si="248"/>
        <v>theater</v>
      </c>
      <c r="R3201" t="str">
        <f t="shared" si="249"/>
        <v>musical</v>
      </c>
      <c r="S3201" s="9">
        <f t="shared" si="250"/>
        <v>41858.761782407404</v>
      </c>
      <c r="T3201" s="9">
        <f t="shared" si="25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E3202/D3202*100</f>
        <v>2E-3</v>
      </c>
      <c r="P3202">
        <f t="shared" si="247"/>
        <v>1</v>
      </c>
      <c r="Q3202" t="str">
        <f t="shared" si="248"/>
        <v>theater</v>
      </c>
      <c r="R3202" t="str">
        <f t="shared" si="249"/>
        <v>musical</v>
      </c>
      <c r="S3202" s="9">
        <f t="shared" si="250"/>
        <v>42460.320613425924</v>
      </c>
      <c r="T3202" s="9">
        <f t="shared" si="25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E3203/D3203*100</f>
        <v>1.25</v>
      </c>
      <c r="P3203">
        <f t="shared" ref="P3203:P3266" si="252">E3203/L3203</f>
        <v>12.5</v>
      </c>
      <c r="Q3203" t="str">
        <f t="shared" ref="Q3203:Q3266" si="253">LEFT(N3203,FIND("/",N3203)-1)</f>
        <v>theater</v>
      </c>
      <c r="R3203" t="str">
        <f t="shared" ref="R3203:R3266" si="254">RIGHT(N3203,LEN(N3203)-FIND("/",N3203))</f>
        <v>musical</v>
      </c>
      <c r="S3203" s="9">
        <f t="shared" si="250"/>
        <v>41861.767094907409</v>
      </c>
      <c r="T3203" s="9">
        <f t="shared" si="25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E3204/D3204*100</f>
        <v>54.52</v>
      </c>
      <c r="P3204">
        <f t="shared" si="252"/>
        <v>109.04</v>
      </c>
      <c r="Q3204" t="str">
        <f t="shared" si="253"/>
        <v>theater</v>
      </c>
      <c r="R3204" t="str">
        <f t="shared" si="254"/>
        <v>musical</v>
      </c>
      <c r="S3204" s="9">
        <f t="shared" si="250"/>
        <v>42293.853541666671</v>
      </c>
      <c r="T3204" s="9">
        <f t="shared" si="25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E3205/D3205*100</f>
        <v>25</v>
      </c>
      <c r="P3205">
        <f t="shared" si="252"/>
        <v>41.666666666666664</v>
      </c>
      <c r="Q3205" t="str">
        <f t="shared" si="253"/>
        <v>theater</v>
      </c>
      <c r="R3205" t="str">
        <f t="shared" si="254"/>
        <v>musical</v>
      </c>
      <c r="S3205" s="9">
        <f t="shared" si="250"/>
        <v>42242.988680555558</v>
      </c>
      <c r="T3205" s="9">
        <f t="shared" si="25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E3206/D3206*100</f>
        <v>0</v>
      </c>
      <c r="P3206" t="e">
        <f t="shared" si="252"/>
        <v>#DIV/0!</v>
      </c>
      <c r="Q3206" t="str">
        <f t="shared" si="253"/>
        <v>theater</v>
      </c>
      <c r="R3206" t="str">
        <f t="shared" si="254"/>
        <v>musical</v>
      </c>
      <c r="S3206" s="9">
        <f t="shared" si="250"/>
        <v>42172.686099537037</v>
      </c>
      <c r="T3206" s="9">
        <f t="shared" si="25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E3207/D3207*100</f>
        <v>3.4125000000000001</v>
      </c>
      <c r="P3207">
        <f t="shared" si="252"/>
        <v>22.75</v>
      </c>
      <c r="Q3207" t="str">
        <f t="shared" si="253"/>
        <v>theater</v>
      </c>
      <c r="R3207" t="str">
        <f t="shared" si="254"/>
        <v>musical</v>
      </c>
      <c r="S3207" s="9">
        <f t="shared" si="250"/>
        <v>42095.374675925923</v>
      </c>
      <c r="T3207" s="9">
        <f t="shared" si="25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E3208/D3208*100</f>
        <v>0</v>
      </c>
      <c r="P3208" t="e">
        <f t="shared" si="252"/>
        <v>#DIV/0!</v>
      </c>
      <c r="Q3208" t="str">
        <f t="shared" si="253"/>
        <v>theater</v>
      </c>
      <c r="R3208" t="str">
        <f t="shared" si="254"/>
        <v>musical</v>
      </c>
      <c r="S3208" s="9">
        <f t="shared" si="250"/>
        <v>42236.276053240741</v>
      </c>
      <c r="T3208" s="9">
        <f t="shared" si="25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E3209/D3209*100</f>
        <v>46.36363636363636</v>
      </c>
      <c r="P3209">
        <f t="shared" si="252"/>
        <v>70.833333333333329</v>
      </c>
      <c r="Q3209" t="str">
        <f t="shared" si="253"/>
        <v>theater</v>
      </c>
      <c r="R3209" t="str">
        <f t="shared" si="254"/>
        <v>musical</v>
      </c>
      <c r="S3209" s="9">
        <f t="shared" si="250"/>
        <v>42057.277858796297</v>
      </c>
      <c r="T3209" s="9">
        <f t="shared" si="25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E3210/D3210*100</f>
        <v>103.49999999999999</v>
      </c>
      <c r="P3210">
        <f t="shared" si="252"/>
        <v>63.109756097560975</v>
      </c>
      <c r="Q3210" t="str">
        <f t="shared" si="253"/>
        <v>theater</v>
      </c>
      <c r="R3210" t="str">
        <f t="shared" si="254"/>
        <v>plays</v>
      </c>
      <c r="S3210" s="9">
        <f t="shared" si="250"/>
        <v>41827.605057870373</v>
      </c>
      <c r="T3210" s="9">
        <f t="shared" si="25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E3211/D3211*100</f>
        <v>119.32315789473684</v>
      </c>
      <c r="P3211">
        <f t="shared" si="252"/>
        <v>50.157964601769912</v>
      </c>
      <c r="Q3211" t="str">
        <f t="shared" si="253"/>
        <v>theater</v>
      </c>
      <c r="R3211" t="str">
        <f t="shared" si="254"/>
        <v>plays</v>
      </c>
      <c r="S3211" s="9">
        <f t="shared" si="250"/>
        <v>41778.637245370373</v>
      </c>
      <c r="T3211" s="9">
        <f t="shared" si="25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E3212/D3212*100</f>
        <v>125.76666666666667</v>
      </c>
      <c r="P3212">
        <f t="shared" si="252"/>
        <v>62.883333333333333</v>
      </c>
      <c r="Q3212" t="str">
        <f t="shared" si="253"/>
        <v>theater</v>
      </c>
      <c r="R3212" t="str">
        <f t="shared" si="254"/>
        <v>plays</v>
      </c>
      <c r="S3212" s="9">
        <f t="shared" si="250"/>
        <v>41013.936562499999</v>
      </c>
      <c r="T3212" s="9">
        <f t="shared" si="25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E3213/D3213*100</f>
        <v>119.74347826086958</v>
      </c>
      <c r="P3213">
        <f t="shared" si="252"/>
        <v>85.531055900621112</v>
      </c>
      <c r="Q3213" t="str">
        <f t="shared" si="253"/>
        <v>theater</v>
      </c>
      <c r="R3213" t="str">
        <f t="shared" si="254"/>
        <v>plays</v>
      </c>
      <c r="S3213" s="9">
        <f t="shared" si="250"/>
        <v>41834.586574074077</v>
      </c>
      <c r="T3213" s="9">
        <f t="shared" si="25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E3214/D3214*100</f>
        <v>126.25</v>
      </c>
      <c r="P3214">
        <f t="shared" si="252"/>
        <v>53.723404255319146</v>
      </c>
      <c r="Q3214" t="str">
        <f t="shared" si="253"/>
        <v>theater</v>
      </c>
      <c r="R3214" t="str">
        <f t="shared" si="254"/>
        <v>plays</v>
      </c>
      <c r="S3214" s="9">
        <f t="shared" si="250"/>
        <v>41829.795729166668</v>
      </c>
      <c r="T3214" s="9">
        <f t="shared" si="25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E3215/D3215*100</f>
        <v>100.11666666666667</v>
      </c>
      <c r="P3215">
        <f t="shared" si="252"/>
        <v>127.80851063829788</v>
      </c>
      <c r="Q3215" t="str">
        <f t="shared" si="253"/>
        <v>theater</v>
      </c>
      <c r="R3215" t="str">
        <f t="shared" si="254"/>
        <v>plays</v>
      </c>
      <c r="S3215" s="9">
        <f t="shared" si="250"/>
        <v>42171.763414351852</v>
      </c>
      <c r="T3215" s="9">
        <f t="shared" si="25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E3216/D3216*100</f>
        <v>102.13333333333334</v>
      </c>
      <c r="P3216">
        <f t="shared" si="252"/>
        <v>106.57391304347826</v>
      </c>
      <c r="Q3216" t="str">
        <f t="shared" si="253"/>
        <v>theater</v>
      </c>
      <c r="R3216" t="str">
        <f t="shared" si="254"/>
        <v>plays</v>
      </c>
      <c r="S3216" s="9">
        <f t="shared" si="250"/>
        <v>42337.792511574073</v>
      </c>
      <c r="T3216" s="9">
        <f t="shared" si="25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E3217/D3217*100</f>
        <v>100.35142857142858</v>
      </c>
      <c r="P3217">
        <f t="shared" si="252"/>
        <v>262.11194029850748</v>
      </c>
      <c r="Q3217" t="str">
        <f t="shared" si="253"/>
        <v>theater</v>
      </c>
      <c r="R3217" t="str">
        <f t="shared" si="254"/>
        <v>plays</v>
      </c>
      <c r="S3217" s="9">
        <f t="shared" si="250"/>
        <v>42219.665173611109</v>
      </c>
      <c r="T3217" s="9">
        <f t="shared" si="25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E3218/D3218*100</f>
        <v>100.05</v>
      </c>
      <c r="P3218">
        <f t="shared" si="252"/>
        <v>57.171428571428571</v>
      </c>
      <c r="Q3218" t="str">
        <f t="shared" si="253"/>
        <v>theater</v>
      </c>
      <c r="R3218" t="str">
        <f t="shared" si="254"/>
        <v>plays</v>
      </c>
      <c r="S3218" s="9">
        <f t="shared" si="250"/>
        <v>42165.462627314817</v>
      </c>
      <c r="T3218" s="9">
        <f t="shared" si="25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E3219/D3219*100</f>
        <v>116.02222222222223</v>
      </c>
      <c r="P3219">
        <f t="shared" si="252"/>
        <v>50.20192307692308</v>
      </c>
      <c r="Q3219" t="str">
        <f t="shared" si="253"/>
        <v>theater</v>
      </c>
      <c r="R3219" t="str">
        <f t="shared" si="254"/>
        <v>plays</v>
      </c>
      <c r="S3219" s="9">
        <f t="shared" si="250"/>
        <v>42648.546111111107</v>
      </c>
      <c r="T3219" s="9">
        <f t="shared" si="25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E3220/D3220*100</f>
        <v>102.1</v>
      </c>
      <c r="P3220">
        <f t="shared" si="252"/>
        <v>66.586956521739125</v>
      </c>
      <c r="Q3220" t="str">
        <f t="shared" si="253"/>
        <v>theater</v>
      </c>
      <c r="R3220" t="str">
        <f t="shared" si="254"/>
        <v>plays</v>
      </c>
      <c r="S3220" s="9">
        <f t="shared" si="250"/>
        <v>41971.002152777779</v>
      </c>
      <c r="T3220" s="9">
        <f t="shared" si="25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E3221/D3221*100</f>
        <v>100.11000000000001</v>
      </c>
      <c r="P3221">
        <f t="shared" si="252"/>
        <v>168.25210084033614</v>
      </c>
      <c r="Q3221" t="str">
        <f t="shared" si="253"/>
        <v>theater</v>
      </c>
      <c r="R3221" t="str">
        <f t="shared" si="254"/>
        <v>plays</v>
      </c>
      <c r="S3221" s="9">
        <f t="shared" si="250"/>
        <v>42050.983182870375</v>
      </c>
      <c r="T3221" s="9">
        <f t="shared" si="25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E3222/D3222*100</f>
        <v>100.84</v>
      </c>
      <c r="P3222">
        <f t="shared" si="252"/>
        <v>256.37288135593218</v>
      </c>
      <c r="Q3222" t="str">
        <f t="shared" si="253"/>
        <v>theater</v>
      </c>
      <c r="R3222" t="str">
        <f t="shared" si="254"/>
        <v>plays</v>
      </c>
      <c r="S3222" s="9">
        <f t="shared" si="250"/>
        <v>42772.833379629628</v>
      </c>
      <c r="T3222" s="9">
        <f t="shared" si="25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E3223/D3223*100</f>
        <v>103.42499999999998</v>
      </c>
      <c r="P3223">
        <f t="shared" si="252"/>
        <v>36.610619469026545</v>
      </c>
      <c r="Q3223" t="str">
        <f t="shared" si="253"/>
        <v>theater</v>
      </c>
      <c r="R3223" t="str">
        <f t="shared" si="254"/>
        <v>plays</v>
      </c>
      <c r="S3223" s="9">
        <f t="shared" si="250"/>
        <v>42155.696793981479</v>
      </c>
      <c r="T3223" s="9">
        <f t="shared" si="25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E3224/D3224*100</f>
        <v>124.8</v>
      </c>
      <c r="P3224">
        <f t="shared" si="252"/>
        <v>37.142857142857146</v>
      </c>
      <c r="Q3224" t="str">
        <f t="shared" si="253"/>
        <v>theater</v>
      </c>
      <c r="R3224" t="str">
        <f t="shared" si="254"/>
        <v>plays</v>
      </c>
      <c r="S3224" s="9">
        <f t="shared" si="250"/>
        <v>42270.582141203704</v>
      </c>
      <c r="T3224" s="9">
        <f t="shared" si="25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E3225/D3225*100</f>
        <v>109.51612903225806</v>
      </c>
      <c r="P3225">
        <f t="shared" si="252"/>
        <v>45.878378378378379</v>
      </c>
      <c r="Q3225" t="str">
        <f t="shared" si="253"/>
        <v>theater</v>
      </c>
      <c r="R3225" t="str">
        <f t="shared" si="254"/>
        <v>plays</v>
      </c>
      <c r="S3225" s="9">
        <f t="shared" si="250"/>
        <v>42206.835370370376</v>
      </c>
      <c r="T3225" s="9">
        <f t="shared" si="25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E3226/D3226*100</f>
        <v>102.03333333333333</v>
      </c>
      <c r="P3226">
        <f t="shared" si="252"/>
        <v>141.71296296296296</v>
      </c>
      <c r="Q3226" t="str">
        <f t="shared" si="253"/>
        <v>theater</v>
      </c>
      <c r="R3226" t="str">
        <f t="shared" si="254"/>
        <v>plays</v>
      </c>
      <c r="S3226" s="9">
        <f t="shared" si="250"/>
        <v>42697.850844907407</v>
      </c>
      <c r="T3226" s="9">
        <f t="shared" si="25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E3227/D3227*100</f>
        <v>102.35000000000001</v>
      </c>
      <c r="P3227">
        <f t="shared" si="252"/>
        <v>52.487179487179489</v>
      </c>
      <c r="Q3227" t="str">
        <f t="shared" si="253"/>
        <v>theater</v>
      </c>
      <c r="R3227" t="str">
        <f t="shared" si="254"/>
        <v>plays</v>
      </c>
      <c r="S3227" s="9">
        <f t="shared" si="250"/>
        <v>42503.559467592597</v>
      </c>
      <c r="T3227" s="9">
        <f t="shared" si="25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E3228/D3228*100</f>
        <v>104.16666666666667</v>
      </c>
      <c r="P3228">
        <f t="shared" si="252"/>
        <v>59.523809523809526</v>
      </c>
      <c r="Q3228" t="str">
        <f t="shared" si="253"/>
        <v>theater</v>
      </c>
      <c r="R3228" t="str">
        <f t="shared" si="254"/>
        <v>plays</v>
      </c>
      <c r="S3228" s="9">
        <f t="shared" si="250"/>
        <v>42277.583472222221</v>
      </c>
      <c r="T3228" s="9">
        <f t="shared" si="25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E3229/D3229*100</f>
        <v>125</v>
      </c>
      <c r="P3229">
        <f t="shared" si="252"/>
        <v>50</v>
      </c>
      <c r="Q3229" t="str">
        <f t="shared" si="253"/>
        <v>theater</v>
      </c>
      <c r="R3229" t="str">
        <f t="shared" si="254"/>
        <v>plays</v>
      </c>
      <c r="S3229" s="9">
        <f t="shared" si="250"/>
        <v>42722.882361111115</v>
      </c>
      <c r="T3229" s="9">
        <f t="shared" si="25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E3230/D3230*100</f>
        <v>102.34285714285714</v>
      </c>
      <c r="P3230">
        <f t="shared" si="252"/>
        <v>193.62162162162161</v>
      </c>
      <c r="Q3230" t="str">
        <f t="shared" si="253"/>
        <v>theater</v>
      </c>
      <c r="R3230" t="str">
        <f t="shared" si="254"/>
        <v>plays</v>
      </c>
      <c r="S3230" s="9">
        <f t="shared" si="250"/>
        <v>42323.70930555556</v>
      </c>
      <c r="T3230" s="9">
        <f t="shared" si="25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E3231/D3231*100</f>
        <v>107.86500000000001</v>
      </c>
      <c r="P3231">
        <f t="shared" si="252"/>
        <v>106.79702970297029</v>
      </c>
      <c r="Q3231" t="str">
        <f t="shared" si="253"/>
        <v>theater</v>
      </c>
      <c r="R3231" t="str">
        <f t="shared" si="254"/>
        <v>plays</v>
      </c>
      <c r="S3231" s="9">
        <f t="shared" si="250"/>
        <v>41933.291643518518</v>
      </c>
      <c r="T3231" s="9">
        <f t="shared" si="25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E3232/D3232*100</f>
        <v>109.88461538461539</v>
      </c>
      <c r="P3232">
        <f t="shared" si="252"/>
        <v>77.21621621621621</v>
      </c>
      <c r="Q3232" t="str">
        <f t="shared" si="253"/>
        <v>theater</v>
      </c>
      <c r="R3232" t="str">
        <f t="shared" si="254"/>
        <v>plays</v>
      </c>
      <c r="S3232" s="9">
        <f t="shared" si="250"/>
        <v>41898.168125000004</v>
      </c>
      <c r="T3232" s="9">
        <f t="shared" si="25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E3233/D3233*100</f>
        <v>161</v>
      </c>
      <c r="P3233">
        <f t="shared" si="252"/>
        <v>57.5</v>
      </c>
      <c r="Q3233" t="str">
        <f t="shared" si="253"/>
        <v>theater</v>
      </c>
      <c r="R3233" t="str">
        <f t="shared" si="254"/>
        <v>plays</v>
      </c>
      <c r="S3233" s="9">
        <f t="shared" si="250"/>
        <v>42446.943831018521</v>
      </c>
      <c r="T3233" s="9">
        <f t="shared" si="25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E3234/D3234*100</f>
        <v>131.20000000000002</v>
      </c>
      <c r="P3234">
        <f t="shared" si="252"/>
        <v>50.46153846153846</v>
      </c>
      <c r="Q3234" t="str">
        <f t="shared" si="253"/>
        <v>theater</v>
      </c>
      <c r="R3234" t="str">
        <f t="shared" si="254"/>
        <v>plays</v>
      </c>
      <c r="S3234" s="9">
        <f t="shared" si="250"/>
        <v>42463.81385416667</v>
      </c>
      <c r="T3234" s="9">
        <f t="shared" si="25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E3235/D3235*100</f>
        <v>118.8</v>
      </c>
      <c r="P3235">
        <f t="shared" si="252"/>
        <v>97.377049180327873</v>
      </c>
      <c r="Q3235" t="str">
        <f t="shared" si="253"/>
        <v>theater</v>
      </c>
      <c r="R3235" t="str">
        <f t="shared" si="254"/>
        <v>plays</v>
      </c>
      <c r="S3235" s="9">
        <f t="shared" si="250"/>
        <v>42766.805034722223</v>
      </c>
      <c r="T3235" s="9">
        <f t="shared" si="25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E3236/D3236*100</f>
        <v>100.39275000000001</v>
      </c>
      <c r="P3236">
        <f t="shared" si="252"/>
        <v>34.91921739130435</v>
      </c>
      <c r="Q3236" t="str">
        <f t="shared" si="253"/>
        <v>theater</v>
      </c>
      <c r="R3236" t="str">
        <f t="shared" si="254"/>
        <v>plays</v>
      </c>
      <c r="S3236" s="9">
        <f t="shared" si="250"/>
        <v>42734.789444444439</v>
      </c>
      <c r="T3236" s="9">
        <f t="shared" si="25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E3237/D3237*100</f>
        <v>103.20666666666666</v>
      </c>
      <c r="P3237">
        <f t="shared" si="252"/>
        <v>85.530386740331494</v>
      </c>
      <c r="Q3237" t="str">
        <f t="shared" si="253"/>
        <v>theater</v>
      </c>
      <c r="R3237" t="str">
        <f t="shared" si="254"/>
        <v>plays</v>
      </c>
      <c r="S3237" s="9">
        <f t="shared" si="250"/>
        <v>42522.347812499997</v>
      </c>
      <c r="T3237" s="9">
        <f t="shared" si="25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E3238/D3238*100</f>
        <v>100.6</v>
      </c>
      <c r="P3238">
        <f t="shared" si="252"/>
        <v>182.90909090909091</v>
      </c>
      <c r="Q3238" t="str">
        <f t="shared" si="253"/>
        <v>theater</v>
      </c>
      <c r="R3238" t="str">
        <f t="shared" si="254"/>
        <v>plays</v>
      </c>
      <c r="S3238" s="9">
        <f t="shared" si="250"/>
        <v>42702.917048611111</v>
      </c>
      <c r="T3238" s="9">
        <f t="shared" si="25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E3239/D3239*100</f>
        <v>100.78754285714287</v>
      </c>
      <c r="P3239">
        <f t="shared" si="252"/>
        <v>131.13620817843866</v>
      </c>
      <c r="Q3239" t="str">
        <f t="shared" si="253"/>
        <v>theater</v>
      </c>
      <c r="R3239" t="str">
        <f t="shared" si="254"/>
        <v>plays</v>
      </c>
      <c r="S3239" s="9">
        <f t="shared" si="250"/>
        <v>42252.474351851852</v>
      </c>
      <c r="T3239" s="9">
        <f t="shared" si="25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E3240/D3240*100</f>
        <v>112.32142857142857</v>
      </c>
      <c r="P3240">
        <f t="shared" si="252"/>
        <v>39.810126582278478</v>
      </c>
      <c r="Q3240" t="str">
        <f t="shared" si="253"/>
        <v>theater</v>
      </c>
      <c r="R3240" t="str">
        <f t="shared" si="254"/>
        <v>plays</v>
      </c>
      <c r="S3240" s="9">
        <f t="shared" si="250"/>
        <v>42156.510393518518</v>
      </c>
      <c r="T3240" s="9">
        <f t="shared" si="25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E3241/D3241*100</f>
        <v>105.91914022517912</v>
      </c>
      <c r="P3241">
        <f t="shared" si="252"/>
        <v>59.701730769230764</v>
      </c>
      <c r="Q3241" t="str">
        <f t="shared" si="253"/>
        <v>theater</v>
      </c>
      <c r="R3241" t="str">
        <f t="shared" si="254"/>
        <v>plays</v>
      </c>
      <c r="S3241" s="9">
        <f t="shared" si="250"/>
        <v>42278.089039351849</v>
      </c>
      <c r="T3241" s="9">
        <f t="shared" si="25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E3242/D3242*100</f>
        <v>100.56666666666668</v>
      </c>
      <c r="P3242">
        <f t="shared" si="252"/>
        <v>88.735294117647058</v>
      </c>
      <c r="Q3242" t="str">
        <f t="shared" si="253"/>
        <v>theater</v>
      </c>
      <c r="R3242" t="str">
        <f t="shared" si="254"/>
        <v>plays</v>
      </c>
      <c r="S3242" s="9">
        <f t="shared" si="250"/>
        <v>42754.693842592591</v>
      </c>
      <c r="T3242" s="9">
        <f t="shared" si="25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E3243/D3243*100</f>
        <v>115.30588235294117</v>
      </c>
      <c r="P3243">
        <f t="shared" si="252"/>
        <v>58.688622754491021</v>
      </c>
      <c r="Q3243" t="str">
        <f t="shared" si="253"/>
        <v>theater</v>
      </c>
      <c r="R3243" t="str">
        <f t="shared" si="254"/>
        <v>plays</v>
      </c>
      <c r="S3243" s="9">
        <f t="shared" si="250"/>
        <v>41893.324884259258</v>
      </c>
      <c r="T3243" s="9">
        <f t="shared" si="25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E3244/D3244*100</f>
        <v>127.30419999999999</v>
      </c>
      <c r="P3244">
        <f t="shared" si="252"/>
        <v>69.56513661202186</v>
      </c>
      <c r="Q3244" t="str">
        <f t="shared" si="253"/>
        <v>theater</v>
      </c>
      <c r="R3244" t="str">
        <f t="shared" si="254"/>
        <v>plays</v>
      </c>
      <c r="S3244" s="9">
        <f t="shared" si="250"/>
        <v>41871.755694444444</v>
      </c>
      <c r="T3244" s="9">
        <f t="shared" si="25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E3245/D3245*100</f>
        <v>102.83750000000001</v>
      </c>
      <c r="P3245">
        <f t="shared" si="252"/>
        <v>115.87323943661971</v>
      </c>
      <c r="Q3245" t="str">
        <f t="shared" si="253"/>
        <v>theater</v>
      </c>
      <c r="R3245" t="str">
        <f t="shared" si="254"/>
        <v>plays</v>
      </c>
      <c r="S3245" s="9">
        <f t="shared" si="250"/>
        <v>42262.096782407403</v>
      </c>
      <c r="T3245" s="9">
        <f t="shared" si="25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E3246/D3246*100</f>
        <v>102.9375</v>
      </c>
      <c r="P3246">
        <f t="shared" si="252"/>
        <v>23.869565217391305</v>
      </c>
      <c r="Q3246" t="str">
        <f t="shared" si="253"/>
        <v>theater</v>
      </c>
      <c r="R3246" t="str">
        <f t="shared" si="254"/>
        <v>plays</v>
      </c>
      <c r="S3246" s="9">
        <f t="shared" si="250"/>
        <v>42675.694236111114</v>
      </c>
      <c r="T3246" s="9">
        <f t="shared" si="25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E3247/D3247*100</f>
        <v>104.3047619047619</v>
      </c>
      <c r="P3247">
        <f t="shared" si="252"/>
        <v>81.125925925925927</v>
      </c>
      <c r="Q3247" t="str">
        <f t="shared" si="253"/>
        <v>theater</v>
      </c>
      <c r="R3247" t="str">
        <f t="shared" si="254"/>
        <v>plays</v>
      </c>
      <c r="S3247" s="9">
        <f t="shared" si="250"/>
        <v>42135.60020833333</v>
      </c>
      <c r="T3247" s="9">
        <f t="shared" si="25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E3248/D3248*100</f>
        <v>111.22000000000001</v>
      </c>
      <c r="P3248">
        <f t="shared" si="252"/>
        <v>57.626943005181346</v>
      </c>
      <c r="Q3248" t="str">
        <f t="shared" si="253"/>
        <v>theater</v>
      </c>
      <c r="R3248" t="str">
        <f t="shared" si="254"/>
        <v>plays</v>
      </c>
      <c r="S3248" s="9">
        <f t="shared" si="250"/>
        <v>42230.472222222219</v>
      </c>
      <c r="T3248" s="9">
        <f t="shared" si="25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E3249/D3249*100</f>
        <v>105.86</v>
      </c>
      <c r="P3249">
        <f t="shared" si="252"/>
        <v>46.429824561403507</v>
      </c>
      <c r="Q3249" t="str">
        <f t="shared" si="253"/>
        <v>theater</v>
      </c>
      <c r="R3249" t="str">
        <f t="shared" si="254"/>
        <v>plays</v>
      </c>
      <c r="S3249" s="9">
        <f t="shared" ref="S3249:S3312" si="255">(((J3249/60)/60)/24)+DATE(1970,1,1)</f>
        <v>42167.434166666666</v>
      </c>
      <c r="T3249" s="9">
        <f t="shared" ref="T3249:T3312" si="256"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E3250/D3250*100</f>
        <v>100.79166666666666</v>
      </c>
      <c r="P3250">
        <f t="shared" si="252"/>
        <v>60.475000000000001</v>
      </c>
      <c r="Q3250" t="str">
        <f t="shared" si="253"/>
        <v>theater</v>
      </c>
      <c r="R3250" t="str">
        <f t="shared" si="254"/>
        <v>plays</v>
      </c>
      <c r="S3250" s="9">
        <f t="shared" si="255"/>
        <v>42068.888391203705</v>
      </c>
      <c r="T3250" s="9">
        <f t="shared" si="25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E3251/D3251*100</f>
        <v>104.92727272727274</v>
      </c>
      <c r="P3251">
        <f t="shared" si="252"/>
        <v>65.579545454545453</v>
      </c>
      <c r="Q3251" t="str">
        <f t="shared" si="253"/>
        <v>theater</v>
      </c>
      <c r="R3251" t="str">
        <f t="shared" si="254"/>
        <v>plays</v>
      </c>
      <c r="S3251" s="9">
        <f t="shared" si="255"/>
        <v>42145.746689814812</v>
      </c>
      <c r="T3251" s="9">
        <f t="shared" si="25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E3252/D3252*100</f>
        <v>101.55199999999999</v>
      </c>
      <c r="P3252">
        <f t="shared" si="252"/>
        <v>119.1924882629108</v>
      </c>
      <c r="Q3252" t="str">
        <f t="shared" si="253"/>
        <v>theater</v>
      </c>
      <c r="R3252" t="str">
        <f t="shared" si="254"/>
        <v>plays</v>
      </c>
      <c r="S3252" s="9">
        <f t="shared" si="255"/>
        <v>41918.742175925923</v>
      </c>
      <c r="T3252" s="9">
        <f t="shared" si="25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E3253/D3253*100</f>
        <v>110.73333333333333</v>
      </c>
      <c r="P3253">
        <f t="shared" si="252"/>
        <v>83.05</v>
      </c>
      <c r="Q3253" t="str">
        <f t="shared" si="253"/>
        <v>theater</v>
      </c>
      <c r="R3253" t="str">
        <f t="shared" si="254"/>
        <v>plays</v>
      </c>
      <c r="S3253" s="9">
        <f t="shared" si="255"/>
        <v>42146.731087962966</v>
      </c>
      <c r="T3253" s="9">
        <f t="shared" si="25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E3254/D3254*100</f>
        <v>127.82222222222221</v>
      </c>
      <c r="P3254">
        <f t="shared" si="252"/>
        <v>57.52</v>
      </c>
      <c r="Q3254" t="str">
        <f t="shared" si="253"/>
        <v>theater</v>
      </c>
      <c r="R3254" t="str">
        <f t="shared" si="254"/>
        <v>plays</v>
      </c>
      <c r="S3254" s="9">
        <f t="shared" si="255"/>
        <v>42590.472685185188</v>
      </c>
      <c r="T3254" s="9">
        <f t="shared" si="25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E3255/D3255*100</f>
        <v>101.82500000000002</v>
      </c>
      <c r="P3255">
        <f t="shared" si="252"/>
        <v>177.08695652173913</v>
      </c>
      <c r="Q3255" t="str">
        <f t="shared" si="253"/>
        <v>theater</v>
      </c>
      <c r="R3255" t="str">
        <f t="shared" si="254"/>
        <v>plays</v>
      </c>
      <c r="S3255" s="9">
        <f t="shared" si="255"/>
        <v>42602.576712962968</v>
      </c>
      <c r="T3255" s="9">
        <f t="shared" si="25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E3256/D3256*100</f>
        <v>101.25769230769231</v>
      </c>
      <c r="P3256">
        <f t="shared" si="252"/>
        <v>70.771505376344081</v>
      </c>
      <c r="Q3256" t="str">
        <f t="shared" si="253"/>
        <v>theater</v>
      </c>
      <c r="R3256" t="str">
        <f t="shared" si="254"/>
        <v>plays</v>
      </c>
      <c r="S3256" s="9">
        <f t="shared" si="255"/>
        <v>42059.085752314815</v>
      </c>
      <c r="T3256" s="9">
        <f t="shared" si="25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E3257/D3257*100</f>
        <v>175</v>
      </c>
      <c r="P3257">
        <f t="shared" si="252"/>
        <v>29.166666666666668</v>
      </c>
      <c r="Q3257" t="str">
        <f t="shared" si="253"/>
        <v>theater</v>
      </c>
      <c r="R3257" t="str">
        <f t="shared" si="254"/>
        <v>plays</v>
      </c>
      <c r="S3257" s="9">
        <f t="shared" si="255"/>
        <v>41889.768229166664</v>
      </c>
      <c r="T3257" s="9">
        <f t="shared" si="25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E3258/D3258*100</f>
        <v>128.06</v>
      </c>
      <c r="P3258">
        <f t="shared" si="252"/>
        <v>72.76136363636364</v>
      </c>
      <c r="Q3258" t="str">
        <f t="shared" si="253"/>
        <v>theater</v>
      </c>
      <c r="R3258" t="str">
        <f t="shared" si="254"/>
        <v>plays</v>
      </c>
      <c r="S3258" s="9">
        <f t="shared" si="255"/>
        <v>42144.573807870373</v>
      </c>
      <c r="T3258" s="9">
        <f t="shared" si="25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E3259/D3259*100</f>
        <v>106.29949999999999</v>
      </c>
      <c r="P3259">
        <f t="shared" si="252"/>
        <v>51.853414634146333</v>
      </c>
      <c r="Q3259" t="str">
        <f t="shared" si="253"/>
        <v>theater</v>
      </c>
      <c r="R3259" t="str">
        <f t="shared" si="254"/>
        <v>plays</v>
      </c>
      <c r="S3259" s="9">
        <f t="shared" si="255"/>
        <v>42758.559629629628</v>
      </c>
      <c r="T3259" s="9">
        <f t="shared" si="25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E3260/D3260*100</f>
        <v>105.21428571428571</v>
      </c>
      <c r="P3260">
        <f t="shared" si="252"/>
        <v>98.2</v>
      </c>
      <c r="Q3260" t="str">
        <f t="shared" si="253"/>
        <v>theater</v>
      </c>
      <c r="R3260" t="str">
        <f t="shared" si="254"/>
        <v>plays</v>
      </c>
      <c r="S3260" s="9">
        <f t="shared" si="255"/>
        <v>41982.887280092589</v>
      </c>
      <c r="T3260" s="9">
        <f t="shared" si="25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E3261/D3261*100</f>
        <v>106.16782608695652</v>
      </c>
      <c r="P3261">
        <f t="shared" si="252"/>
        <v>251.7381443298969</v>
      </c>
      <c r="Q3261" t="str">
        <f t="shared" si="253"/>
        <v>theater</v>
      </c>
      <c r="R3261" t="str">
        <f t="shared" si="254"/>
        <v>plays</v>
      </c>
      <c r="S3261" s="9">
        <f t="shared" si="255"/>
        <v>42614.760937500003</v>
      </c>
      <c r="T3261" s="9">
        <f t="shared" si="25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E3262/D3262*100</f>
        <v>109.24000000000001</v>
      </c>
      <c r="P3262">
        <f t="shared" si="252"/>
        <v>74.821917808219183</v>
      </c>
      <c r="Q3262" t="str">
        <f t="shared" si="253"/>
        <v>theater</v>
      </c>
      <c r="R3262" t="str">
        <f t="shared" si="254"/>
        <v>plays</v>
      </c>
      <c r="S3262" s="9">
        <f t="shared" si="255"/>
        <v>42303.672662037032</v>
      </c>
      <c r="T3262" s="9">
        <f t="shared" si="25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E3263/D3263*100</f>
        <v>100.45454545454547</v>
      </c>
      <c r="P3263">
        <f t="shared" si="252"/>
        <v>67.65306122448979</v>
      </c>
      <c r="Q3263" t="str">
        <f t="shared" si="253"/>
        <v>theater</v>
      </c>
      <c r="R3263" t="str">
        <f t="shared" si="254"/>
        <v>plays</v>
      </c>
      <c r="S3263" s="9">
        <f t="shared" si="255"/>
        <v>42171.725416666668</v>
      </c>
      <c r="T3263" s="9">
        <f t="shared" si="25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E3264/D3264*100</f>
        <v>103.04098360655738</v>
      </c>
      <c r="P3264">
        <f t="shared" si="252"/>
        <v>93.81343283582089</v>
      </c>
      <c r="Q3264" t="str">
        <f t="shared" si="253"/>
        <v>theater</v>
      </c>
      <c r="R3264" t="str">
        <f t="shared" si="254"/>
        <v>plays</v>
      </c>
      <c r="S3264" s="9">
        <f t="shared" si="255"/>
        <v>41964.315532407403</v>
      </c>
      <c r="T3264" s="9">
        <f t="shared" si="25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E3265/D3265*100</f>
        <v>112.1664</v>
      </c>
      <c r="P3265">
        <f t="shared" si="252"/>
        <v>41.237647058823526</v>
      </c>
      <c r="Q3265" t="str">
        <f t="shared" si="253"/>
        <v>theater</v>
      </c>
      <c r="R3265" t="str">
        <f t="shared" si="254"/>
        <v>plays</v>
      </c>
      <c r="S3265" s="9">
        <f t="shared" si="255"/>
        <v>42284.516064814816</v>
      </c>
      <c r="T3265" s="9">
        <f t="shared" si="25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E3266/D3266*100</f>
        <v>103</v>
      </c>
      <c r="P3266">
        <f t="shared" si="252"/>
        <v>52.551020408163268</v>
      </c>
      <c r="Q3266" t="str">
        <f t="shared" si="253"/>
        <v>theater</v>
      </c>
      <c r="R3266" t="str">
        <f t="shared" si="254"/>
        <v>plays</v>
      </c>
      <c r="S3266" s="9">
        <f t="shared" si="255"/>
        <v>42016.800208333334</v>
      </c>
      <c r="T3266" s="9">
        <f t="shared" si="25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E3267/D3267*100</f>
        <v>164</v>
      </c>
      <c r="P3267">
        <f t="shared" ref="P3267:P3330" si="257">E3267/L3267</f>
        <v>70.285714285714292</v>
      </c>
      <c r="Q3267" t="str">
        <f t="shared" ref="Q3267:Q3330" si="258">LEFT(N3267,FIND("/",N3267)-1)</f>
        <v>theater</v>
      </c>
      <c r="R3267" t="str">
        <f t="shared" ref="R3267:R3330" si="259">RIGHT(N3267,LEN(N3267)-FIND("/",N3267))</f>
        <v>plays</v>
      </c>
      <c r="S3267" s="9">
        <f t="shared" si="255"/>
        <v>42311.711979166663</v>
      </c>
      <c r="T3267" s="9">
        <f t="shared" si="256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E3268/D3268*100</f>
        <v>131.28333333333333</v>
      </c>
      <c r="P3268">
        <f t="shared" si="257"/>
        <v>48.325153374233132</v>
      </c>
      <c r="Q3268" t="str">
        <f t="shared" si="258"/>
        <v>theater</v>
      </c>
      <c r="R3268" t="str">
        <f t="shared" si="259"/>
        <v>plays</v>
      </c>
      <c r="S3268" s="9">
        <f t="shared" si="255"/>
        <v>42136.536134259266</v>
      </c>
      <c r="T3268" s="9">
        <f t="shared" si="25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E3269/D3269*100</f>
        <v>102.1</v>
      </c>
      <c r="P3269">
        <f t="shared" si="257"/>
        <v>53.177083333333336</v>
      </c>
      <c r="Q3269" t="str">
        <f t="shared" si="258"/>
        <v>theater</v>
      </c>
      <c r="R3269" t="str">
        <f t="shared" si="259"/>
        <v>plays</v>
      </c>
      <c r="S3269" s="9">
        <f t="shared" si="255"/>
        <v>42172.757638888885</v>
      </c>
      <c r="T3269" s="9">
        <f t="shared" si="25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E3270/D3270*100</f>
        <v>128</v>
      </c>
      <c r="P3270">
        <f t="shared" si="257"/>
        <v>60.952380952380949</v>
      </c>
      <c r="Q3270" t="str">
        <f t="shared" si="258"/>
        <v>theater</v>
      </c>
      <c r="R3270" t="str">
        <f t="shared" si="259"/>
        <v>plays</v>
      </c>
      <c r="S3270" s="9">
        <f t="shared" si="255"/>
        <v>42590.90425925926</v>
      </c>
      <c r="T3270" s="9">
        <f t="shared" si="25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E3271/D3271*100</f>
        <v>101.49999999999999</v>
      </c>
      <c r="P3271">
        <f t="shared" si="257"/>
        <v>116</v>
      </c>
      <c r="Q3271" t="str">
        <f t="shared" si="258"/>
        <v>theater</v>
      </c>
      <c r="R3271" t="str">
        <f t="shared" si="259"/>
        <v>plays</v>
      </c>
      <c r="S3271" s="9">
        <f t="shared" si="255"/>
        <v>42137.395798611105</v>
      </c>
      <c r="T3271" s="9">
        <f t="shared" si="25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E3272/D3272*100</f>
        <v>101.66666666666666</v>
      </c>
      <c r="P3272">
        <f t="shared" si="257"/>
        <v>61</v>
      </c>
      <c r="Q3272" t="str">
        <f t="shared" si="258"/>
        <v>theater</v>
      </c>
      <c r="R3272" t="str">
        <f t="shared" si="259"/>
        <v>plays</v>
      </c>
      <c r="S3272" s="9">
        <f t="shared" si="255"/>
        <v>42167.533159722225</v>
      </c>
      <c r="T3272" s="9">
        <f t="shared" si="25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E3273/D3273*100</f>
        <v>130</v>
      </c>
      <c r="P3273">
        <f t="shared" si="257"/>
        <v>38.235294117647058</v>
      </c>
      <c r="Q3273" t="str">
        <f t="shared" si="258"/>
        <v>theater</v>
      </c>
      <c r="R3273" t="str">
        <f t="shared" si="259"/>
        <v>plays</v>
      </c>
      <c r="S3273" s="9">
        <f t="shared" si="255"/>
        <v>41915.437210648146</v>
      </c>
      <c r="T3273" s="9">
        <f t="shared" si="25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E3274/D3274*100</f>
        <v>154.43</v>
      </c>
      <c r="P3274">
        <f t="shared" si="257"/>
        <v>106.50344827586207</v>
      </c>
      <c r="Q3274" t="str">
        <f t="shared" si="258"/>
        <v>theater</v>
      </c>
      <c r="R3274" t="str">
        <f t="shared" si="259"/>
        <v>plays</v>
      </c>
      <c r="S3274" s="9">
        <f t="shared" si="255"/>
        <v>42284.500104166669</v>
      </c>
      <c r="T3274" s="9">
        <f t="shared" si="25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E3275/D3275*100</f>
        <v>107.4</v>
      </c>
      <c r="P3275">
        <f t="shared" si="257"/>
        <v>204.57142857142858</v>
      </c>
      <c r="Q3275" t="str">
        <f t="shared" si="258"/>
        <v>theater</v>
      </c>
      <c r="R3275" t="str">
        <f t="shared" si="259"/>
        <v>plays</v>
      </c>
      <c r="S3275" s="9">
        <f t="shared" si="255"/>
        <v>42611.801412037035</v>
      </c>
      <c r="T3275" s="9">
        <f t="shared" si="25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E3276/D3276*100</f>
        <v>101.32258064516128</v>
      </c>
      <c r="P3276">
        <f t="shared" si="257"/>
        <v>54.912587412587413</v>
      </c>
      <c r="Q3276" t="str">
        <f t="shared" si="258"/>
        <v>theater</v>
      </c>
      <c r="R3276" t="str">
        <f t="shared" si="259"/>
        <v>plays</v>
      </c>
      <c r="S3276" s="9">
        <f t="shared" si="255"/>
        <v>42400.704537037032</v>
      </c>
      <c r="T3276" s="9">
        <f t="shared" si="25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E3277/D3277*100</f>
        <v>100.27777777777777</v>
      </c>
      <c r="P3277">
        <f t="shared" si="257"/>
        <v>150.41666666666666</v>
      </c>
      <c r="Q3277" t="str">
        <f t="shared" si="258"/>
        <v>theater</v>
      </c>
      <c r="R3277" t="str">
        <f t="shared" si="259"/>
        <v>plays</v>
      </c>
      <c r="S3277" s="9">
        <f t="shared" si="255"/>
        <v>42017.88045138889</v>
      </c>
      <c r="T3277" s="9">
        <f t="shared" si="25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E3278/D3278*100</f>
        <v>116.84444444444443</v>
      </c>
      <c r="P3278">
        <f t="shared" si="257"/>
        <v>52.58</v>
      </c>
      <c r="Q3278" t="str">
        <f t="shared" si="258"/>
        <v>theater</v>
      </c>
      <c r="R3278" t="str">
        <f t="shared" si="259"/>
        <v>plays</v>
      </c>
      <c r="S3278" s="9">
        <f t="shared" si="255"/>
        <v>42426.949988425928</v>
      </c>
      <c r="T3278" s="9">
        <f t="shared" si="25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E3279/D3279*100</f>
        <v>108.60000000000001</v>
      </c>
      <c r="P3279">
        <f t="shared" si="257"/>
        <v>54.3</v>
      </c>
      <c r="Q3279" t="str">
        <f t="shared" si="258"/>
        <v>theater</v>
      </c>
      <c r="R3279" t="str">
        <f t="shared" si="259"/>
        <v>plays</v>
      </c>
      <c r="S3279" s="9">
        <f t="shared" si="255"/>
        <v>41931.682939814818</v>
      </c>
      <c r="T3279" s="9">
        <f t="shared" si="25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E3280/D3280*100</f>
        <v>103.4</v>
      </c>
      <c r="P3280">
        <f t="shared" si="257"/>
        <v>76.029411764705884</v>
      </c>
      <c r="Q3280" t="str">
        <f t="shared" si="258"/>
        <v>theater</v>
      </c>
      <c r="R3280" t="str">
        <f t="shared" si="259"/>
        <v>plays</v>
      </c>
      <c r="S3280" s="9">
        <f t="shared" si="255"/>
        <v>42124.848414351851</v>
      </c>
      <c r="T3280" s="9">
        <f t="shared" si="25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E3281/D3281*100</f>
        <v>114.27586206896552</v>
      </c>
      <c r="P3281">
        <f t="shared" si="257"/>
        <v>105.2063492063492</v>
      </c>
      <c r="Q3281" t="str">
        <f t="shared" si="258"/>
        <v>theater</v>
      </c>
      <c r="R3281" t="str">
        <f t="shared" si="259"/>
        <v>plays</v>
      </c>
      <c r="S3281" s="9">
        <f t="shared" si="255"/>
        <v>42431.102534722217</v>
      </c>
      <c r="T3281" s="9">
        <f t="shared" si="25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E3282/D3282*100</f>
        <v>103</v>
      </c>
      <c r="P3282">
        <f t="shared" si="257"/>
        <v>68.666666666666671</v>
      </c>
      <c r="Q3282" t="str">
        <f t="shared" si="258"/>
        <v>theater</v>
      </c>
      <c r="R3282" t="str">
        <f t="shared" si="259"/>
        <v>plays</v>
      </c>
      <c r="S3282" s="9">
        <f t="shared" si="255"/>
        <v>42121.756921296299</v>
      </c>
      <c r="T3282" s="9">
        <f t="shared" si="25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E3283/D3283*100</f>
        <v>121.6</v>
      </c>
      <c r="P3283">
        <f t="shared" si="257"/>
        <v>129.36170212765958</v>
      </c>
      <c r="Q3283" t="str">
        <f t="shared" si="258"/>
        <v>theater</v>
      </c>
      <c r="R3283" t="str">
        <f t="shared" si="259"/>
        <v>plays</v>
      </c>
      <c r="S3283" s="9">
        <f t="shared" si="255"/>
        <v>42219.019733796296</v>
      </c>
      <c r="T3283" s="9">
        <f t="shared" si="25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E3284/D3284*100</f>
        <v>102.6467741935484</v>
      </c>
      <c r="P3284">
        <f t="shared" si="257"/>
        <v>134.26371308016877</v>
      </c>
      <c r="Q3284" t="str">
        <f t="shared" si="258"/>
        <v>theater</v>
      </c>
      <c r="R3284" t="str">
        <f t="shared" si="259"/>
        <v>plays</v>
      </c>
      <c r="S3284" s="9">
        <f t="shared" si="255"/>
        <v>42445.19430555556</v>
      </c>
      <c r="T3284" s="9">
        <f t="shared" si="25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E3285/D3285*100</f>
        <v>104.75000000000001</v>
      </c>
      <c r="P3285">
        <f t="shared" si="257"/>
        <v>17.829787234042552</v>
      </c>
      <c r="Q3285" t="str">
        <f t="shared" si="258"/>
        <v>theater</v>
      </c>
      <c r="R3285" t="str">
        <f t="shared" si="259"/>
        <v>plays</v>
      </c>
      <c r="S3285" s="9">
        <f t="shared" si="255"/>
        <v>42379.74418981481</v>
      </c>
      <c r="T3285" s="9">
        <f t="shared" si="25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E3286/D3286*100</f>
        <v>101.6</v>
      </c>
      <c r="P3286">
        <f t="shared" si="257"/>
        <v>203.2</v>
      </c>
      <c r="Q3286" t="str">
        <f t="shared" si="258"/>
        <v>theater</v>
      </c>
      <c r="R3286" t="str">
        <f t="shared" si="259"/>
        <v>plays</v>
      </c>
      <c r="S3286" s="9">
        <f t="shared" si="255"/>
        <v>42380.884872685187</v>
      </c>
      <c r="T3286" s="9">
        <f t="shared" si="25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E3287/D3287*100</f>
        <v>112.10242048409683</v>
      </c>
      <c r="P3287">
        <f t="shared" si="257"/>
        <v>69.18518518518519</v>
      </c>
      <c r="Q3287" t="str">
        <f t="shared" si="258"/>
        <v>theater</v>
      </c>
      <c r="R3287" t="str">
        <f t="shared" si="259"/>
        <v>plays</v>
      </c>
      <c r="S3287" s="9">
        <f t="shared" si="255"/>
        <v>42762.942430555559</v>
      </c>
      <c r="T3287" s="9">
        <f t="shared" si="25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E3288/D3288*100</f>
        <v>101.76666666666667</v>
      </c>
      <c r="P3288">
        <f t="shared" si="257"/>
        <v>125.12295081967213</v>
      </c>
      <c r="Q3288" t="str">
        <f t="shared" si="258"/>
        <v>theater</v>
      </c>
      <c r="R3288" t="str">
        <f t="shared" si="259"/>
        <v>plays</v>
      </c>
      <c r="S3288" s="9">
        <f t="shared" si="255"/>
        <v>42567.840069444443</v>
      </c>
      <c r="T3288" s="9">
        <f t="shared" si="25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E3289/D3289*100</f>
        <v>100</v>
      </c>
      <c r="P3289">
        <f t="shared" si="257"/>
        <v>73.529411764705884</v>
      </c>
      <c r="Q3289" t="str">
        <f t="shared" si="258"/>
        <v>theater</v>
      </c>
      <c r="R3289" t="str">
        <f t="shared" si="259"/>
        <v>plays</v>
      </c>
      <c r="S3289" s="9">
        <f t="shared" si="255"/>
        <v>42311.750324074077</v>
      </c>
      <c r="T3289" s="9">
        <f t="shared" si="25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E3290/D3290*100</f>
        <v>100.26489999999998</v>
      </c>
      <c r="P3290">
        <f t="shared" si="257"/>
        <v>48.437149758454105</v>
      </c>
      <c r="Q3290" t="str">
        <f t="shared" si="258"/>
        <v>theater</v>
      </c>
      <c r="R3290" t="str">
        <f t="shared" si="259"/>
        <v>plays</v>
      </c>
      <c r="S3290" s="9">
        <f t="shared" si="255"/>
        <v>42505.774479166663</v>
      </c>
      <c r="T3290" s="9">
        <f t="shared" si="25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E3291/D3291*100</f>
        <v>133.04200000000003</v>
      </c>
      <c r="P3291">
        <f t="shared" si="257"/>
        <v>26.608400000000003</v>
      </c>
      <c r="Q3291" t="str">
        <f t="shared" si="258"/>
        <v>theater</v>
      </c>
      <c r="R3291" t="str">
        <f t="shared" si="259"/>
        <v>plays</v>
      </c>
      <c r="S3291" s="9">
        <f t="shared" si="255"/>
        <v>42758.368078703701</v>
      </c>
      <c r="T3291" s="9">
        <f t="shared" si="25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E3292/D3292*100</f>
        <v>121.2</v>
      </c>
      <c r="P3292">
        <f t="shared" si="257"/>
        <v>33.666666666666664</v>
      </c>
      <c r="Q3292" t="str">
        <f t="shared" si="258"/>
        <v>theater</v>
      </c>
      <c r="R3292" t="str">
        <f t="shared" si="259"/>
        <v>plays</v>
      </c>
      <c r="S3292" s="9">
        <f t="shared" si="255"/>
        <v>42775.51494212963</v>
      </c>
      <c r="T3292" s="9">
        <f t="shared" si="25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E3293/D3293*100</f>
        <v>113.99999999999999</v>
      </c>
      <c r="P3293">
        <f t="shared" si="257"/>
        <v>40.714285714285715</v>
      </c>
      <c r="Q3293" t="str">
        <f t="shared" si="258"/>
        <v>theater</v>
      </c>
      <c r="R3293" t="str">
        <f t="shared" si="259"/>
        <v>plays</v>
      </c>
      <c r="S3293" s="9">
        <f t="shared" si="255"/>
        <v>42232.702546296292</v>
      </c>
      <c r="T3293" s="9">
        <f t="shared" si="25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E3294/D3294*100</f>
        <v>286.13861386138615</v>
      </c>
      <c r="P3294">
        <f t="shared" si="257"/>
        <v>19.266666666666666</v>
      </c>
      <c r="Q3294" t="str">
        <f t="shared" si="258"/>
        <v>theater</v>
      </c>
      <c r="R3294" t="str">
        <f t="shared" si="259"/>
        <v>plays</v>
      </c>
      <c r="S3294" s="9">
        <f t="shared" si="255"/>
        <v>42282.770231481481</v>
      </c>
      <c r="T3294" s="9">
        <f t="shared" si="25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E3295/D3295*100</f>
        <v>170.44444444444446</v>
      </c>
      <c r="P3295">
        <f t="shared" si="257"/>
        <v>84.285714285714292</v>
      </c>
      <c r="Q3295" t="str">
        <f t="shared" si="258"/>
        <v>theater</v>
      </c>
      <c r="R3295" t="str">
        <f t="shared" si="259"/>
        <v>plays</v>
      </c>
      <c r="S3295" s="9">
        <f t="shared" si="255"/>
        <v>42768.425370370373</v>
      </c>
      <c r="T3295" s="9">
        <f t="shared" si="25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E3296/D3296*100</f>
        <v>118.33333333333333</v>
      </c>
      <c r="P3296">
        <f t="shared" si="257"/>
        <v>29.583333333333332</v>
      </c>
      <c r="Q3296" t="str">
        <f t="shared" si="258"/>
        <v>theater</v>
      </c>
      <c r="R3296" t="str">
        <f t="shared" si="259"/>
        <v>plays</v>
      </c>
      <c r="S3296" s="9">
        <f t="shared" si="255"/>
        <v>42141.541134259256</v>
      </c>
      <c r="T3296" s="9">
        <f t="shared" si="25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E3297/D3297*100</f>
        <v>102.85857142857142</v>
      </c>
      <c r="P3297">
        <f t="shared" si="257"/>
        <v>26.667037037037037</v>
      </c>
      <c r="Q3297" t="str">
        <f t="shared" si="258"/>
        <v>theater</v>
      </c>
      <c r="R3297" t="str">
        <f t="shared" si="259"/>
        <v>plays</v>
      </c>
      <c r="S3297" s="9">
        <f t="shared" si="255"/>
        <v>42609.442465277782</v>
      </c>
      <c r="T3297" s="9">
        <f t="shared" si="25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E3298/D3298*100</f>
        <v>144.06666666666666</v>
      </c>
      <c r="P3298">
        <f t="shared" si="257"/>
        <v>45.978723404255319</v>
      </c>
      <c r="Q3298" t="str">
        <f t="shared" si="258"/>
        <v>theater</v>
      </c>
      <c r="R3298" t="str">
        <f t="shared" si="259"/>
        <v>plays</v>
      </c>
      <c r="S3298" s="9">
        <f t="shared" si="255"/>
        <v>42309.756620370375</v>
      </c>
      <c r="T3298" s="9">
        <f t="shared" si="25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E3299/D3299*100</f>
        <v>100.07272727272726</v>
      </c>
      <c r="P3299">
        <f t="shared" si="257"/>
        <v>125.09090909090909</v>
      </c>
      <c r="Q3299" t="str">
        <f t="shared" si="258"/>
        <v>theater</v>
      </c>
      <c r="R3299" t="str">
        <f t="shared" si="259"/>
        <v>plays</v>
      </c>
      <c r="S3299" s="9">
        <f t="shared" si="255"/>
        <v>42193.771481481483</v>
      </c>
      <c r="T3299" s="9">
        <f t="shared" si="25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E3300/D3300*100</f>
        <v>101.73</v>
      </c>
      <c r="P3300">
        <f t="shared" si="257"/>
        <v>141.29166666666666</v>
      </c>
      <c r="Q3300" t="str">
        <f t="shared" si="258"/>
        <v>theater</v>
      </c>
      <c r="R3300" t="str">
        <f t="shared" si="259"/>
        <v>plays</v>
      </c>
      <c r="S3300" s="9">
        <f t="shared" si="255"/>
        <v>42239.957962962959</v>
      </c>
      <c r="T3300" s="9">
        <f t="shared" si="25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E3301/D3301*100</f>
        <v>116.19999999999999</v>
      </c>
      <c r="P3301">
        <f t="shared" si="257"/>
        <v>55.333333333333336</v>
      </c>
      <c r="Q3301" t="str">
        <f t="shared" si="258"/>
        <v>theater</v>
      </c>
      <c r="R3301" t="str">
        <f t="shared" si="259"/>
        <v>plays</v>
      </c>
      <c r="S3301" s="9">
        <f t="shared" si="255"/>
        <v>42261.917395833334</v>
      </c>
      <c r="T3301" s="9">
        <f t="shared" si="25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E3302/D3302*100</f>
        <v>136.16666666666666</v>
      </c>
      <c r="P3302">
        <f t="shared" si="257"/>
        <v>46.420454545454547</v>
      </c>
      <c r="Q3302" t="str">
        <f t="shared" si="258"/>
        <v>theater</v>
      </c>
      <c r="R3302" t="str">
        <f t="shared" si="259"/>
        <v>plays</v>
      </c>
      <c r="S3302" s="9">
        <f t="shared" si="255"/>
        <v>42102.743773148148</v>
      </c>
      <c r="T3302" s="9">
        <f t="shared" si="25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E3303/D3303*100</f>
        <v>133.46666666666667</v>
      </c>
      <c r="P3303">
        <f t="shared" si="257"/>
        <v>57.2</v>
      </c>
      <c r="Q3303" t="str">
        <f t="shared" si="258"/>
        <v>theater</v>
      </c>
      <c r="R3303" t="str">
        <f t="shared" si="259"/>
        <v>plays</v>
      </c>
      <c r="S3303" s="9">
        <f t="shared" si="255"/>
        <v>42538.73583333334</v>
      </c>
      <c r="T3303" s="9">
        <f t="shared" si="25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E3304/D3304*100</f>
        <v>103.39285714285715</v>
      </c>
      <c r="P3304">
        <f t="shared" si="257"/>
        <v>173.7</v>
      </c>
      <c r="Q3304" t="str">
        <f t="shared" si="258"/>
        <v>theater</v>
      </c>
      <c r="R3304" t="str">
        <f t="shared" si="259"/>
        <v>plays</v>
      </c>
      <c r="S3304" s="9">
        <f t="shared" si="255"/>
        <v>42681.35157407407</v>
      </c>
      <c r="T3304" s="9">
        <f t="shared" si="25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E3305/D3305*100</f>
        <v>115.88888888888889</v>
      </c>
      <c r="P3305">
        <f t="shared" si="257"/>
        <v>59.6</v>
      </c>
      <c r="Q3305" t="str">
        <f t="shared" si="258"/>
        <v>theater</v>
      </c>
      <c r="R3305" t="str">
        <f t="shared" si="259"/>
        <v>plays</v>
      </c>
      <c r="S3305" s="9">
        <f t="shared" si="255"/>
        <v>42056.65143518518</v>
      </c>
      <c r="T3305" s="9">
        <f t="shared" si="25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E3306/D3306*100</f>
        <v>104.51666666666665</v>
      </c>
      <c r="P3306">
        <f t="shared" si="257"/>
        <v>89.585714285714289</v>
      </c>
      <c r="Q3306" t="str">
        <f t="shared" si="258"/>
        <v>theater</v>
      </c>
      <c r="R3306" t="str">
        <f t="shared" si="259"/>
        <v>plays</v>
      </c>
      <c r="S3306" s="9">
        <f t="shared" si="255"/>
        <v>42696.624444444446</v>
      </c>
      <c r="T3306" s="9">
        <f t="shared" si="25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E3307/D3307*100</f>
        <v>102.02500000000001</v>
      </c>
      <c r="P3307">
        <f t="shared" si="257"/>
        <v>204.05</v>
      </c>
      <c r="Q3307" t="str">
        <f t="shared" si="258"/>
        <v>theater</v>
      </c>
      <c r="R3307" t="str">
        <f t="shared" si="259"/>
        <v>plays</v>
      </c>
      <c r="S3307" s="9">
        <f t="shared" si="255"/>
        <v>42186.855879629627</v>
      </c>
      <c r="T3307" s="9">
        <f t="shared" si="25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E3308/D3308*100</f>
        <v>175.33333333333334</v>
      </c>
      <c r="P3308">
        <f t="shared" si="257"/>
        <v>48.703703703703702</v>
      </c>
      <c r="Q3308" t="str">
        <f t="shared" si="258"/>
        <v>theater</v>
      </c>
      <c r="R3308" t="str">
        <f t="shared" si="259"/>
        <v>plays</v>
      </c>
      <c r="S3308" s="9">
        <f t="shared" si="255"/>
        <v>42493.219236111108</v>
      </c>
      <c r="T3308" s="9">
        <f t="shared" si="25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E3309/D3309*100</f>
        <v>106.67999999999999</v>
      </c>
      <c r="P3309">
        <f t="shared" si="257"/>
        <v>53.339999999999996</v>
      </c>
      <c r="Q3309" t="str">
        <f t="shared" si="258"/>
        <v>theater</v>
      </c>
      <c r="R3309" t="str">
        <f t="shared" si="259"/>
        <v>plays</v>
      </c>
      <c r="S3309" s="9">
        <f t="shared" si="255"/>
        <v>42475.057164351849</v>
      </c>
      <c r="T3309" s="9">
        <f t="shared" si="25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E3310/D3310*100</f>
        <v>122.28571428571429</v>
      </c>
      <c r="P3310">
        <f t="shared" si="257"/>
        <v>75.087719298245617</v>
      </c>
      <c r="Q3310" t="str">
        <f t="shared" si="258"/>
        <v>theater</v>
      </c>
      <c r="R3310" t="str">
        <f t="shared" si="259"/>
        <v>plays</v>
      </c>
      <c r="S3310" s="9">
        <f t="shared" si="255"/>
        <v>42452.876909722225</v>
      </c>
      <c r="T3310" s="9">
        <f t="shared" si="25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E3311/D3311*100</f>
        <v>159.42857142857144</v>
      </c>
      <c r="P3311">
        <f t="shared" si="257"/>
        <v>18</v>
      </c>
      <c r="Q3311" t="str">
        <f t="shared" si="258"/>
        <v>theater</v>
      </c>
      <c r="R3311" t="str">
        <f t="shared" si="259"/>
        <v>plays</v>
      </c>
      <c r="S3311" s="9">
        <f t="shared" si="255"/>
        <v>42628.650208333333</v>
      </c>
      <c r="T3311" s="9">
        <f t="shared" si="25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E3312/D3312*100</f>
        <v>100.07692307692308</v>
      </c>
      <c r="P3312">
        <f t="shared" si="257"/>
        <v>209.83870967741936</v>
      </c>
      <c r="Q3312" t="str">
        <f t="shared" si="258"/>
        <v>theater</v>
      </c>
      <c r="R3312" t="str">
        <f t="shared" si="259"/>
        <v>plays</v>
      </c>
      <c r="S3312" s="9">
        <f t="shared" si="255"/>
        <v>42253.928530092591</v>
      </c>
      <c r="T3312" s="9">
        <f t="shared" si="25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E3313/D3313*100</f>
        <v>109.84</v>
      </c>
      <c r="P3313">
        <f t="shared" si="257"/>
        <v>61.022222222222226</v>
      </c>
      <c r="Q3313" t="str">
        <f t="shared" si="258"/>
        <v>theater</v>
      </c>
      <c r="R3313" t="str">
        <f t="shared" si="259"/>
        <v>plays</v>
      </c>
      <c r="S3313" s="9">
        <f t="shared" ref="S3313:S3376" si="260">(((J3313/60)/60)/24)+DATE(1970,1,1)</f>
        <v>42264.29178240741</v>
      </c>
      <c r="T3313" s="9">
        <f t="shared" ref="T3313:T3376" si="261"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E3314/D3314*100</f>
        <v>100.03999999999999</v>
      </c>
      <c r="P3314">
        <f t="shared" si="257"/>
        <v>61</v>
      </c>
      <c r="Q3314" t="str">
        <f t="shared" si="258"/>
        <v>theater</v>
      </c>
      <c r="R3314" t="str">
        <f t="shared" si="259"/>
        <v>plays</v>
      </c>
      <c r="S3314" s="9">
        <f t="shared" si="260"/>
        <v>42664.809560185182</v>
      </c>
      <c r="T3314" s="9">
        <f t="shared" si="26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E3315/D3315*100</f>
        <v>116.05000000000001</v>
      </c>
      <c r="P3315">
        <f t="shared" si="257"/>
        <v>80.034482758620683</v>
      </c>
      <c r="Q3315" t="str">
        <f t="shared" si="258"/>
        <v>theater</v>
      </c>
      <c r="R3315" t="str">
        <f t="shared" si="259"/>
        <v>plays</v>
      </c>
      <c r="S3315" s="9">
        <f t="shared" si="260"/>
        <v>42382.244409722218</v>
      </c>
      <c r="T3315" s="9">
        <f t="shared" si="26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E3316/D3316*100</f>
        <v>210.75</v>
      </c>
      <c r="P3316">
        <f t="shared" si="257"/>
        <v>29.068965517241381</v>
      </c>
      <c r="Q3316" t="str">
        <f t="shared" si="258"/>
        <v>theater</v>
      </c>
      <c r="R3316" t="str">
        <f t="shared" si="259"/>
        <v>plays</v>
      </c>
      <c r="S3316" s="9">
        <f t="shared" si="260"/>
        <v>42105.267488425925</v>
      </c>
      <c r="T3316" s="9">
        <f t="shared" si="26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E3317/D3317*100</f>
        <v>110.00000000000001</v>
      </c>
      <c r="P3317">
        <f t="shared" si="257"/>
        <v>49.438202247191015</v>
      </c>
      <c r="Q3317" t="str">
        <f t="shared" si="258"/>
        <v>theater</v>
      </c>
      <c r="R3317" t="str">
        <f t="shared" si="259"/>
        <v>plays</v>
      </c>
      <c r="S3317" s="9">
        <f t="shared" si="260"/>
        <v>42466.303715277783</v>
      </c>
      <c r="T3317" s="9">
        <f t="shared" si="26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E3318/D3318*100</f>
        <v>100.08673425918037</v>
      </c>
      <c r="P3318">
        <f t="shared" si="257"/>
        <v>93.977440000000001</v>
      </c>
      <c r="Q3318" t="str">
        <f t="shared" si="258"/>
        <v>theater</v>
      </c>
      <c r="R3318" t="str">
        <f t="shared" si="259"/>
        <v>plays</v>
      </c>
      <c r="S3318" s="9">
        <f t="shared" si="260"/>
        <v>41826.871238425927</v>
      </c>
      <c r="T3318" s="9">
        <f t="shared" si="26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E3319/D3319*100</f>
        <v>106.19047619047619</v>
      </c>
      <c r="P3319">
        <f t="shared" si="257"/>
        <v>61.944444444444443</v>
      </c>
      <c r="Q3319" t="str">
        <f t="shared" si="258"/>
        <v>theater</v>
      </c>
      <c r="R3319" t="str">
        <f t="shared" si="259"/>
        <v>plays</v>
      </c>
      <c r="S3319" s="9">
        <f t="shared" si="260"/>
        <v>42499.039629629624</v>
      </c>
      <c r="T3319" s="9">
        <f t="shared" si="26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E3320/D3320*100</f>
        <v>125.6</v>
      </c>
      <c r="P3320">
        <f t="shared" si="257"/>
        <v>78.5</v>
      </c>
      <c r="Q3320" t="str">
        <f t="shared" si="258"/>
        <v>theater</v>
      </c>
      <c r="R3320" t="str">
        <f t="shared" si="259"/>
        <v>plays</v>
      </c>
      <c r="S3320" s="9">
        <f t="shared" si="260"/>
        <v>42431.302002314813</v>
      </c>
      <c r="T3320" s="9">
        <f t="shared" si="26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E3321/D3321*100</f>
        <v>108</v>
      </c>
      <c r="P3321">
        <f t="shared" si="257"/>
        <v>33.75</v>
      </c>
      <c r="Q3321" t="str">
        <f t="shared" si="258"/>
        <v>theater</v>
      </c>
      <c r="R3321" t="str">
        <f t="shared" si="259"/>
        <v>plays</v>
      </c>
      <c r="S3321" s="9">
        <f t="shared" si="260"/>
        <v>41990.585486111115</v>
      </c>
      <c r="T3321" s="9">
        <f t="shared" si="26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E3322/D3322*100</f>
        <v>101</v>
      </c>
      <c r="P3322">
        <f t="shared" si="257"/>
        <v>66.44736842105263</v>
      </c>
      <c r="Q3322" t="str">
        <f t="shared" si="258"/>
        <v>theater</v>
      </c>
      <c r="R3322" t="str">
        <f t="shared" si="259"/>
        <v>plays</v>
      </c>
      <c r="S3322" s="9">
        <f t="shared" si="260"/>
        <v>42513.045798611114</v>
      </c>
      <c r="T3322" s="9">
        <f t="shared" si="26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E3323/D3323*100</f>
        <v>107.4</v>
      </c>
      <c r="P3323">
        <f t="shared" si="257"/>
        <v>35.799999999999997</v>
      </c>
      <c r="Q3323" t="str">
        <f t="shared" si="258"/>
        <v>theater</v>
      </c>
      <c r="R3323" t="str">
        <f t="shared" si="259"/>
        <v>plays</v>
      </c>
      <c r="S3323" s="9">
        <f t="shared" si="260"/>
        <v>41914.100289351853</v>
      </c>
      <c r="T3323" s="9">
        <f t="shared" si="26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E3324/D3324*100</f>
        <v>101.51515151515152</v>
      </c>
      <c r="P3324">
        <f t="shared" si="257"/>
        <v>145.65217391304347</v>
      </c>
      <c r="Q3324" t="str">
        <f t="shared" si="258"/>
        <v>theater</v>
      </c>
      <c r="R3324" t="str">
        <f t="shared" si="259"/>
        <v>plays</v>
      </c>
      <c r="S3324" s="9">
        <f t="shared" si="260"/>
        <v>42521.010370370372</v>
      </c>
      <c r="T3324" s="9">
        <f t="shared" si="26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E3325/D3325*100</f>
        <v>125.89999999999999</v>
      </c>
      <c r="P3325">
        <f t="shared" si="257"/>
        <v>25.693877551020407</v>
      </c>
      <c r="Q3325" t="str">
        <f t="shared" si="258"/>
        <v>theater</v>
      </c>
      <c r="R3325" t="str">
        <f t="shared" si="259"/>
        <v>plays</v>
      </c>
      <c r="S3325" s="9">
        <f t="shared" si="260"/>
        <v>42608.36583333333</v>
      </c>
      <c r="T3325" s="9">
        <f t="shared" si="26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E3326/D3326*100</f>
        <v>101.66666666666666</v>
      </c>
      <c r="P3326">
        <f t="shared" si="257"/>
        <v>152.5</v>
      </c>
      <c r="Q3326" t="str">
        <f t="shared" si="258"/>
        <v>theater</v>
      </c>
      <c r="R3326" t="str">
        <f t="shared" si="259"/>
        <v>plays</v>
      </c>
      <c r="S3326" s="9">
        <f t="shared" si="260"/>
        <v>42512.58321759259</v>
      </c>
      <c r="T3326" s="9">
        <f t="shared" si="26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E3327/D3327*100</f>
        <v>112.5</v>
      </c>
      <c r="P3327">
        <f t="shared" si="257"/>
        <v>30</v>
      </c>
      <c r="Q3327" t="str">
        <f t="shared" si="258"/>
        <v>theater</v>
      </c>
      <c r="R3327" t="str">
        <f t="shared" si="259"/>
        <v>plays</v>
      </c>
      <c r="S3327" s="9">
        <f t="shared" si="260"/>
        <v>42064.785613425927</v>
      </c>
      <c r="T3327" s="9">
        <f t="shared" si="26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E3328/D3328*100</f>
        <v>101.375</v>
      </c>
      <c r="P3328">
        <f t="shared" si="257"/>
        <v>142.28070175438597</v>
      </c>
      <c r="Q3328" t="str">
        <f t="shared" si="258"/>
        <v>theater</v>
      </c>
      <c r="R3328" t="str">
        <f t="shared" si="259"/>
        <v>plays</v>
      </c>
      <c r="S3328" s="9">
        <f t="shared" si="260"/>
        <v>42041.714178240742</v>
      </c>
      <c r="T3328" s="9">
        <f t="shared" si="26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E3329/D3329*100</f>
        <v>101.25</v>
      </c>
      <c r="P3329">
        <f t="shared" si="257"/>
        <v>24.545454545454547</v>
      </c>
      <c r="Q3329" t="str">
        <f t="shared" si="258"/>
        <v>theater</v>
      </c>
      <c r="R3329" t="str">
        <f t="shared" si="259"/>
        <v>plays</v>
      </c>
      <c r="S3329" s="9">
        <f t="shared" si="260"/>
        <v>42468.374606481477</v>
      </c>
      <c r="T3329" s="9">
        <f t="shared" si="26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E3330/D3330*100</f>
        <v>146.38888888888889</v>
      </c>
      <c r="P3330">
        <f t="shared" si="257"/>
        <v>292.77777777777777</v>
      </c>
      <c r="Q3330" t="str">
        <f t="shared" si="258"/>
        <v>theater</v>
      </c>
      <c r="R3330" t="str">
        <f t="shared" si="259"/>
        <v>plays</v>
      </c>
      <c r="S3330" s="9">
        <f t="shared" si="260"/>
        <v>41822.57503472222</v>
      </c>
      <c r="T3330" s="9">
        <f t="shared" si="26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E3331/D3331*100</f>
        <v>116.8</v>
      </c>
      <c r="P3331">
        <f t="shared" ref="P3331:P3394" si="262">E3331/L3331</f>
        <v>44.92307692307692</v>
      </c>
      <c r="Q3331" t="str">
        <f t="shared" ref="Q3331:Q3394" si="263">LEFT(N3331,FIND("/",N3331)-1)</f>
        <v>theater</v>
      </c>
      <c r="R3331" t="str">
        <f t="shared" ref="R3331:R3394" si="264">RIGHT(N3331,LEN(N3331)-FIND("/",N3331))</f>
        <v>plays</v>
      </c>
      <c r="S3331" s="9">
        <f t="shared" si="260"/>
        <v>41837.323009259257</v>
      </c>
      <c r="T3331" s="9">
        <f t="shared" si="26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E3332/D3332*100</f>
        <v>106.26666666666667</v>
      </c>
      <c r="P3332">
        <f t="shared" si="262"/>
        <v>23.10144927536232</v>
      </c>
      <c r="Q3332" t="str">
        <f t="shared" si="263"/>
        <v>theater</v>
      </c>
      <c r="R3332" t="str">
        <f t="shared" si="264"/>
        <v>plays</v>
      </c>
      <c r="S3332" s="9">
        <f t="shared" si="260"/>
        <v>42065.887361111112</v>
      </c>
      <c r="T3332" s="9">
        <f t="shared" si="26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E3333/D3333*100</f>
        <v>104.52</v>
      </c>
      <c r="P3333">
        <f t="shared" si="262"/>
        <v>80.400000000000006</v>
      </c>
      <c r="Q3333" t="str">
        <f t="shared" si="263"/>
        <v>theater</v>
      </c>
      <c r="R3333" t="str">
        <f t="shared" si="264"/>
        <v>plays</v>
      </c>
      <c r="S3333" s="9">
        <f t="shared" si="260"/>
        <v>42248.697754629626</v>
      </c>
      <c r="T3333" s="9">
        <f t="shared" si="26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E3334/D3334*100</f>
        <v>100</v>
      </c>
      <c r="P3334">
        <f t="shared" si="262"/>
        <v>72.289156626506028</v>
      </c>
      <c r="Q3334" t="str">
        <f t="shared" si="263"/>
        <v>theater</v>
      </c>
      <c r="R3334" t="str">
        <f t="shared" si="264"/>
        <v>plays</v>
      </c>
      <c r="S3334" s="9">
        <f t="shared" si="260"/>
        <v>41809.860300925924</v>
      </c>
      <c r="T3334" s="9">
        <f t="shared" si="26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E3335/D3335*100</f>
        <v>104.57142857142858</v>
      </c>
      <c r="P3335">
        <f t="shared" si="262"/>
        <v>32.972972972972975</v>
      </c>
      <c r="Q3335" t="str">
        <f t="shared" si="263"/>
        <v>theater</v>
      </c>
      <c r="R3335" t="str">
        <f t="shared" si="264"/>
        <v>plays</v>
      </c>
      <c r="S3335" s="9">
        <f t="shared" si="260"/>
        <v>42148.676851851851</v>
      </c>
      <c r="T3335" s="9">
        <f t="shared" si="26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E3336/D3336*100</f>
        <v>138.62051149573753</v>
      </c>
      <c r="P3336">
        <f t="shared" si="262"/>
        <v>116.65217391304348</v>
      </c>
      <c r="Q3336" t="str">
        <f t="shared" si="263"/>
        <v>theater</v>
      </c>
      <c r="R3336" t="str">
        <f t="shared" si="264"/>
        <v>plays</v>
      </c>
      <c r="S3336" s="9">
        <f t="shared" si="260"/>
        <v>42185.521087962959</v>
      </c>
      <c r="T3336" s="9">
        <f t="shared" si="26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E3337/D3337*100</f>
        <v>100.32000000000001</v>
      </c>
      <c r="P3337">
        <f t="shared" si="262"/>
        <v>79.61904761904762</v>
      </c>
      <c r="Q3337" t="str">
        <f t="shared" si="263"/>
        <v>theater</v>
      </c>
      <c r="R3337" t="str">
        <f t="shared" si="264"/>
        <v>plays</v>
      </c>
      <c r="S3337" s="9">
        <f t="shared" si="260"/>
        <v>41827.674143518518</v>
      </c>
      <c r="T3337" s="9">
        <f t="shared" si="26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E3338/D3338*100</f>
        <v>100</v>
      </c>
      <c r="P3338">
        <f t="shared" si="262"/>
        <v>27.777777777777779</v>
      </c>
      <c r="Q3338" t="str">
        <f t="shared" si="263"/>
        <v>theater</v>
      </c>
      <c r="R3338" t="str">
        <f t="shared" si="264"/>
        <v>plays</v>
      </c>
      <c r="S3338" s="9">
        <f t="shared" si="260"/>
        <v>42437.398680555561</v>
      </c>
      <c r="T3338" s="9">
        <f t="shared" si="26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E3339/D3339*100</f>
        <v>110.2</v>
      </c>
      <c r="P3339">
        <f t="shared" si="262"/>
        <v>81.029411764705884</v>
      </c>
      <c r="Q3339" t="str">
        <f t="shared" si="263"/>
        <v>theater</v>
      </c>
      <c r="R3339" t="str">
        <f t="shared" si="264"/>
        <v>plays</v>
      </c>
      <c r="S3339" s="9">
        <f t="shared" si="260"/>
        <v>41901.282025462962</v>
      </c>
      <c r="T3339" s="9">
        <f t="shared" si="26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E3340/D3340*100</f>
        <v>102.18</v>
      </c>
      <c r="P3340">
        <f t="shared" si="262"/>
        <v>136.84821428571428</v>
      </c>
      <c r="Q3340" t="str">
        <f t="shared" si="263"/>
        <v>theater</v>
      </c>
      <c r="R3340" t="str">
        <f t="shared" si="264"/>
        <v>plays</v>
      </c>
      <c r="S3340" s="9">
        <f t="shared" si="260"/>
        <v>42769.574999999997</v>
      </c>
      <c r="T3340" s="9">
        <f t="shared" si="26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E3341/D3341*100</f>
        <v>104.35000000000001</v>
      </c>
      <c r="P3341">
        <f t="shared" si="262"/>
        <v>177.61702127659575</v>
      </c>
      <c r="Q3341" t="str">
        <f t="shared" si="263"/>
        <v>theater</v>
      </c>
      <c r="R3341" t="str">
        <f t="shared" si="264"/>
        <v>plays</v>
      </c>
      <c r="S3341" s="9">
        <f t="shared" si="260"/>
        <v>42549.665717592594</v>
      </c>
      <c r="T3341" s="9">
        <f t="shared" si="26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E3342/D3342*100</f>
        <v>138.16666666666666</v>
      </c>
      <c r="P3342">
        <f t="shared" si="262"/>
        <v>109.07894736842105</v>
      </c>
      <c r="Q3342" t="str">
        <f t="shared" si="263"/>
        <v>theater</v>
      </c>
      <c r="R3342" t="str">
        <f t="shared" si="264"/>
        <v>plays</v>
      </c>
      <c r="S3342" s="9">
        <f t="shared" si="260"/>
        <v>42685.974004629628</v>
      </c>
      <c r="T3342" s="9">
        <f t="shared" si="26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E3343/D3343*100</f>
        <v>100</v>
      </c>
      <c r="P3343">
        <f t="shared" si="262"/>
        <v>119.64285714285714</v>
      </c>
      <c r="Q3343" t="str">
        <f t="shared" si="263"/>
        <v>theater</v>
      </c>
      <c r="R3343" t="str">
        <f t="shared" si="264"/>
        <v>plays</v>
      </c>
      <c r="S3343" s="9">
        <f t="shared" si="260"/>
        <v>42510.798854166671</v>
      </c>
      <c r="T3343" s="9">
        <f t="shared" si="26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E3344/D3344*100</f>
        <v>101.66666666666666</v>
      </c>
      <c r="P3344">
        <f t="shared" si="262"/>
        <v>78.205128205128204</v>
      </c>
      <c r="Q3344" t="str">
        <f t="shared" si="263"/>
        <v>theater</v>
      </c>
      <c r="R3344" t="str">
        <f t="shared" si="264"/>
        <v>plays</v>
      </c>
      <c r="S3344" s="9">
        <f t="shared" si="260"/>
        <v>42062.296412037031</v>
      </c>
      <c r="T3344" s="9">
        <f t="shared" si="26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E3345/D3345*100</f>
        <v>171.42857142857142</v>
      </c>
      <c r="P3345">
        <f t="shared" si="262"/>
        <v>52.173913043478258</v>
      </c>
      <c r="Q3345" t="str">
        <f t="shared" si="263"/>
        <v>theater</v>
      </c>
      <c r="R3345" t="str">
        <f t="shared" si="264"/>
        <v>plays</v>
      </c>
      <c r="S3345" s="9">
        <f t="shared" si="260"/>
        <v>42452.916481481487</v>
      </c>
      <c r="T3345" s="9">
        <f t="shared" si="26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E3346/D3346*100</f>
        <v>101.44444444444444</v>
      </c>
      <c r="P3346">
        <f t="shared" si="262"/>
        <v>114.125</v>
      </c>
      <c r="Q3346" t="str">
        <f t="shared" si="263"/>
        <v>theater</v>
      </c>
      <c r="R3346" t="str">
        <f t="shared" si="264"/>
        <v>plays</v>
      </c>
      <c r="S3346" s="9">
        <f t="shared" si="260"/>
        <v>41851.200150462959</v>
      </c>
      <c r="T3346" s="9">
        <f t="shared" si="26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E3347/D3347*100</f>
        <v>130</v>
      </c>
      <c r="P3347">
        <f t="shared" si="262"/>
        <v>50</v>
      </c>
      <c r="Q3347" t="str">
        <f t="shared" si="263"/>
        <v>theater</v>
      </c>
      <c r="R3347" t="str">
        <f t="shared" si="264"/>
        <v>plays</v>
      </c>
      <c r="S3347" s="9">
        <f t="shared" si="260"/>
        <v>42053.106111111112</v>
      </c>
      <c r="T3347" s="9">
        <f t="shared" si="26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E3348/D3348*100</f>
        <v>110.00000000000001</v>
      </c>
      <c r="P3348">
        <f t="shared" si="262"/>
        <v>91.666666666666671</v>
      </c>
      <c r="Q3348" t="str">
        <f t="shared" si="263"/>
        <v>theater</v>
      </c>
      <c r="R3348" t="str">
        <f t="shared" si="264"/>
        <v>plays</v>
      </c>
      <c r="S3348" s="9">
        <f t="shared" si="260"/>
        <v>42054.024421296301</v>
      </c>
      <c r="T3348" s="9">
        <f t="shared" si="26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E3349/D3349*100</f>
        <v>119.44999999999999</v>
      </c>
      <c r="P3349">
        <f t="shared" si="262"/>
        <v>108.59090909090909</v>
      </c>
      <c r="Q3349" t="str">
        <f t="shared" si="263"/>
        <v>theater</v>
      </c>
      <c r="R3349" t="str">
        <f t="shared" si="264"/>
        <v>plays</v>
      </c>
      <c r="S3349" s="9">
        <f t="shared" si="260"/>
        <v>42484.551550925928</v>
      </c>
      <c r="T3349" s="9">
        <f t="shared" si="26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E3350/D3350*100</f>
        <v>100.2909090909091</v>
      </c>
      <c r="P3350">
        <f t="shared" si="262"/>
        <v>69.822784810126578</v>
      </c>
      <c r="Q3350" t="str">
        <f t="shared" si="263"/>
        <v>theater</v>
      </c>
      <c r="R3350" t="str">
        <f t="shared" si="264"/>
        <v>plays</v>
      </c>
      <c r="S3350" s="9">
        <f t="shared" si="260"/>
        <v>42466.558796296296</v>
      </c>
      <c r="T3350" s="9">
        <f t="shared" si="26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E3351/D3351*100</f>
        <v>153.4</v>
      </c>
      <c r="P3351">
        <f t="shared" si="262"/>
        <v>109.57142857142857</v>
      </c>
      <c r="Q3351" t="str">
        <f t="shared" si="263"/>
        <v>theater</v>
      </c>
      <c r="R3351" t="str">
        <f t="shared" si="264"/>
        <v>plays</v>
      </c>
      <c r="S3351" s="9">
        <f t="shared" si="260"/>
        <v>42513.110787037032</v>
      </c>
      <c r="T3351" s="9">
        <f t="shared" si="26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E3352/D3352*100</f>
        <v>104.42857142857143</v>
      </c>
      <c r="P3352">
        <f t="shared" si="262"/>
        <v>71.666666666666671</v>
      </c>
      <c r="Q3352" t="str">
        <f t="shared" si="263"/>
        <v>theater</v>
      </c>
      <c r="R3352" t="str">
        <f t="shared" si="264"/>
        <v>plays</v>
      </c>
      <c r="S3352" s="9">
        <f t="shared" si="260"/>
        <v>42302.701516203699</v>
      </c>
      <c r="T3352" s="9">
        <f t="shared" si="26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E3353/D3353*100</f>
        <v>101.1</v>
      </c>
      <c r="P3353">
        <f t="shared" si="262"/>
        <v>93.611111111111114</v>
      </c>
      <c r="Q3353" t="str">
        <f t="shared" si="263"/>
        <v>theater</v>
      </c>
      <c r="R3353" t="str">
        <f t="shared" si="264"/>
        <v>plays</v>
      </c>
      <c r="S3353" s="9">
        <f t="shared" si="260"/>
        <v>41806.395428240743</v>
      </c>
      <c r="T3353" s="9">
        <f t="shared" si="26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E3354/D3354*100</f>
        <v>107.52</v>
      </c>
      <c r="P3354">
        <f t="shared" si="262"/>
        <v>76.8</v>
      </c>
      <c r="Q3354" t="str">
        <f t="shared" si="263"/>
        <v>theater</v>
      </c>
      <c r="R3354" t="str">
        <f t="shared" si="264"/>
        <v>plays</v>
      </c>
      <c r="S3354" s="9">
        <f t="shared" si="260"/>
        <v>42495.992800925931</v>
      </c>
      <c r="T3354" s="9">
        <f t="shared" si="26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E3355/D3355*100</f>
        <v>315</v>
      </c>
      <c r="P3355">
        <f t="shared" si="262"/>
        <v>35.795454545454547</v>
      </c>
      <c r="Q3355" t="str">
        <f t="shared" si="263"/>
        <v>theater</v>
      </c>
      <c r="R3355" t="str">
        <f t="shared" si="264"/>
        <v>plays</v>
      </c>
      <c r="S3355" s="9">
        <f t="shared" si="260"/>
        <v>42479.432291666672</v>
      </c>
      <c r="T3355" s="9">
        <f t="shared" si="26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E3356/D3356*100</f>
        <v>101.93333333333334</v>
      </c>
      <c r="P3356">
        <f t="shared" si="262"/>
        <v>55.6</v>
      </c>
      <c r="Q3356" t="str">
        <f t="shared" si="263"/>
        <v>theater</v>
      </c>
      <c r="R3356" t="str">
        <f t="shared" si="264"/>
        <v>plays</v>
      </c>
      <c r="S3356" s="9">
        <f t="shared" si="260"/>
        <v>42270.7269212963</v>
      </c>
      <c r="T3356" s="9">
        <f t="shared" si="26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E3357/D3357*100</f>
        <v>126.28571428571429</v>
      </c>
      <c r="P3357">
        <f t="shared" si="262"/>
        <v>147.33333333333334</v>
      </c>
      <c r="Q3357" t="str">
        <f t="shared" si="263"/>
        <v>theater</v>
      </c>
      <c r="R3357" t="str">
        <f t="shared" si="264"/>
        <v>plays</v>
      </c>
      <c r="S3357" s="9">
        <f t="shared" si="260"/>
        <v>42489.619525462964</v>
      </c>
      <c r="T3357" s="9">
        <f t="shared" si="26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E3358/D3358*100</f>
        <v>101.4</v>
      </c>
      <c r="P3358">
        <f t="shared" si="262"/>
        <v>56.333333333333336</v>
      </c>
      <c r="Q3358" t="str">
        <f t="shared" si="263"/>
        <v>theater</v>
      </c>
      <c r="R3358" t="str">
        <f t="shared" si="264"/>
        <v>plays</v>
      </c>
      <c r="S3358" s="9">
        <f t="shared" si="260"/>
        <v>42536.815648148149</v>
      </c>
      <c r="T3358" s="9">
        <f t="shared" si="26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E3359/D3359*100</f>
        <v>101</v>
      </c>
      <c r="P3359">
        <f t="shared" si="262"/>
        <v>96.19047619047619</v>
      </c>
      <c r="Q3359" t="str">
        <f t="shared" si="263"/>
        <v>theater</v>
      </c>
      <c r="R3359" t="str">
        <f t="shared" si="264"/>
        <v>plays</v>
      </c>
      <c r="S3359" s="9">
        <f t="shared" si="260"/>
        <v>41822.417939814812</v>
      </c>
      <c r="T3359" s="9">
        <f t="shared" si="26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E3360/D3360*100</f>
        <v>102.99000000000001</v>
      </c>
      <c r="P3360">
        <f t="shared" si="262"/>
        <v>63.574074074074076</v>
      </c>
      <c r="Q3360" t="str">
        <f t="shared" si="263"/>
        <v>theater</v>
      </c>
      <c r="R3360" t="str">
        <f t="shared" si="264"/>
        <v>plays</v>
      </c>
      <c r="S3360" s="9">
        <f t="shared" si="260"/>
        <v>41932.311099537037</v>
      </c>
      <c r="T3360" s="9">
        <f t="shared" si="26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E3361/D3361*100</f>
        <v>106.25</v>
      </c>
      <c r="P3361">
        <f t="shared" si="262"/>
        <v>184.78260869565219</v>
      </c>
      <c r="Q3361" t="str">
        <f t="shared" si="263"/>
        <v>theater</v>
      </c>
      <c r="R3361" t="str">
        <f t="shared" si="264"/>
        <v>plays</v>
      </c>
      <c r="S3361" s="9">
        <f t="shared" si="260"/>
        <v>42746.057106481487</v>
      </c>
      <c r="T3361" s="9">
        <f t="shared" si="26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E3362/D3362*100</f>
        <v>101.37777777777779</v>
      </c>
      <c r="P3362">
        <f t="shared" si="262"/>
        <v>126.72222222222223</v>
      </c>
      <c r="Q3362" t="str">
        <f t="shared" si="263"/>
        <v>theater</v>
      </c>
      <c r="R3362" t="str">
        <f t="shared" si="264"/>
        <v>plays</v>
      </c>
      <c r="S3362" s="9">
        <f t="shared" si="260"/>
        <v>42697.082673611112</v>
      </c>
      <c r="T3362" s="9">
        <f t="shared" si="26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E3363/D3363*100</f>
        <v>113.46000000000001</v>
      </c>
      <c r="P3363">
        <f t="shared" si="262"/>
        <v>83.42647058823529</v>
      </c>
      <c r="Q3363" t="str">
        <f t="shared" si="263"/>
        <v>theater</v>
      </c>
      <c r="R3363" t="str">
        <f t="shared" si="264"/>
        <v>plays</v>
      </c>
      <c r="S3363" s="9">
        <f t="shared" si="260"/>
        <v>41866.025347222225</v>
      </c>
      <c r="T3363" s="9">
        <f t="shared" si="26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E3364/D3364*100</f>
        <v>218.00000000000003</v>
      </c>
      <c r="P3364">
        <f t="shared" si="262"/>
        <v>54.5</v>
      </c>
      <c r="Q3364" t="str">
        <f t="shared" si="263"/>
        <v>theater</v>
      </c>
      <c r="R3364" t="str">
        <f t="shared" si="264"/>
        <v>plays</v>
      </c>
      <c r="S3364" s="9">
        <f t="shared" si="260"/>
        <v>42056.091631944444</v>
      </c>
      <c r="T3364" s="9">
        <f t="shared" si="26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E3365/D3365*100</f>
        <v>101.41935483870968</v>
      </c>
      <c r="P3365">
        <f t="shared" si="262"/>
        <v>302.30769230769232</v>
      </c>
      <c r="Q3365" t="str">
        <f t="shared" si="263"/>
        <v>theater</v>
      </c>
      <c r="R3365" t="str">
        <f t="shared" si="264"/>
        <v>plays</v>
      </c>
      <c r="S3365" s="9">
        <f t="shared" si="260"/>
        <v>41851.771354166667</v>
      </c>
      <c r="T3365" s="9">
        <f t="shared" si="26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E3366/D3366*100</f>
        <v>105.93333333333332</v>
      </c>
      <c r="P3366">
        <f t="shared" si="262"/>
        <v>44.138888888888886</v>
      </c>
      <c r="Q3366" t="str">
        <f t="shared" si="263"/>
        <v>theater</v>
      </c>
      <c r="R3366" t="str">
        <f t="shared" si="264"/>
        <v>plays</v>
      </c>
      <c r="S3366" s="9">
        <f t="shared" si="260"/>
        <v>42422.977418981478</v>
      </c>
      <c r="T3366" s="9">
        <f t="shared" si="26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E3367/D3367*100</f>
        <v>104</v>
      </c>
      <c r="P3367">
        <f t="shared" si="262"/>
        <v>866.66666666666663</v>
      </c>
      <c r="Q3367" t="str">
        <f t="shared" si="263"/>
        <v>theater</v>
      </c>
      <c r="R3367" t="str">
        <f t="shared" si="264"/>
        <v>plays</v>
      </c>
      <c r="S3367" s="9">
        <f t="shared" si="260"/>
        <v>42321.101759259262</v>
      </c>
      <c r="T3367" s="9">
        <f t="shared" si="26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E3368/D3368*100</f>
        <v>221</v>
      </c>
      <c r="P3368">
        <f t="shared" si="262"/>
        <v>61.388888888888886</v>
      </c>
      <c r="Q3368" t="str">
        <f t="shared" si="263"/>
        <v>theater</v>
      </c>
      <c r="R3368" t="str">
        <f t="shared" si="264"/>
        <v>plays</v>
      </c>
      <c r="S3368" s="9">
        <f t="shared" si="260"/>
        <v>42107.067557870367</v>
      </c>
      <c r="T3368" s="9">
        <f t="shared" si="26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E3369/D3369*100</f>
        <v>118.66666666666667</v>
      </c>
      <c r="P3369">
        <f t="shared" si="262"/>
        <v>29.666666666666668</v>
      </c>
      <c r="Q3369" t="str">
        <f t="shared" si="263"/>
        <v>theater</v>
      </c>
      <c r="R3369" t="str">
        <f t="shared" si="264"/>
        <v>plays</v>
      </c>
      <c r="S3369" s="9">
        <f t="shared" si="260"/>
        <v>42192.933958333335</v>
      </c>
      <c r="T3369" s="9">
        <f t="shared" si="26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E3370/D3370*100</f>
        <v>104.60000000000001</v>
      </c>
      <c r="P3370">
        <f t="shared" si="262"/>
        <v>45.478260869565219</v>
      </c>
      <c r="Q3370" t="str">
        <f t="shared" si="263"/>
        <v>theater</v>
      </c>
      <c r="R3370" t="str">
        <f t="shared" si="264"/>
        <v>plays</v>
      </c>
      <c r="S3370" s="9">
        <f t="shared" si="260"/>
        <v>41969.199756944443</v>
      </c>
      <c r="T3370" s="9">
        <f t="shared" si="26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E3371/D3371*100</f>
        <v>103.89999999999999</v>
      </c>
      <c r="P3371">
        <f t="shared" si="262"/>
        <v>96.203703703703709</v>
      </c>
      <c r="Q3371" t="str">
        <f t="shared" si="263"/>
        <v>theater</v>
      </c>
      <c r="R3371" t="str">
        <f t="shared" si="264"/>
        <v>plays</v>
      </c>
      <c r="S3371" s="9">
        <f t="shared" si="260"/>
        <v>42690.041435185187</v>
      </c>
      <c r="T3371" s="9">
        <f t="shared" si="26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E3372/D3372*100</f>
        <v>117.73333333333333</v>
      </c>
      <c r="P3372">
        <f t="shared" si="262"/>
        <v>67.92307692307692</v>
      </c>
      <c r="Q3372" t="str">
        <f t="shared" si="263"/>
        <v>theater</v>
      </c>
      <c r="R3372" t="str">
        <f t="shared" si="264"/>
        <v>plays</v>
      </c>
      <c r="S3372" s="9">
        <f t="shared" si="260"/>
        <v>42690.334317129629</v>
      </c>
      <c r="T3372" s="9">
        <f t="shared" si="26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E3373/D3373*100</f>
        <v>138.5</v>
      </c>
      <c r="P3373">
        <f t="shared" si="262"/>
        <v>30.777777777777779</v>
      </c>
      <c r="Q3373" t="str">
        <f t="shared" si="263"/>
        <v>theater</v>
      </c>
      <c r="R3373" t="str">
        <f t="shared" si="264"/>
        <v>plays</v>
      </c>
      <c r="S3373" s="9">
        <f t="shared" si="260"/>
        <v>42312.874594907407</v>
      </c>
      <c r="T3373" s="9">
        <f t="shared" si="26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E3374/D3374*100</f>
        <v>103.49999999999999</v>
      </c>
      <c r="P3374">
        <f t="shared" si="262"/>
        <v>38.333333333333336</v>
      </c>
      <c r="Q3374" t="str">
        <f t="shared" si="263"/>
        <v>theater</v>
      </c>
      <c r="R3374" t="str">
        <f t="shared" si="264"/>
        <v>plays</v>
      </c>
      <c r="S3374" s="9">
        <f t="shared" si="260"/>
        <v>41855.548101851848</v>
      </c>
      <c r="T3374" s="9">
        <f t="shared" si="26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E3375/D3375*100</f>
        <v>100.25</v>
      </c>
      <c r="P3375">
        <f t="shared" si="262"/>
        <v>66.833333333333329</v>
      </c>
      <c r="Q3375" t="str">
        <f t="shared" si="263"/>
        <v>theater</v>
      </c>
      <c r="R3375" t="str">
        <f t="shared" si="264"/>
        <v>plays</v>
      </c>
      <c r="S3375" s="9">
        <f t="shared" si="260"/>
        <v>42179.854629629626</v>
      </c>
      <c r="T3375" s="9">
        <f t="shared" si="26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E3376/D3376*100</f>
        <v>106.57142857142856</v>
      </c>
      <c r="P3376">
        <f t="shared" si="262"/>
        <v>71.730769230769226</v>
      </c>
      <c r="Q3376" t="str">
        <f t="shared" si="263"/>
        <v>theater</v>
      </c>
      <c r="R3376" t="str">
        <f t="shared" si="264"/>
        <v>plays</v>
      </c>
      <c r="S3376" s="9">
        <f t="shared" si="260"/>
        <v>42275.731666666667</v>
      </c>
      <c r="T3376" s="9">
        <f t="shared" si="26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E3377/D3377*100</f>
        <v>100</v>
      </c>
      <c r="P3377">
        <f t="shared" si="262"/>
        <v>176.47058823529412</v>
      </c>
      <c r="Q3377" t="str">
        <f t="shared" si="263"/>
        <v>theater</v>
      </c>
      <c r="R3377" t="str">
        <f t="shared" si="264"/>
        <v>plays</v>
      </c>
      <c r="S3377" s="9">
        <f t="shared" ref="S3377:S3440" si="265">(((J3377/60)/60)/24)+DATE(1970,1,1)</f>
        <v>41765.610798611109</v>
      </c>
      <c r="T3377" s="9">
        <f t="shared" ref="T3377:T3440" si="266"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E3378/D3378*100</f>
        <v>100.01249999999999</v>
      </c>
      <c r="P3378">
        <f t="shared" si="262"/>
        <v>421.10526315789474</v>
      </c>
      <c r="Q3378" t="str">
        <f t="shared" si="263"/>
        <v>theater</v>
      </c>
      <c r="R3378" t="str">
        <f t="shared" si="264"/>
        <v>plays</v>
      </c>
      <c r="S3378" s="9">
        <f t="shared" si="265"/>
        <v>42059.701319444444</v>
      </c>
      <c r="T3378" s="9">
        <f t="shared" si="26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E3379/D3379*100</f>
        <v>101.05</v>
      </c>
      <c r="P3379">
        <f t="shared" si="262"/>
        <v>104.98701298701299</v>
      </c>
      <c r="Q3379" t="str">
        <f t="shared" si="263"/>
        <v>theater</v>
      </c>
      <c r="R3379" t="str">
        <f t="shared" si="264"/>
        <v>plays</v>
      </c>
      <c r="S3379" s="9">
        <f t="shared" si="265"/>
        <v>42053.732627314821</v>
      </c>
      <c r="T3379" s="9">
        <f t="shared" si="26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E3380/D3380*100</f>
        <v>107.63636363636364</v>
      </c>
      <c r="P3380">
        <f t="shared" si="262"/>
        <v>28.19047619047619</v>
      </c>
      <c r="Q3380" t="str">
        <f t="shared" si="263"/>
        <v>theater</v>
      </c>
      <c r="R3380" t="str">
        <f t="shared" si="264"/>
        <v>plays</v>
      </c>
      <c r="S3380" s="9">
        <f t="shared" si="265"/>
        <v>41858.355393518519</v>
      </c>
      <c r="T3380" s="9">
        <f t="shared" si="26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E3381/D3381*100</f>
        <v>103.64999999999999</v>
      </c>
      <c r="P3381">
        <f t="shared" si="262"/>
        <v>54.55263157894737</v>
      </c>
      <c r="Q3381" t="str">
        <f t="shared" si="263"/>
        <v>theater</v>
      </c>
      <c r="R3381" t="str">
        <f t="shared" si="264"/>
        <v>plays</v>
      </c>
      <c r="S3381" s="9">
        <f t="shared" si="265"/>
        <v>42225.513888888891</v>
      </c>
      <c r="T3381" s="9">
        <f t="shared" si="26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E3382/D3382*100</f>
        <v>104.43333333333334</v>
      </c>
      <c r="P3382">
        <f t="shared" si="262"/>
        <v>111.89285714285714</v>
      </c>
      <c r="Q3382" t="str">
        <f t="shared" si="263"/>
        <v>theater</v>
      </c>
      <c r="R3382" t="str">
        <f t="shared" si="264"/>
        <v>plays</v>
      </c>
      <c r="S3382" s="9">
        <f t="shared" si="265"/>
        <v>41937.95344907407</v>
      </c>
      <c r="T3382" s="9">
        <f t="shared" si="26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E3383/D3383*100</f>
        <v>102.25</v>
      </c>
      <c r="P3383">
        <f t="shared" si="262"/>
        <v>85.208333333333329</v>
      </c>
      <c r="Q3383" t="str">
        <f t="shared" si="263"/>
        <v>theater</v>
      </c>
      <c r="R3383" t="str">
        <f t="shared" si="264"/>
        <v>plays</v>
      </c>
      <c r="S3383" s="9">
        <f t="shared" si="265"/>
        <v>42044.184988425928</v>
      </c>
      <c r="T3383" s="9">
        <f t="shared" si="26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E3384/D3384*100</f>
        <v>100.74285714285713</v>
      </c>
      <c r="P3384">
        <f t="shared" si="262"/>
        <v>76.652173913043484</v>
      </c>
      <c r="Q3384" t="str">
        <f t="shared" si="263"/>
        <v>theater</v>
      </c>
      <c r="R3384" t="str">
        <f t="shared" si="264"/>
        <v>plays</v>
      </c>
      <c r="S3384" s="9">
        <f t="shared" si="265"/>
        <v>42559.431203703702</v>
      </c>
      <c r="T3384" s="9">
        <f t="shared" si="26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E3385/D3385*100</f>
        <v>111.71428571428572</v>
      </c>
      <c r="P3385">
        <f t="shared" si="262"/>
        <v>65.166666666666671</v>
      </c>
      <c r="Q3385" t="str">
        <f t="shared" si="263"/>
        <v>theater</v>
      </c>
      <c r="R3385" t="str">
        <f t="shared" si="264"/>
        <v>plays</v>
      </c>
      <c r="S3385" s="9">
        <f t="shared" si="265"/>
        <v>42524.782638888893</v>
      </c>
      <c r="T3385" s="9">
        <f t="shared" si="26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E3386/D3386*100</f>
        <v>100.01100000000001</v>
      </c>
      <c r="P3386">
        <f t="shared" si="262"/>
        <v>93.760312499999998</v>
      </c>
      <c r="Q3386" t="str">
        <f t="shared" si="263"/>
        <v>theater</v>
      </c>
      <c r="R3386" t="str">
        <f t="shared" si="264"/>
        <v>plays</v>
      </c>
      <c r="S3386" s="9">
        <f t="shared" si="265"/>
        <v>42292.087592592594</v>
      </c>
      <c r="T3386" s="9">
        <f t="shared" si="26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E3387/D3387*100</f>
        <v>100</v>
      </c>
      <c r="P3387">
        <f t="shared" si="262"/>
        <v>133.33333333333334</v>
      </c>
      <c r="Q3387" t="str">
        <f t="shared" si="263"/>
        <v>theater</v>
      </c>
      <c r="R3387" t="str">
        <f t="shared" si="264"/>
        <v>plays</v>
      </c>
      <c r="S3387" s="9">
        <f t="shared" si="265"/>
        <v>41953.8675</v>
      </c>
      <c r="T3387" s="9">
        <f t="shared" si="26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E3388/D3388*100</f>
        <v>105</v>
      </c>
      <c r="P3388">
        <f t="shared" si="262"/>
        <v>51.219512195121951</v>
      </c>
      <c r="Q3388" t="str">
        <f t="shared" si="263"/>
        <v>theater</v>
      </c>
      <c r="R3388" t="str">
        <f t="shared" si="264"/>
        <v>plays</v>
      </c>
      <c r="S3388" s="9">
        <f t="shared" si="265"/>
        <v>41946.644745370373</v>
      </c>
      <c r="T3388" s="9">
        <f t="shared" si="26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E3389/D3389*100</f>
        <v>116.86666666666667</v>
      </c>
      <c r="P3389">
        <f t="shared" si="262"/>
        <v>100.17142857142858</v>
      </c>
      <c r="Q3389" t="str">
        <f t="shared" si="263"/>
        <v>theater</v>
      </c>
      <c r="R3389" t="str">
        <f t="shared" si="264"/>
        <v>plays</v>
      </c>
      <c r="S3389" s="9">
        <f t="shared" si="265"/>
        <v>41947.762592592589</v>
      </c>
      <c r="T3389" s="9">
        <f t="shared" si="26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E3390/D3390*100</f>
        <v>103.8</v>
      </c>
      <c r="P3390">
        <f t="shared" si="262"/>
        <v>34.6</v>
      </c>
      <c r="Q3390" t="str">
        <f t="shared" si="263"/>
        <v>theater</v>
      </c>
      <c r="R3390" t="str">
        <f t="shared" si="264"/>
        <v>plays</v>
      </c>
      <c r="S3390" s="9">
        <f t="shared" si="265"/>
        <v>42143.461122685185</v>
      </c>
      <c r="T3390" s="9">
        <f t="shared" si="26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E3391/D3391*100</f>
        <v>114.5</v>
      </c>
      <c r="P3391">
        <f t="shared" si="262"/>
        <v>184.67741935483872</v>
      </c>
      <c r="Q3391" t="str">
        <f t="shared" si="263"/>
        <v>theater</v>
      </c>
      <c r="R3391" t="str">
        <f t="shared" si="264"/>
        <v>plays</v>
      </c>
      <c r="S3391" s="9">
        <f t="shared" si="265"/>
        <v>42494.563449074078</v>
      </c>
      <c r="T3391" s="9">
        <f t="shared" si="26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E3392/D3392*100</f>
        <v>102.4</v>
      </c>
      <c r="P3392">
        <f t="shared" si="262"/>
        <v>69.818181818181813</v>
      </c>
      <c r="Q3392" t="str">
        <f t="shared" si="263"/>
        <v>theater</v>
      </c>
      <c r="R3392" t="str">
        <f t="shared" si="264"/>
        <v>plays</v>
      </c>
      <c r="S3392" s="9">
        <f t="shared" si="265"/>
        <v>41815.774826388886</v>
      </c>
      <c r="T3392" s="9">
        <f t="shared" si="26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E3393/D3393*100</f>
        <v>223</v>
      </c>
      <c r="P3393">
        <f t="shared" si="262"/>
        <v>61.944444444444443</v>
      </c>
      <c r="Q3393" t="str">
        <f t="shared" si="263"/>
        <v>theater</v>
      </c>
      <c r="R3393" t="str">
        <f t="shared" si="264"/>
        <v>plays</v>
      </c>
      <c r="S3393" s="9">
        <f t="shared" si="265"/>
        <v>41830.545694444445</v>
      </c>
      <c r="T3393" s="9">
        <f t="shared" si="26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E3394/D3394*100</f>
        <v>100</v>
      </c>
      <c r="P3394">
        <f t="shared" si="262"/>
        <v>41.666666666666664</v>
      </c>
      <c r="Q3394" t="str">
        <f t="shared" si="263"/>
        <v>theater</v>
      </c>
      <c r="R3394" t="str">
        <f t="shared" si="264"/>
        <v>plays</v>
      </c>
      <c r="S3394" s="9">
        <f t="shared" si="265"/>
        <v>42446.845543981486</v>
      </c>
      <c r="T3394" s="9">
        <f t="shared" si="26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E3395/D3395*100</f>
        <v>105.80000000000001</v>
      </c>
      <c r="P3395">
        <f t="shared" ref="P3395:P3458" si="267">E3395/L3395</f>
        <v>36.06818181818182</v>
      </c>
      <c r="Q3395" t="str">
        <f t="shared" ref="Q3395:Q3458" si="268">LEFT(N3395,FIND("/",N3395)-1)</f>
        <v>theater</v>
      </c>
      <c r="R3395" t="str">
        <f t="shared" ref="R3395:R3458" si="269">RIGHT(N3395,LEN(N3395)-FIND("/",N3395))</f>
        <v>plays</v>
      </c>
      <c r="S3395" s="9">
        <f t="shared" si="265"/>
        <v>41923.921643518523</v>
      </c>
      <c r="T3395" s="9">
        <f t="shared" si="266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E3396/D3396*100</f>
        <v>142.36363636363635</v>
      </c>
      <c r="P3396">
        <f t="shared" si="267"/>
        <v>29</v>
      </c>
      <c r="Q3396" t="str">
        <f t="shared" si="268"/>
        <v>theater</v>
      </c>
      <c r="R3396" t="str">
        <f t="shared" si="269"/>
        <v>plays</v>
      </c>
      <c r="S3396" s="9">
        <f t="shared" si="265"/>
        <v>41817.59542824074</v>
      </c>
      <c r="T3396" s="9">
        <f t="shared" si="26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E3397/D3397*100</f>
        <v>184</v>
      </c>
      <c r="P3397">
        <f t="shared" si="267"/>
        <v>24.210526315789473</v>
      </c>
      <c r="Q3397" t="str">
        <f t="shared" si="268"/>
        <v>theater</v>
      </c>
      <c r="R3397" t="str">
        <f t="shared" si="269"/>
        <v>plays</v>
      </c>
      <c r="S3397" s="9">
        <f t="shared" si="265"/>
        <v>42140.712314814817</v>
      </c>
      <c r="T3397" s="9">
        <f t="shared" si="26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E3398/D3398*100</f>
        <v>104.33333333333333</v>
      </c>
      <c r="P3398">
        <f t="shared" si="267"/>
        <v>55.892857142857146</v>
      </c>
      <c r="Q3398" t="str">
        <f t="shared" si="268"/>
        <v>theater</v>
      </c>
      <c r="R3398" t="str">
        <f t="shared" si="269"/>
        <v>plays</v>
      </c>
      <c r="S3398" s="9">
        <f t="shared" si="265"/>
        <v>41764.44663194444</v>
      </c>
      <c r="T3398" s="9">
        <f t="shared" si="26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E3399/D3399*100</f>
        <v>112.00000000000001</v>
      </c>
      <c r="P3399">
        <f t="shared" si="267"/>
        <v>11.666666666666666</v>
      </c>
      <c r="Q3399" t="str">
        <f t="shared" si="268"/>
        <v>theater</v>
      </c>
      <c r="R3399" t="str">
        <f t="shared" si="269"/>
        <v>plays</v>
      </c>
      <c r="S3399" s="9">
        <f t="shared" si="265"/>
        <v>42378.478344907402</v>
      </c>
      <c r="T3399" s="9">
        <f t="shared" si="26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E3400/D3400*100</f>
        <v>111.07499999999999</v>
      </c>
      <c r="P3400">
        <f t="shared" si="267"/>
        <v>68.353846153846149</v>
      </c>
      <c r="Q3400" t="str">
        <f t="shared" si="268"/>
        <v>theater</v>
      </c>
      <c r="R3400" t="str">
        <f t="shared" si="269"/>
        <v>plays</v>
      </c>
      <c r="S3400" s="9">
        <f t="shared" si="265"/>
        <v>41941.75203703704</v>
      </c>
      <c r="T3400" s="9">
        <f t="shared" si="26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E3401/D3401*100</f>
        <v>103.75000000000001</v>
      </c>
      <c r="P3401">
        <f t="shared" si="267"/>
        <v>27.065217391304348</v>
      </c>
      <c r="Q3401" t="str">
        <f t="shared" si="268"/>
        <v>theater</v>
      </c>
      <c r="R3401" t="str">
        <f t="shared" si="269"/>
        <v>plays</v>
      </c>
      <c r="S3401" s="9">
        <f t="shared" si="265"/>
        <v>42026.920428240745</v>
      </c>
      <c r="T3401" s="9">
        <f t="shared" si="26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E3402/D3402*100</f>
        <v>100.41</v>
      </c>
      <c r="P3402">
        <f t="shared" si="267"/>
        <v>118.12941176470588</v>
      </c>
      <c r="Q3402" t="str">
        <f t="shared" si="268"/>
        <v>theater</v>
      </c>
      <c r="R3402" t="str">
        <f t="shared" si="269"/>
        <v>plays</v>
      </c>
      <c r="S3402" s="9">
        <f t="shared" si="265"/>
        <v>41834.953865740739</v>
      </c>
      <c r="T3402" s="9">
        <f t="shared" si="26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E3403/D3403*100</f>
        <v>101.86206896551724</v>
      </c>
      <c r="P3403">
        <f t="shared" si="267"/>
        <v>44.757575757575758</v>
      </c>
      <c r="Q3403" t="str">
        <f t="shared" si="268"/>
        <v>theater</v>
      </c>
      <c r="R3403" t="str">
        <f t="shared" si="269"/>
        <v>plays</v>
      </c>
      <c r="S3403" s="9">
        <f t="shared" si="265"/>
        <v>42193.723912037036</v>
      </c>
      <c r="T3403" s="9">
        <f t="shared" si="26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E3404/D3404*100</f>
        <v>109.76666666666665</v>
      </c>
      <c r="P3404">
        <f t="shared" si="267"/>
        <v>99.787878787878782</v>
      </c>
      <c r="Q3404" t="str">
        <f t="shared" si="268"/>
        <v>theater</v>
      </c>
      <c r="R3404" t="str">
        <f t="shared" si="269"/>
        <v>plays</v>
      </c>
      <c r="S3404" s="9">
        <f t="shared" si="265"/>
        <v>42290.61855324074</v>
      </c>
      <c r="T3404" s="9">
        <f t="shared" si="26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E3405/D3405*100</f>
        <v>100</v>
      </c>
      <c r="P3405">
        <f t="shared" si="267"/>
        <v>117.64705882352941</v>
      </c>
      <c r="Q3405" t="str">
        <f t="shared" si="268"/>
        <v>theater</v>
      </c>
      <c r="R3405" t="str">
        <f t="shared" si="269"/>
        <v>plays</v>
      </c>
      <c r="S3405" s="9">
        <f t="shared" si="265"/>
        <v>42150.462083333332</v>
      </c>
      <c r="T3405" s="9">
        <f t="shared" si="26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E3406/D3406*100</f>
        <v>122</v>
      </c>
      <c r="P3406">
        <f t="shared" si="267"/>
        <v>203.33333333333334</v>
      </c>
      <c r="Q3406" t="str">
        <f t="shared" si="268"/>
        <v>theater</v>
      </c>
      <c r="R3406" t="str">
        <f t="shared" si="269"/>
        <v>plays</v>
      </c>
      <c r="S3406" s="9">
        <f t="shared" si="265"/>
        <v>42152.503495370373</v>
      </c>
      <c r="T3406" s="9">
        <f t="shared" si="26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E3407/D3407*100</f>
        <v>137.57142857142856</v>
      </c>
      <c r="P3407">
        <f t="shared" si="267"/>
        <v>28.323529411764707</v>
      </c>
      <c r="Q3407" t="str">
        <f t="shared" si="268"/>
        <v>theater</v>
      </c>
      <c r="R3407" t="str">
        <f t="shared" si="269"/>
        <v>plays</v>
      </c>
      <c r="S3407" s="9">
        <f t="shared" si="265"/>
        <v>42410.017199074078</v>
      </c>
      <c r="T3407" s="9">
        <f t="shared" si="26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E3408/D3408*100</f>
        <v>100.31000000000002</v>
      </c>
      <c r="P3408">
        <f t="shared" si="267"/>
        <v>110.23076923076923</v>
      </c>
      <c r="Q3408" t="str">
        <f t="shared" si="268"/>
        <v>theater</v>
      </c>
      <c r="R3408" t="str">
        <f t="shared" si="269"/>
        <v>plays</v>
      </c>
      <c r="S3408" s="9">
        <f t="shared" si="265"/>
        <v>41791.492777777778</v>
      </c>
      <c r="T3408" s="9">
        <f t="shared" si="26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E3409/D3409*100</f>
        <v>107.1</v>
      </c>
      <c r="P3409">
        <f t="shared" si="267"/>
        <v>31.970149253731343</v>
      </c>
      <c r="Q3409" t="str">
        <f t="shared" si="268"/>
        <v>theater</v>
      </c>
      <c r="R3409" t="str">
        <f t="shared" si="269"/>
        <v>plays</v>
      </c>
      <c r="S3409" s="9">
        <f t="shared" si="265"/>
        <v>41796.422326388885</v>
      </c>
      <c r="T3409" s="9">
        <f t="shared" si="26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E3410/D3410*100</f>
        <v>211</v>
      </c>
      <c r="P3410">
        <f t="shared" si="267"/>
        <v>58.611111111111114</v>
      </c>
      <c r="Q3410" t="str">
        <f t="shared" si="268"/>
        <v>theater</v>
      </c>
      <c r="R3410" t="str">
        <f t="shared" si="269"/>
        <v>plays</v>
      </c>
      <c r="S3410" s="9">
        <f t="shared" si="265"/>
        <v>41808.991944444446</v>
      </c>
      <c r="T3410" s="9">
        <f t="shared" si="26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E3411/D3411*100</f>
        <v>123.6</v>
      </c>
      <c r="P3411">
        <f t="shared" si="267"/>
        <v>29.428571428571427</v>
      </c>
      <c r="Q3411" t="str">
        <f t="shared" si="268"/>
        <v>theater</v>
      </c>
      <c r="R3411" t="str">
        <f t="shared" si="269"/>
        <v>plays</v>
      </c>
      <c r="S3411" s="9">
        <f t="shared" si="265"/>
        <v>42544.814328703709</v>
      </c>
      <c r="T3411" s="9">
        <f t="shared" si="26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E3412/D3412*100</f>
        <v>108.5</v>
      </c>
      <c r="P3412">
        <f t="shared" si="267"/>
        <v>81.375</v>
      </c>
      <c r="Q3412" t="str">
        <f t="shared" si="268"/>
        <v>theater</v>
      </c>
      <c r="R3412" t="str">
        <f t="shared" si="269"/>
        <v>plays</v>
      </c>
      <c r="S3412" s="9">
        <f t="shared" si="265"/>
        <v>42500.041550925926</v>
      </c>
      <c r="T3412" s="9">
        <f t="shared" si="26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E3413/D3413*100</f>
        <v>103.56666666666668</v>
      </c>
      <c r="P3413">
        <f t="shared" si="267"/>
        <v>199.16666666666666</v>
      </c>
      <c r="Q3413" t="str">
        <f t="shared" si="268"/>
        <v>theater</v>
      </c>
      <c r="R3413" t="str">
        <f t="shared" si="269"/>
        <v>plays</v>
      </c>
      <c r="S3413" s="9">
        <f t="shared" si="265"/>
        <v>42265.022824074069</v>
      </c>
      <c r="T3413" s="9">
        <f t="shared" si="26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E3414/D3414*100</f>
        <v>100</v>
      </c>
      <c r="P3414">
        <f t="shared" si="267"/>
        <v>115.38461538461539</v>
      </c>
      <c r="Q3414" t="str">
        <f t="shared" si="268"/>
        <v>theater</v>
      </c>
      <c r="R3414" t="str">
        <f t="shared" si="269"/>
        <v>plays</v>
      </c>
      <c r="S3414" s="9">
        <f t="shared" si="265"/>
        <v>41879.959050925929</v>
      </c>
      <c r="T3414" s="9">
        <f t="shared" si="26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E3415/D3415*100</f>
        <v>130</v>
      </c>
      <c r="P3415">
        <f t="shared" si="267"/>
        <v>46.428571428571431</v>
      </c>
      <c r="Q3415" t="str">
        <f t="shared" si="268"/>
        <v>theater</v>
      </c>
      <c r="R3415" t="str">
        <f t="shared" si="269"/>
        <v>plays</v>
      </c>
      <c r="S3415" s="9">
        <f t="shared" si="265"/>
        <v>42053.733078703706</v>
      </c>
      <c r="T3415" s="9">
        <f t="shared" si="26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E3416/D3416*100</f>
        <v>103.49999999999999</v>
      </c>
      <c r="P3416">
        <f t="shared" si="267"/>
        <v>70.568181818181813</v>
      </c>
      <c r="Q3416" t="str">
        <f t="shared" si="268"/>
        <v>theater</v>
      </c>
      <c r="R3416" t="str">
        <f t="shared" si="269"/>
        <v>plays</v>
      </c>
      <c r="S3416" s="9">
        <f t="shared" si="265"/>
        <v>42675.832465277781</v>
      </c>
      <c r="T3416" s="9">
        <f t="shared" si="26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E3417/D3417*100</f>
        <v>100</v>
      </c>
      <c r="P3417">
        <f t="shared" si="267"/>
        <v>22.222222222222221</v>
      </c>
      <c r="Q3417" t="str">
        <f t="shared" si="268"/>
        <v>theater</v>
      </c>
      <c r="R3417" t="str">
        <f t="shared" si="269"/>
        <v>plays</v>
      </c>
      <c r="S3417" s="9">
        <f t="shared" si="265"/>
        <v>42467.144166666665</v>
      </c>
      <c r="T3417" s="9">
        <f t="shared" si="26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E3418/D3418*100</f>
        <v>119.6</v>
      </c>
      <c r="P3418">
        <f t="shared" si="267"/>
        <v>159.46666666666667</v>
      </c>
      <c r="Q3418" t="str">
        <f t="shared" si="268"/>
        <v>theater</v>
      </c>
      <c r="R3418" t="str">
        <f t="shared" si="269"/>
        <v>plays</v>
      </c>
      <c r="S3418" s="9">
        <f t="shared" si="265"/>
        <v>42089.412557870368</v>
      </c>
      <c r="T3418" s="9">
        <f t="shared" si="26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E3419/D3419*100</f>
        <v>100.00058823529412</v>
      </c>
      <c r="P3419">
        <f t="shared" si="267"/>
        <v>37.777999999999999</v>
      </c>
      <c r="Q3419" t="str">
        <f t="shared" si="268"/>
        <v>theater</v>
      </c>
      <c r="R3419" t="str">
        <f t="shared" si="269"/>
        <v>plays</v>
      </c>
      <c r="S3419" s="9">
        <f t="shared" si="265"/>
        <v>41894.91375</v>
      </c>
      <c r="T3419" s="9">
        <f t="shared" si="26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E3420/D3420*100</f>
        <v>100.875</v>
      </c>
      <c r="P3420">
        <f t="shared" si="267"/>
        <v>72.053571428571431</v>
      </c>
      <c r="Q3420" t="str">
        <f t="shared" si="268"/>
        <v>theater</v>
      </c>
      <c r="R3420" t="str">
        <f t="shared" si="269"/>
        <v>plays</v>
      </c>
      <c r="S3420" s="9">
        <f t="shared" si="265"/>
        <v>41752.83457175926</v>
      </c>
      <c r="T3420" s="9">
        <f t="shared" si="26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E3421/D3421*100</f>
        <v>106.54545454545455</v>
      </c>
      <c r="P3421">
        <f t="shared" si="267"/>
        <v>63.695652173913047</v>
      </c>
      <c r="Q3421" t="str">
        <f t="shared" si="268"/>
        <v>theater</v>
      </c>
      <c r="R3421" t="str">
        <f t="shared" si="269"/>
        <v>plays</v>
      </c>
      <c r="S3421" s="9">
        <f t="shared" si="265"/>
        <v>42448.821585648147</v>
      </c>
      <c r="T3421" s="9">
        <f t="shared" si="26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E3422/D3422*100</f>
        <v>138</v>
      </c>
      <c r="P3422">
        <f t="shared" si="267"/>
        <v>28.411764705882351</v>
      </c>
      <c r="Q3422" t="str">
        <f t="shared" si="268"/>
        <v>theater</v>
      </c>
      <c r="R3422" t="str">
        <f t="shared" si="269"/>
        <v>plays</v>
      </c>
      <c r="S3422" s="9">
        <f t="shared" si="265"/>
        <v>42405.090300925927</v>
      </c>
      <c r="T3422" s="9">
        <f t="shared" si="26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E3423/D3423*100</f>
        <v>101.15</v>
      </c>
      <c r="P3423">
        <f t="shared" si="267"/>
        <v>103.21428571428571</v>
      </c>
      <c r="Q3423" t="str">
        <f t="shared" si="268"/>
        <v>theater</v>
      </c>
      <c r="R3423" t="str">
        <f t="shared" si="269"/>
        <v>plays</v>
      </c>
      <c r="S3423" s="9">
        <f t="shared" si="265"/>
        <v>42037.791238425925</v>
      </c>
      <c r="T3423" s="9">
        <f t="shared" si="26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E3424/D3424*100</f>
        <v>109.1</v>
      </c>
      <c r="P3424">
        <f t="shared" si="267"/>
        <v>71.152173913043484</v>
      </c>
      <c r="Q3424" t="str">
        <f t="shared" si="268"/>
        <v>theater</v>
      </c>
      <c r="R3424" t="str">
        <f t="shared" si="269"/>
        <v>plays</v>
      </c>
      <c r="S3424" s="9">
        <f t="shared" si="265"/>
        <v>42323.562222222223</v>
      </c>
      <c r="T3424" s="9">
        <f t="shared" si="26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E3425/D3425*100</f>
        <v>140</v>
      </c>
      <c r="P3425">
        <f t="shared" si="267"/>
        <v>35</v>
      </c>
      <c r="Q3425" t="str">
        <f t="shared" si="268"/>
        <v>theater</v>
      </c>
      <c r="R3425" t="str">
        <f t="shared" si="269"/>
        <v>plays</v>
      </c>
      <c r="S3425" s="9">
        <f t="shared" si="265"/>
        <v>42088.911354166667</v>
      </c>
      <c r="T3425" s="9">
        <f t="shared" si="26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E3426/D3426*100</f>
        <v>103.58333333333334</v>
      </c>
      <c r="P3426">
        <f t="shared" si="267"/>
        <v>81.776315789473685</v>
      </c>
      <c r="Q3426" t="str">
        <f t="shared" si="268"/>
        <v>theater</v>
      </c>
      <c r="R3426" t="str">
        <f t="shared" si="269"/>
        <v>plays</v>
      </c>
      <c r="S3426" s="9">
        <f t="shared" si="265"/>
        <v>42018.676898148144</v>
      </c>
      <c r="T3426" s="9">
        <f t="shared" si="26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E3427/D3427*100</f>
        <v>102.97033333333331</v>
      </c>
      <c r="P3427">
        <f t="shared" si="267"/>
        <v>297.02980769230766</v>
      </c>
      <c r="Q3427" t="str">
        <f t="shared" si="268"/>
        <v>theater</v>
      </c>
      <c r="R3427" t="str">
        <f t="shared" si="269"/>
        <v>plays</v>
      </c>
      <c r="S3427" s="9">
        <f t="shared" si="265"/>
        <v>41884.617314814815</v>
      </c>
      <c r="T3427" s="9">
        <f t="shared" si="26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E3428/D3428*100</f>
        <v>108.13333333333333</v>
      </c>
      <c r="P3428">
        <f t="shared" si="267"/>
        <v>46.609195402298852</v>
      </c>
      <c r="Q3428" t="str">
        <f t="shared" si="268"/>
        <v>theater</v>
      </c>
      <c r="R3428" t="str">
        <f t="shared" si="269"/>
        <v>plays</v>
      </c>
      <c r="S3428" s="9">
        <f t="shared" si="265"/>
        <v>41884.056747685187</v>
      </c>
      <c r="T3428" s="9">
        <f t="shared" si="26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E3429/D3429*100</f>
        <v>100</v>
      </c>
      <c r="P3429">
        <f t="shared" si="267"/>
        <v>51.724137931034484</v>
      </c>
      <c r="Q3429" t="str">
        <f t="shared" si="268"/>
        <v>theater</v>
      </c>
      <c r="R3429" t="str">
        <f t="shared" si="269"/>
        <v>plays</v>
      </c>
      <c r="S3429" s="9">
        <f t="shared" si="265"/>
        <v>41792.645277777774</v>
      </c>
      <c r="T3429" s="9">
        <f t="shared" si="26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E3430/D3430*100</f>
        <v>102.75000000000001</v>
      </c>
      <c r="P3430">
        <f t="shared" si="267"/>
        <v>40.294117647058826</v>
      </c>
      <c r="Q3430" t="str">
        <f t="shared" si="268"/>
        <v>theater</v>
      </c>
      <c r="R3430" t="str">
        <f t="shared" si="269"/>
        <v>plays</v>
      </c>
      <c r="S3430" s="9">
        <f t="shared" si="265"/>
        <v>42038.720451388886</v>
      </c>
      <c r="T3430" s="9">
        <f t="shared" si="26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E3431/D3431*100</f>
        <v>130</v>
      </c>
      <c r="P3431">
        <f t="shared" si="267"/>
        <v>16.25</v>
      </c>
      <c r="Q3431" t="str">
        <f t="shared" si="268"/>
        <v>theater</v>
      </c>
      <c r="R3431" t="str">
        <f t="shared" si="269"/>
        <v>plays</v>
      </c>
      <c r="S3431" s="9">
        <f t="shared" si="265"/>
        <v>42662.021539351852</v>
      </c>
      <c r="T3431" s="9">
        <f t="shared" si="26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E3432/D3432*100</f>
        <v>108.54949999999999</v>
      </c>
      <c r="P3432">
        <f t="shared" si="267"/>
        <v>30.152638888888887</v>
      </c>
      <c r="Q3432" t="str">
        <f t="shared" si="268"/>
        <v>theater</v>
      </c>
      <c r="R3432" t="str">
        <f t="shared" si="269"/>
        <v>plays</v>
      </c>
      <c r="S3432" s="9">
        <f t="shared" si="265"/>
        <v>41820.945613425924</v>
      </c>
      <c r="T3432" s="9">
        <f t="shared" si="26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E3433/D3433*100</f>
        <v>100</v>
      </c>
      <c r="P3433">
        <f t="shared" si="267"/>
        <v>95.238095238095241</v>
      </c>
      <c r="Q3433" t="str">
        <f t="shared" si="268"/>
        <v>theater</v>
      </c>
      <c r="R3433" t="str">
        <f t="shared" si="269"/>
        <v>plays</v>
      </c>
      <c r="S3433" s="9">
        <f t="shared" si="265"/>
        <v>41839.730937500004</v>
      </c>
      <c r="T3433" s="9">
        <f t="shared" si="26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E3434/D3434*100</f>
        <v>109.65</v>
      </c>
      <c r="P3434">
        <f t="shared" si="267"/>
        <v>52.214285714285715</v>
      </c>
      <c r="Q3434" t="str">
        <f t="shared" si="268"/>
        <v>theater</v>
      </c>
      <c r="R3434" t="str">
        <f t="shared" si="269"/>
        <v>plays</v>
      </c>
      <c r="S3434" s="9">
        <f t="shared" si="265"/>
        <v>42380.581180555557</v>
      </c>
      <c r="T3434" s="9">
        <f t="shared" si="26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E3435/D3435*100</f>
        <v>100.26315789473684</v>
      </c>
      <c r="P3435">
        <f t="shared" si="267"/>
        <v>134.1549295774648</v>
      </c>
      <c r="Q3435" t="str">
        <f t="shared" si="268"/>
        <v>theater</v>
      </c>
      <c r="R3435" t="str">
        <f t="shared" si="269"/>
        <v>plays</v>
      </c>
      <c r="S3435" s="9">
        <f t="shared" si="265"/>
        <v>41776.063136574077</v>
      </c>
      <c r="T3435" s="9">
        <f t="shared" si="26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E3436/D3436*100</f>
        <v>105.55000000000001</v>
      </c>
      <c r="P3436">
        <f t="shared" si="267"/>
        <v>62.827380952380949</v>
      </c>
      <c r="Q3436" t="str">
        <f t="shared" si="268"/>
        <v>theater</v>
      </c>
      <c r="R3436" t="str">
        <f t="shared" si="269"/>
        <v>plays</v>
      </c>
      <c r="S3436" s="9">
        <f t="shared" si="265"/>
        <v>41800.380428240744</v>
      </c>
      <c r="T3436" s="9">
        <f t="shared" si="26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E3437/D3437*100</f>
        <v>112.00000000000001</v>
      </c>
      <c r="P3437">
        <f t="shared" si="267"/>
        <v>58.94736842105263</v>
      </c>
      <c r="Q3437" t="str">
        <f t="shared" si="268"/>
        <v>theater</v>
      </c>
      <c r="R3437" t="str">
        <f t="shared" si="269"/>
        <v>plays</v>
      </c>
      <c r="S3437" s="9">
        <f t="shared" si="265"/>
        <v>42572.61681712963</v>
      </c>
      <c r="T3437" s="9">
        <f t="shared" si="26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E3438/D3438*100</f>
        <v>105.89999999999999</v>
      </c>
      <c r="P3438">
        <f t="shared" si="267"/>
        <v>143.1081081081081</v>
      </c>
      <c r="Q3438" t="str">
        <f t="shared" si="268"/>
        <v>theater</v>
      </c>
      <c r="R3438" t="str">
        <f t="shared" si="269"/>
        <v>plays</v>
      </c>
      <c r="S3438" s="9">
        <f t="shared" si="265"/>
        <v>41851.541585648149</v>
      </c>
      <c r="T3438" s="9">
        <f t="shared" si="26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E3439/D3439*100</f>
        <v>101</v>
      </c>
      <c r="P3439">
        <f t="shared" si="267"/>
        <v>84.166666666666671</v>
      </c>
      <c r="Q3439" t="str">
        <f t="shared" si="268"/>
        <v>theater</v>
      </c>
      <c r="R3439" t="str">
        <f t="shared" si="269"/>
        <v>plays</v>
      </c>
      <c r="S3439" s="9">
        <f t="shared" si="265"/>
        <v>42205.710879629631</v>
      </c>
      <c r="T3439" s="9">
        <f t="shared" si="26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E3440/D3440*100</f>
        <v>104.2</v>
      </c>
      <c r="P3440">
        <f t="shared" si="267"/>
        <v>186.07142857142858</v>
      </c>
      <c r="Q3440" t="str">
        <f t="shared" si="268"/>
        <v>theater</v>
      </c>
      <c r="R3440" t="str">
        <f t="shared" si="269"/>
        <v>plays</v>
      </c>
      <c r="S3440" s="9">
        <f t="shared" si="265"/>
        <v>42100.927858796291</v>
      </c>
      <c r="T3440" s="9">
        <f t="shared" si="26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E3441/D3441*100</f>
        <v>134.67833333333334</v>
      </c>
      <c r="P3441">
        <f t="shared" si="267"/>
        <v>89.785555555555561</v>
      </c>
      <c r="Q3441" t="str">
        <f t="shared" si="268"/>
        <v>theater</v>
      </c>
      <c r="R3441" t="str">
        <f t="shared" si="269"/>
        <v>plays</v>
      </c>
      <c r="S3441" s="9">
        <f t="shared" ref="S3441:S3504" si="270">(((J3441/60)/60)/24)+DATE(1970,1,1)</f>
        <v>42374.911226851851</v>
      </c>
      <c r="T3441" s="9">
        <f t="shared" ref="T3441:T3504" si="271"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E3442/D3442*100</f>
        <v>105.2184</v>
      </c>
      <c r="P3442">
        <f t="shared" si="267"/>
        <v>64.157560975609755</v>
      </c>
      <c r="Q3442" t="str">
        <f t="shared" si="268"/>
        <v>theater</v>
      </c>
      <c r="R3442" t="str">
        <f t="shared" si="269"/>
        <v>plays</v>
      </c>
      <c r="S3442" s="9">
        <f t="shared" si="270"/>
        <v>41809.12300925926</v>
      </c>
      <c r="T3442" s="9">
        <f t="shared" si="27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E3443/D3443*100</f>
        <v>102.60000000000001</v>
      </c>
      <c r="P3443">
        <f t="shared" si="267"/>
        <v>59.651162790697676</v>
      </c>
      <c r="Q3443" t="str">
        <f t="shared" si="268"/>
        <v>theater</v>
      </c>
      <c r="R3443" t="str">
        <f t="shared" si="269"/>
        <v>plays</v>
      </c>
      <c r="S3443" s="9">
        <f t="shared" si="270"/>
        <v>42294.429641203707</v>
      </c>
      <c r="T3443" s="9">
        <f t="shared" si="27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E3444/D3444*100</f>
        <v>100</v>
      </c>
      <c r="P3444">
        <f t="shared" si="267"/>
        <v>31.25</v>
      </c>
      <c r="Q3444" t="str">
        <f t="shared" si="268"/>
        <v>theater</v>
      </c>
      <c r="R3444" t="str">
        <f t="shared" si="269"/>
        <v>plays</v>
      </c>
      <c r="S3444" s="9">
        <f t="shared" si="270"/>
        <v>42124.841111111105</v>
      </c>
      <c r="T3444" s="9">
        <f t="shared" si="27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E3445/D3445*100</f>
        <v>185.5</v>
      </c>
      <c r="P3445">
        <f t="shared" si="267"/>
        <v>41.222222222222221</v>
      </c>
      <c r="Q3445" t="str">
        <f t="shared" si="268"/>
        <v>theater</v>
      </c>
      <c r="R3445" t="str">
        <f t="shared" si="269"/>
        <v>plays</v>
      </c>
      <c r="S3445" s="9">
        <f t="shared" si="270"/>
        <v>41861.524837962963</v>
      </c>
      <c r="T3445" s="9">
        <f t="shared" si="27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E3446/D3446*100</f>
        <v>289</v>
      </c>
      <c r="P3446">
        <f t="shared" si="267"/>
        <v>43.35</v>
      </c>
      <c r="Q3446" t="str">
        <f t="shared" si="268"/>
        <v>theater</v>
      </c>
      <c r="R3446" t="str">
        <f t="shared" si="269"/>
        <v>plays</v>
      </c>
      <c r="S3446" s="9">
        <f t="shared" si="270"/>
        <v>42521.291504629626</v>
      </c>
      <c r="T3446" s="9">
        <f t="shared" si="27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E3447/D3447*100</f>
        <v>100</v>
      </c>
      <c r="P3447">
        <f t="shared" si="267"/>
        <v>64.516129032258064</v>
      </c>
      <c r="Q3447" t="str">
        <f t="shared" si="268"/>
        <v>theater</v>
      </c>
      <c r="R3447" t="str">
        <f t="shared" si="269"/>
        <v>plays</v>
      </c>
      <c r="S3447" s="9">
        <f t="shared" si="270"/>
        <v>42272.530509259261</v>
      </c>
      <c r="T3447" s="9">
        <f t="shared" si="27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E3448/D3448*100</f>
        <v>108.2</v>
      </c>
      <c r="P3448">
        <f t="shared" si="267"/>
        <v>43.28</v>
      </c>
      <c r="Q3448" t="str">
        <f t="shared" si="268"/>
        <v>theater</v>
      </c>
      <c r="R3448" t="str">
        <f t="shared" si="269"/>
        <v>plays</v>
      </c>
      <c r="S3448" s="9">
        <f t="shared" si="270"/>
        <v>42016.832465277781</v>
      </c>
      <c r="T3448" s="9">
        <f t="shared" si="27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E3449/D3449*100</f>
        <v>107.80000000000001</v>
      </c>
      <c r="P3449">
        <f t="shared" si="267"/>
        <v>77</v>
      </c>
      <c r="Q3449" t="str">
        <f t="shared" si="268"/>
        <v>theater</v>
      </c>
      <c r="R3449" t="str">
        <f t="shared" si="269"/>
        <v>plays</v>
      </c>
      <c r="S3449" s="9">
        <f t="shared" si="270"/>
        <v>42402.889027777783</v>
      </c>
      <c r="T3449" s="9">
        <f t="shared" si="27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E3450/D3450*100</f>
        <v>109.76190476190477</v>
      </c>
      <c r="P3450">
        <f t="shared" si="267"/>
        <v>51.222222222222221</v>
      </c>
      <c r="Q3450" t="str">
        <f t="shared" si="268"/>
        <v>theater</v>
      </c>
      <c r="R3450" t="str">
        <f t="shared" si="269"/>
        <v>plays</v>
      </c>
      <c r="S3450" s="9">
        <f t="shared" si="270"/>
        <v>41960.119085648148</v>
      </c>
      <c r="T3450" s="9">
        <f t="shared" si="27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E3451/D3451*100</f>
        <v>170.625</v>
      </c>
      <c r="P3451">
        <f t="shared" si="267"/>
        <v>68.25</v>
      </c>
      <c r="Q3451" t="str">
        <f t="shared" si="268"/>
        <v>theater</v>
      </c>
      <c r="R3451" t="str">
        <f t="shared" si="269"/>
        <v>plays</v>
      </c>
      <c r="S3451" s="9">
        <f t="shared" si="270"/>
        <v>42532.052523148144</v>
      </c>
      <c r="T3451" s="9">
        <f t="shared" si="27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E3452/D3452*100</f>
        <v>152</v>
      </c>
      <c r="P3452">
        <f t="shared" si="267"/>
        <v>19.487179487179485</v>
      </c>
      <c r="Q3452" t="str">
        <f t="shared" si="268"/>
        <v>theater</v>
      </c>
      <c r="R3452" t="str">
        <f t="shared" si="269"/>
        <v>plays</v>
      </c>
      <c r="S3452" s="9">
        <f t="shared" si="270"/>
        <v>42036.704525462963</v>
      </c>
      <c r="T3452" s="9">
        <f t="shared" si="27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E3453/D3453*100</f>
        <v>101.23076923076924</v>
      </c>
      <c r="P3453">
        <f t="shared" si="267"/>
        <v>41.125</v>
      </c>
      <c r="Q3453" t="str">
        <f t="shared" si="268"/>
        <v>theater</v>
      </c>
      <c r="R3453" t="str">
        <f t="shared" si="269"/>
        <v>plays</v>
      </c>
      <c r="S3453" s="9">
        <f t="shared" si="270"/>
        <v>42088.723692129628</v>
      </c>
      <c r="T3453" s="9">
        <f t="shared" si="27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E3454/D3454*100</f>
        <v>153.19999999999999</v>
      </c>
      <c r="P3454">
        <f t="shared" si="267"/>
        <v>41.405405405405403</v>
      </c>
      <c r="Q3454" t="str">
        <f t="shared" si="268"/>
        <v>theater</v>
      </c>
      <c r="R3454" t="str">
        <f t="shared" si="269"/>
        <v>plays</v>
      </c>
      <c r="S3454" s="9">
        <f t="shared" si="270"/>
        <v>41820.639189814814</v>
      </c>
      <c r="T3454" s="9">
        <f t="shared" si="27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E3455/D3455*100</f>
        <v>128.33333333333334</v>
      </c>
      <c r="P3455">
        <f t="shared" si="267"/>
        <v>27.5</v>
      </c>
      <c r="Q3455" t="str">
        <f t="shared" si="268"/>
        <v>theater</v>
      </c>
      <c r="R3455" t="str">
        <f t="shared" si="269"/>
        <v>plays</v>
      </c>
      <c r="S3455" s="9">
        <f t="shared" si="270"/>
        <v>42535.97865740741</v>
      </c>
      <c r="T3455" s="9">
        <f t="shared" si="27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E3456/D3456*100</f>
        <v>100.71428571428571</v>
      </c>
      <c r="P3456">
        <f t="shared" si="267"/>
        <v>33.571428571428569</v>
      </c>
      <c r="Q3456" t="str">
        <f t="shared" si="268"/>
        <v>theater</v>
      </c>
      <c r="R3456" t="str">
        <f t="shared" si="269"/>
        <v>plays</v>
      </c>
      <c r="S3456" s="9">
        <f t="shared" si="270"/>
        <v>41821.698599537034</v>
      </c>
      <c r="T3456" s="9">
        <f t="shared" si="27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E3457/D3457*100</f>
        <v>100.64999999999999</v>
      </c>
      <c r="P3457">
        <f t="shared" si="267"/>
        <v>145.86956521739131</v>
      </c>
      <c r="Q3457" t="str">
        <f t="shared" si="268"/>
        <v>theater</v>
      </c>
      <c r="R3457" t="str">
        <f t="shared" si="269"/>
        <v>plays</v>
      </c>
      <c r="S3457" s="9">
        <f t="shared" si="270"/>
        <v>42626.7503125</v>
      </c>
      <c r="T3457" s="9">
        <f t="shared" si="27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E3458/D3458*100</f>
        <v>191.3</v>
      </c>
      <c r="P3458">
        <f t="shared" si="267"/>
        <v>358.6875</v>
      </c>
      <c r="Q3458" t="str">
        <f t="shared" si="268"/>
        <v>theater</v>
      </c>
      <c r="R3458" t="str">
        <f t="shared" si="269"/>
        <v>plays</v>
      </c>
      <c r="S3458" s="9">
        <f t="shared" si="270"/>
        <v>41821.205636574072</v>
      </c>
      <c r="T3458" s="9">
        <f t="shared" si="27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E3459/D3459*100</f>
        <v>140.19999999999999</v>
      </c>
      <c r="P3459">
        <f t="shared" ref="P3459:P3522" si="272">E3459/L3459</f>
        <v>50.981818181818184</v>
      </c>
      <c r="Q3459" t="str">
        <f t="shared" ref="Q3459:Q3522" si="273">LEFT(N3459,FIND("/",N3459)-1)</f>
        <v>theater</v>
      </c>
      <c r="R3459" t="str">
        <f t="shared" ref="R3459:R3522" si="274">RIGHT(N3459,LEN(N3459)-FIND("/",N3459))</f>
        <v>plays</v>
      </c>
      <c r="S3459" s="9">
        <f t="shared" si="270"/>
        <v>42016.706678240742</v>
      </c>
      <c r="T3459" s="9">
        <f t="shared" si="271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E3460/D3460*100</f>
        <v>124.33537832310839</v>
      </c>
      <c r="P3460">
        <f t="shared" si="272"/>
        <v>45.037037037037038</v>
      </c>
      <c r="Q3460" t="str">
        <f t="shared" si="273"/>
        <v>theater</v>
      </c>
      <c r="R3460" t="str">
        <f t="shared" si="274"/>
        <v>plays</v>
      </c>
      <c r="S3460" s="9">
        <f t="shared" si="270"/>
        <v>42011.202581018515</v>
      </c>
      <c r="T3460" s="9">
        <f t="shared" si="271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E3461/D3461*100</f>
        <v>126.2</v>
      </c>
      <c r="P3461">
        <f t="shared" si="272"/>
        <v>17.527777777777779</v>
      </c>
      <c r="Q3461" t="str">
        <f t="shared" si="273"/>
        <v>theater</v>
      </c>
      <c r="R3461" t="str">
        <f t="shared" si="274"/>
        <v>plays</v>
      </c>
      <c r="S3461" s="9">
        <f t="shared" si="270"/>
        <v>42480.479861111111</v>
      </c>
      <c r="T3461" s="9">
        <f t="shared" si="27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E3462/D3462*100</f>
        <v>190</v>
      </c>
      <c r="P3462">
        <f t="shared" si="272"/>
        <v>50</v>
      </c>
      <c r="Q3462" t="str">
        <f t="shared" si="273"/>
        <v>theater</v>
      </c>
      <c r="R3462" t="str">
        <f t="shared" si="274"/>
        <v>plays</v>
      </c>
      <c r="S3462" s="9">
        <f t="shared" si="270"/>
        <v>41852.527222222219</v>
      </c>
      <c r="T3462" s="9">
        <f t="shared" si="271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E3463/D3463*100</f>
        <v>139</v>
      </c>
      <c r="P3463">
        <f t="shared" si="272"/>
        <v>57.916666666666664</v>
      </c>
      <c r="Q3463" t="str">
        <f t="shared" si="273"/>
        <v>theater</v>
      </c>
      <c r="R3463" t="str">
        <f t="shared" si="274"/>
        <v>plays</v>
      </c>
      <c r="S3463" s="9">
        <f t="shared" si="270"/>
        <v>42643.632858796293</v>
      </c>
      <c r="T3463" s="9">
        <f t="shared" si="27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E3464/D3464*100</f>
        <v>202</v>
      </c>
      <c r="P3464">
        <f t="shared" si="272"/>
        <v>29.705882352941178</v>
      </c>
      <c r="Q3464" t="str">
        <f t="shared" si="273"/>
        <v>theater</v>
      </c>
      <c r="R3464" t="str">
        <f t="shared" si="274"/>
        <v>plays</v>
      </c>
      <c r="S3464" s="9">
        <f t="shared" si="270"/>
        <v>42179.898472222223</v>
      </c>
      <c r="T3464" s="9">
        <f t="shared" si="27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E3465/D3465*100</f>
        <v>103.38000000000001</v>
      </c>
      <c r="P3465">
        <f t="shared" si="272"/>
        <v>90.684210526315795</v>
      </c>
      <c r="Q3465" t="str">
        <f t="shared" si="273"/>
        <v>theater</v>
      </c>
      <c r="R3465" t="str">
        <f t="shared" si="274"/>
        <v>plays</v>
      </c>
      <c r="S3465" s="9">
        <f t="shared" si="270"/>
        <v>42612.918807870374</v>
      </c>
      <c r="T3465" s="9">
        <f t="shared" si="27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E3466/D3466*100</f>
        <v>102.3236</v>
      </c>
      <c r="P3466">
        <f t="shared" si="272"/>
        <v>55.012688172043013</v>
      </c>
      <c r="Q3466" t="str">
        <f t="shared" si="273"/>
        <v>theater</v>
      </c>
      <c r="R3466" t="str">
        <f t="shared" si="274"/>
        <v>plays</v>
      </c>
      <c r="S3466" s="9">
        <f t="shared" si="270"/>
        <v>42575.130057870367</v>
      </c>
      <c r="T3466" s="9">
        <f t="shared" si="27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E3467/D3467*100</f>
        <v>103</v>
      </c>
      <c r="P3467">
        <f t="shared" si="272"/>
        <v>57.222222222222221</v>
      </c>
      <c r="Q3467" t="str">
        <f t="shared" si="273"/>
        <v>theater</v>
      </c>
      <c r="R3467" t="str">
        <f t="shared" si="274"/>
        <v>plays</v>
      </c>
      <c r="S3467" s="9">
        <f t="shared" si="270"/>
        <v>42200.625833333332</v>
      </c>
      <c r="T3467" s="9">
        <f t="shared" si="27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E3468/D3468*100</f>
        <v>127.14285714285714</v>
      </c>
      <c r="P3468">
        <f t="shared" si="272"/>
        <v>72.950819672131146</v>
      </c>
      <c r="Q3468" t="str">
        <f t="shared" si="273"/>
        <v>theater</v>
      </c>
      <c r="R3468" t="str">
        <f t="shared" si="274"/>
        <v>plays</v>
      </c>
      <c r="S3468" s="9">
        <f t="shared" si="270"/>
        <v>42420.019097222219</v>
      </c>
      <c r="T3468" s="9">
        <f t="shared" si="27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E3469/D3469*100</f>
        <v>101</v>
      </c>
      <c r="P3469">
        <f t="shared" si="272"/>
        <v>64.468085106382972</v>
      </c>
      <c r="Q3469" t="str">
        <f t="shared" si="273"/>
        <v>theater</v>
      </c>
      <c r="R3469" t="str">
        <f t="shared" si="274"/>
        <v>plays</v>
      </c>
      <c r="S3469" s="9">
        <f t="shared" si="270"/>
        <v>42053.671666666662</v>
      </c>
      <c r="T3469" s="9">
        <f t="shared" si="27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E3470/D3470*100</f>
        <v>121.78</v>
      </c>
      <c r="P3470">
        <f t="shared" si="272"/>
        <v>716.35294117647061</v>
      </c>
      <c r="Q3470" t="str">
        <f t="shared" si="273"/>
        <v>theater</v>
      </c>
      <c r="R3470" t="str">
        <f t="shared" si="274"/>
        <v>plays</v>
      </c>
      <c r="S3470" s="9">
        <f t="shared" si="270"/>
        <v>42605.765381944439</v>
      </c>
      <c r="T3470" s="9">
        <f t="shared" si="27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E3471/D3471*100</f>
        <v>113.39285714285714</v>
      </c>
      <c r="P3471">
        <f t="shared" si="272"/>
        <v>50.396825396825399</v>
      </c>
      <c r="Q3471" t="str">
        <f t="shared" si="273"/>
        <v>theater</v>
      </c>
      <c r="R3471" t="str">
        <f t="shared" si="274"/>
        <v>plays</v>
      </c>
      <c r="S3471" s="9">
        <f t="shared" si="270"/>
        <v>42458.641724537039</v>
      </c>
      <c r="T3471" s="9">
        <f t="shared" si="27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E3472/D3472*100</f>
        <v>150</v>
      </c>
      <c r="P3472">
        <f t="shared" si="272"/>
        <v>41.666666666666664</v>
      </c>
      <c r="Q3472" t="str">
        <f t="shared" si="273"/>
        <v>theater</v>
      </c>
      <c r="R3472" t="str">
        <f t="shared" si="274"/>
        <v>plays</v>
      </c>
      <c r="S3472" s="9">
        <f t="shared" si="270"/>
        <v>42529.022013888884</v>
      </c>
      <c r="T3472" s="9">
        <f t="shared" si="27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E3473/D3473*100</f>
        <v>214.6</v>
      </c>
      <c r="P3473">
        <f t="shared" si="272"/>
        <v>35.766666666666666</v>
      </c>
      <c r="Q3473" t="str">
        <f t="shared" si="273"/>
        <v>theater</v>
      </c>
      <c r="R3473" t="str">
        <f t="shared" si="274"/>
        <v>plays</v>
      </c>
      <c r="S3473" s="9">
        <f t="shared" si="270"/>
        <v>41841.820486111108</v>
      </c>
      <c r="T3473" s="9">
        <f t="shared" si="27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E3474/D3474*100</f>
        <v>102.05</v>
      </c>
      <c r="P3474">
        <f t="shared" si="272"/>
        <v>88.739130434782609</v>
      </c>
      <c r="Q3474" t="str">
        <f t="shared" si="273"/>
        <v>theater</v>
      </c>
      <c r="R3474" t="str">
        <f t="shared" si="274"/>
        <v>plays</v>
      </c>
      <c r="S3474" s="9">
        <f t="shared" si="270"/>
        <v>41928.170497685183</v>
      </c>
      <c r="T3474" s="9">
        <f t="shared" si="27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E3475/D3475*100</f>
        <v>100</v>
      </c>
      <c r="P3475">
        <f t="shared" si="272"/>
        <v>148.4848484848485</v>
      </c>
      <c r="Q3475" t="str">
        <f t="shared" si="273"/>
        <v>theater</v>
      </c>
      <c r="R3475" t="str">
        <f t="shared" si="274"/>
        <v>plays</v>
      </c>
      <c r="S3475" s="9">
        <f t="shared" si="270"/>
        <v>42062.834444444445</v>
      </c>
      <c r="T3475" s="9">
        <f t="shared" si="27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E3476/D3476*100</f>
        <v>101</v>
      </c>
      <c r="P3476">
        <f t="shared" si="272"/>
        <v>51.794871794871796</v>
      </c>
      <c r="Q3476" t="str">
        <f t="shared" si="273"/>
        <v>theater</v>
      </c>
      <c r="R3476" t="str">
        <f t="shared" si="274"/>
        <v>plays</v>
      </c>
      <c r="S3476" s="9">
        <f t="shared" si="270"/>
        <v>42541.501516203702</v>
      </c>
      <c r="T3476" s="9">
        <f t="shared" si="27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E3477/D3477*100</f>
        <v>113.33333333333333</v>
      </c>
      <c r="P3477">
        <f t="shared" si="272"/>
        <v>20</v>
      </c>
      <c r="Q3477" t="str">
        <f t="shared" si="273"/>
        <v>theater</v>
      </c>
      <c r="R3477" t="str">
        <f t="shared" si="274"/>
        <v>plays</v>
      </c>
      <c r="S3477" s="9">
        <f t="shared" si="270"/>
        <v>41918.880833333329</v>
      </c>
      <c r="T3477" s="9">
        <f t="shared" si="27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E3478/D3478*100</f>
        <v>104</v>
      </c>
      <c r="P3478">
        <f t="shared" si="272"/>
        <v>52</v>
      </c>
      <c r="Q3478" t="str">
        <f t="shared" si="273"/>
        <v>theater</v>
      </c>
      <c r="R3478" t="str">
        <f t="shared" si="274"/>
        <v>plays</v>
      </c>
      <c r="S3478" s="9">
        <f t="shared" si="270"/>
        <v>41921.279976851853</v>
      </c>
      <c r="T3478" s="9">
        <f t="shared" si="27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E3479/D3479*100</f>
        <v>115.33333333333333</v>
      </c>
      <c r="P3479">
        <f t="shared" si="272"/>
        <v>53.230769230769234</v>
      </c>
      <c r="Q3479" t="str">
        <f t="shared" si="273"/>
        <v>theater</v>
      </c>
      <c r="R3479" t="str">
        <f t="shared" si="274"/>
        <v>plays</v>
      </c>
      <c r="S3479" s="9">
        <f t="shared" si="270"/>
        <v>42128.736608796295</v>
      </c>
      <c r="T3479" s="9">
        <f t="shared" si="27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E3480/D3480*100</f>
        <v>112.85000000000001</v>
      </c>
      <c r="P3480">
        <f t="shared" si="272"/>
        <v>39.596491228070178</v>
      </c>
      <c r="Q3480" t="str">
        <f t="shared" si="273"/>
        <v>theater</v>
      </c>
      <c r="R3480" t="str">
        <f t="shared" si="274"/>
        <v>plays</v>
      </c>
      <c r="S3480" s="9">
        <f t="shared" si="270"/>
        <v>42053.916921296302</v>
      </c>
      <c r="T3480" s="9">
        <f t="shared" si="27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E3481/D3481*100</f>
        <v>127.86666666666666</v>
      </c>
      <c r="P3481">
        <f t="shared" si="272"/>
        <v>34.25</v>
      </c>
      <c r="Q3481" t="str">
        <f t="shared" si="273"/>
        <v>theater</v>
      </c>
      <c r="R3481" t="str">
        <f t="shared" si="274"/>
        <v>plays</v>
      </c>
      <c r="S3481" s="9">
        <f t="shared" si="270"/>
        <v>41781.855092592588</v>
      </c>
      <c r="T3481" s="9">
        <f t="shared" si="27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E3482/D3482*100</f>
        <v>142.66666666666669</v>
      </c>
      <c r="P3482">
        <f t="shared" si="272"/>
        <v>164.61538461538461</v>
      </c>
      <c r="Q3482" t="str">
        <f t="shared" si="273"/>
        <v>theater</v>
      </c>
      <c r="R3482" t="str">
        <f t="shared" si="274"/>
        <v>plays</v>
      </c>
      <c r="S3482" s="9">
        <f t="shared" si="270"/>
        <v>42171.317442129628</v>
      </c>
      <c r="T3482" s="9">
        <f t="shared" si="27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E3483/D3483*100</f>
        <v>118.8</v>
      </c>
      <c r="P3483">
        <f t="shared" si="272"/>
        <v>125.05263157894737</v>
      </c>
      <c r="Q3483" t="str">
        <f t="shared" si="273"/>
        <v>theater</v>
      </c>
      <c r="R3483" t="str">
        <f t="shared" si="274"/>
        <v>plays</v>
      </c>
      <c r="S3483" s="9">
        <f t="shared" si="270"/>
        <v>41989.24754629629</v>
      </c>
      <c r="T3483" s="9">
        <f t="shared" si="27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E3484/D3484*100</f>
        <v>138.33333333333334</v>
      </c>
      <c r="P3484">
        <f t="shared" si="272"/>
        <v>51.875</v>
      </c>
      <c r="Q3484" t="str">
        <f t="shared" si="273"/>
        <v>theater</v>
      </c>
      <c r="R3484" t="str">
        <f t="shared" si="274"/>
        <v>plays</v>
      </c>
      <c r="S3484" s="9">
        <f t="shared" si="270"/>
        <v>41796.771597222221</v>
      </c>
      <c r="T3484" s="9">
        <f t="shared" si="27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E3485/D3485*100</f>
        <v>159.9402985074627</v>
      </c>
      <c r="P3485">
        <f t="shared" si="272"/>
        <v>40.285714285714285</v>
      </c>
      <c r="Q3485" t="str">
        <f t="shared" si="273"/>
        <v>theater</v>
      </c>
      <c r="R3485" t="str">
        <f t="shared" si="274"/>
        <v>plays</v>
      </c>
      <c r="S3485" s="9">
        <f t="shared" si="270"/>
        <v>41793.668761574074</v>
      </c>
      <c r="T3485" s="9">
        <f t="shared" si="27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E3486/D3486*100</f>
        <v>114.24000000000001</v>
      </c>
      <c r="P3486">
        <f t="shared" si="272"/>
        <v>64.909090909090907</v>
      </c>
      <c r="Q3486" t="str">
        <f t="shared" si="273"/>
        <v>theater</v>
      </c>
      <c r="R3486" t="str">
        <f t="shared" si="274"/>
        <v>plays</v>
      </c>
      <c r="S3486" s="9">
        <f t="shared" si="270"/>
        <v>42506.760405092587</v>
      </c>
      <c r="T3486" s="9">
        <f t="shared" si="27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E3487/D3487*100</f>
        <v>100.60606060606061</v>
      </c>
      <c r="P3487">
        <f t="shared" si="272"/>
        <v>55.333333333333336</v>
      </c>
      <c r="Q3487" t="str">
        <f t="shared" si="273"/>
        <v>theater</v>
      </c>
      <c r="R3487" t="str">
        <f t="shared" si="274"/>
        <v>plays</v>
      </c>
      <c r="S3487" s="9">
        <f t="shared" si="270"/>
        <v>42372.693055555559</v>
      </c>
      <c r="T3487" s="9">
        <f t="shared" si="27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E3488/D3488*100</f>
        <v>155.20000000000002</v>
      </c>
      <c r="P3488">
        <f t="shared" si="272"/>
        <v>83.142857142857139</v>
      </c>
      <c r="Q3488" t="str">
        <f t="shared" si="273"/>
        <v>theater</v>
      </c>
      <c r="R3488" t="str">
        <f t="shared" si="274"/>
        <v>plays</v>
      </c>
      <c r="S3488" s="9">
        <f t="shared" si="270"/>
        <v>42126.87501157407</v>
      </c>
      <c r="T3488" s="9">
        <f t="shared" si="27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E3489/D3489*100</f>
        <v>127.75000000000001</v>
      </c>
      <c r="P3489">
        <f t="shared" si="272"/>
        <v>38.712121212121211</v>
      </c>
      <c r="Q3489" t="str">
        <f t="shared" si="273"/>
        <v>theater</v>
      </c>
      <c r="R3489" t="str">
        <f t="shared" si="274"/>
        <v>plays</v>
      </c>
      <c r="S3489" s="9">
        <f t="shared" si="270"/>
        <v>42149.940416666665</v>
      </c>
      <c r="T3489" s="9">
        <f t="shared" si="27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E3490/D3490*100</f>
        <v>121.2</v>
      </c>
      <c r="P3490">
        <f t="shared" si="272"/>
        <v>125.37931034482759</v>
      </c>
      <c r="Q3490" t="str">
        <f t="shared" si="273"/>
        <v>theater</v>
      </c>
      <c r="R3490" t="str">
        <f t="shared" si="274"/>
        <v>plays</v>
      </c>
      <c r="S3490" s="9">
        <f t="shared" si="270"/>
        <v>42087.768055555556</v>
      </c>
      <c r="T3490" s="9">
        <f t="shared" si="27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E3491/D3491*100</f>
        <v>112.7</v>
      </c>
      <c r="P3491">
        <f t="shared" si="272"/>
        <v>78.263888888888886</v>
      </c>
      <c r="Q3491" t="str">
        <f t="shared" si="273"/>
        <v>theater</v>
      </c>
      <c r="R3491" t="str">
        <f t="shared" si="274"/>
        <v>plays</v>
      </c>
      <c r="S3491" s="9">
        <f t="shared" si="270"/>
        <v>41753.635775462964</v>
      </c>
      <c r="T3491" s="9">
        <f t="shared" si="27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E3492/D3492*100</f>
        <v>127.49999999999999</v>
      </c>
      <c r="P3492">
        <f t="shared" si="272"/>
        <v>47.222222222222221</v>
      </c>
      <c r="Q3492" t="str">
        <f t="shared" si="273"/>
        <v>theater</v>
      </c>
      <c r="R3492" t="str">
        <f t="shared" si="274"/>
        <v>plays</v>
      </c>
      <c r="S3492" s="9">
        <f t="shared" si="270"/>
        <v>42443.802361111113</v>
      </c>
      <c r="T3492" s="9">
        <f t="shared" si="27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E3493/D3493*100</f>
        <v>158.20000000000002</v>
      </c>
      <c r="P3493">
        <f t="shared" si="272"/>
        <v>79.099999999999994</v>
      </c>
      <c r="Q3493" t="str">
        <f t="shared" si="273"/>
        <v>theater</v>
      </c>
      <c r="R3493" t="str">
        <f t="shared" si="274"/>
        <v>plays</v>
      </c>
      <c r="S3493" s="9">
        <f t="shared" si="270"/>
        <v>42121.249814814815</v>
      </c>
      <c r="T3493" s="9">
        <f t="shared" si="27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E3494/D3494*100</f>
        <v>105.26894736842105</v>
      </c>
      <c r="P3494">
        <f t="shared" si="272"/>
        <v>114.29199999999999</v>
      </c>
      <c r="Q3494" t="str">
        <f t="shared" si="273"/>
        <v>theater</v>
      </c>
      <c r="R3494" t="str">
        <f t="shared" si="274"/>
        <v>plays</v>
      </c>
      <c r="S3494" s="9">
        <f t="shared" si="270"/>
        <v>42268.009224537032</v>
      </c>
      <c r="T3494" s="9">
        <f t="shared" si="27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E3495/D3495*100</f>
        <v>100</v>
      </c>
      <c r="P3495">
        <f t="shared" si="272"/>
        <v>51.724137931034484</v>
      </c>
      <c r="Q3495" t="str">
        <f t="shared" si="273"/>
        <v>theater</v>
      </c>
      <c r="R3495" t="str">
        <f t="shared" si="274"/>
        <v>plays</v>
      </c>
      <c r="S3495" s="9">
        <f t="shared" si="270"/>
        <v>41848.866157407407</v>
      </c>
      <c r="T3495" s="9">
        <f t="shared" si="27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E3496/D3496*100</f>
        <v>100</v>
      </c>
      <c r="P3496">
        <f t="shared" si="272"/>
        <v>30.76923076923077</v>
      </c>
      <c r="Q3496" t="str">
        <f t="shared" si="273"/>
        <v>theater</v>
      </c>
      <c r="R3496" t="str">
        <f t="shared" si="274"/>
        <v>plays</v>
      </c>
      <c r="S3496" s="9">
        <f t="shared" si="270"/>
        <v>42689.214988425927</v>
      </c>
      <c r="T3496" s="9">
        <f t="shared" si="27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E3497/D3497*100</f>
        <v>106.86</v>
      </c>
      <c r="P3497">
        <f t="shared" si="272"/>
        <v>74.208333333333329</v>
      </c>
      <c r="Q3497" t="str">
        <f t="shared" si="273"/>
        <v>theater</v>
      </c>
      <c r="R3497" t="str">
        <f t="shared" si="274"/>
        <v>plays</v>
      </c>
      <c r="S3497" s="9">
        <f t="shared" si="270"/>
        <v>41915.762835648151</v>
      </c>
      <c r="T3497" s="9">
        <f t="shared" si="27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E3498/D3498*100</f>
        <v>124.4</v>
      </c>
      <c r="P3498">
        <f t="shared" si="272"/>
        <v>47.846153846153847</v>
      </c>
      <c r="Q3498" t="str">
        <f t="shared" si="273"/>
        <v>theater</v>
      </c>
      <c r="R3498" t="str">
        <f t="shared" si="274"/>
        <v>plays</v>
      </c>
      <c r="S3498" s="9">
        <f t="shared" si="270"/>
        <v>42584.846828703703</v>
      </c>
      <c r="T3498" s="9">
        <f t="shared" si="27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E3499/D3499*100</f>
        <v>108.70406189555126</v>
      </c>
      <c r="P3499">
        <f t="shared" si="272"/>
        <v>34.408163265306122</v>
      </c>
      <c r="Q3499" t="str">
        <f t="shared" si="273"/>
        <v>theater</v>
      </c>
      <c r="R3499" t="str">
        <f t="shared" si="274"/>
        <v>plays</v>
      </c>
      <c r="S3499" s="9">
        <f t="shared" si="270"/>
        <v>42511.741944444439</v>
      </c>
      <c r="T3499" s="9">
        <f t="shared" si="27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E3500/D3500*100</f>
        <v>102.42424242424242</v>
      </c>
      <c r="P3500">
        <f t="shared" si="272"/>
        <v>40.238095238095241</v>
      </c>
      <c r="Q3500" t="str">
        <f t="shared" si="273"/>
        <v>theater</v>
      </c>
      <c r="R3500" t="str">
        <f t="shared" si="274"/>
        <v>plays</v>
      </c>
      <c r="S3500" s="9">
        <f t="shared" si="270"/>
        <v>42459.15861111111</v>
      </c>
      <c r="T3500" s="9">
        <f t="shared" si="27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E3501/D3501*100</f>
        <v>105.5</v>
      </c>
      <c r="P3501">
        <f t="shared" si="272"/>
        <v>60.285714285714285</v>
      </c>
      <c r="Q3501" t="str">
        <f t="shared" si="273"/>
        <v>theater</v>
      </c>
      <c r="R3501" t="str">
        <f t="shared" si="274"/>
        <v>plays</v>
      </c>
      <c r="S3501" s="9">
        <f t="shared" si="270"/>
        <v>42132.036168981482</v>
      </c>
      <c r="T3501" s="9">
        <f t="shared" si="27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E3502/D3502*100</f>
        <v>106.3</v>
      </c>
      <c r="P3502">
        <f t="shared" si="272"/>
        <v>25.30952380952381</v>
      </c>
      <c r="Q3502" t="str">
        <f t="shared" si="273"/>
        <v>theater</v>
      </c>
      <c r="R3502" t="str">
        <f t="shared" si="274"/>
        <v>plays</v>
      </c>
      <c r="S3502" s="9">
        <f t="shared" si="270"/>
        <v>42419.91942129629</v>
      </c>
      <c r="T3502" s="9">
        <f t="shared" si="27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E3503/D3503*100</f>
        <v>100.66666666666666</v>
      </c>
      <c r="P3503">
        <f t="shared" si="272"/>
        <v>35.952380952380949</v>
      </c>
      <c r="Q3503" t="str">
        <f t="shared" si="273"/>
        <v>theater</v>
      </c>
      <c r="R3503" t="str">
        <f t="shared" si="274"/>
        <v>plays</v>
      </c>
      <c r="S3503" s="9">
        <f t="shared" si="270"/>
        <v>42233.763831018514</v>
      </c>
      <c r="T3503" s="9">
        <f t="shared" si="27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E3504/D3504*100</f>
        <v>105.4</v>
      </c>
      <c r="P3504">
        <f t="shared" si="272"/>
        <v>136</v>
      </c>
      <c r="Q3504" t="str">
        <f t="shared" si="273"/>
        <v>theater</v>
      </c>
      <c r="R3504" t="str">
        <f t="shared" si="274"/>
        <v>plays</v>
      </c>
      <c r="S3504" s="9">
        <f t="shared" si="270"/>
        <v>42430.839398148149</v>
      </c>
      <c r="T3504" s="9">
        <f t="shared" si="27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E3505/D3505*100</f>
        <v>107.55999999999999</v>
      </c>
      <c r="P3505">
        <f t="shared" si="272"/>
        <v>70.763157894736835</v>
      </c>
      <c r="Q3505" t="str">
        <f t="shared" si="273"/>
        <v>theater</v>
      </c>
      <c r="R3505" t="str">
        <f t="shared" si="274"/>
        <v>plays</v>
      </c>
      <c r="S3505" s="9">
        <f t="shared" ref="S3505:S3568" si="275">(((J3505/60)/60)/24)+DATE(1970,1,1)</f>
        <v>42545.478333333333</v>
      </c>
      <c r="T3505" s="9">
        <f t="shared" ref="T3505:T3568" si="276"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E3506/D3506*100</f>
        <v>100</v>
      </c>
      <c r="P3506">
        <f t="shared" si="272"/>
        <v>125</v>
      </c>
      <c r="Q3506" t="str">
        <f t="shared" si="273"/>
        <v>theater</v>
      </c>
      <c r="R3506" t="str">
        <f t="shared" si="274"/>
        <v>plays</v>
      </c>
      <c r="S3506" s="9">
        <f t="shared" si="275"/>
        <v>42297.748738425929</v>
      </c>
      <c r="T3506" s="9">
        <f t="shared" si="27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E3507/D3507*100</f>
        <v>103.76</v>
      </c>
      <c r="P3507">
        <f t="shared" si="272"/>
        <v>66.512820512820511</v>
      </c>
      <c r="Q3507" t="str">
        <f t="shared" si="273"/>
        <v>theater</v>
      </c>
      <c r="R3507" t="str">
        <f t="shared" si="274"/>
        <v>plays</v>
      </c>
      <c r="S3507" s="9">
        <f t="shared" si="275"/>
        <v>41760.935706018521</v>
      </c>
      <c r="T3507" s="9">
        <f t="shared" si="27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E3508/D3508*100</f>
        <v>101.49999999999999</v>
      </c>
      <c r="P3508">
        <f t="shared" si="272"/>
        <v>105</v>
      </c>
      <c r="Q3508" t="str">
        <f t="shared" si="273"/>
        <v>theater</v>
      </c>
      <c r="R3508" t="str">
        <f t="shared" si="274"/>
        <v>plays</v>
      </c>
      <c r="S3508" s="9">
        <f t="shared" si="275"/>
        <v>41829.734259259261</v>
      </c>
      <c r="T3508" s="9">
        <f t="shared" si="27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E3509/D3509*100</f>
        <v>104.4</v>
      </c>
      <c r="P3509">
        <f t="shared" si="272"/>
        <v>145</v>
      </c>
      <c r="Q3509" t="str">
        <f t="shared" si="273"/>
        <v>theater</v>
      </c>
      <c r="R3509" t="str">
        <f t="shared" si="274"/>
        <v>plays</v>
      </c>
      <c r="S3509" s="9">
        <f t="shared" si="275"/>
        <v>42491.92288194444</v>
      </c>
      <c r="T3509" s="9">
        <f t="shared" si="27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E3510/D3510*100</f>
        <v>180</v>
      </c>
      <c r="P3510">
        <f t="shared" si="272"/>
        <v>12</v>
      </c>
      <c r="Q3510" t="str">
        <f t="shared" si="273"/>
        <v>theater</v>
      </c>
      <c r="R3510" t="str">
        <f t="shared" si="274"/>
        <v>plays</v>
      </c>
      <c r="S3510" s="9">
        <f t="shared" si="275"/>
        <v>42477.729780092588</v>
      </c>
      <c r="T3510" s="9">
        <f t="shared" si="27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E3511/D3511*100</f>
        <v>106.33333333333333</v>
      </c>
      <c r="P3511">
        <f t="shared" si="272"/>
        <v>96.666666666666671</v>
      </c>
      <c r="Q3511" t="str">
        <f t="shared" si="273"/>
        <v>theater</v>
      </c>
      <c r="R3511" t="str">
        <f t="shared" si="274"/>
        <v>plays</v>
      </c>
      <c r="S3511" s="9">
        <f t="shared" si="275"/>
        <v>41950.859560185185</v>
      </c>
      <c r="T3511" s="9">
        <f t="shared" si="27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E3512/D3512*100</f>
        <v>100.55555555555556</v>
      </c>
      <c r="P3512">
        <f t="shared" si="272"/>
        <v>60.333333333333336</v>
      </c>
      <c r="Q3512" t="str">
        <f t="shared" si="273"/>
        <v>theater</v>
      </c>
      <c r="R3512" t="str">
        <f t="shared" si="274"/>
        <v>plays</v>
      </c>
      <c r="S3512" s="9">
        <f t="shared" si="275"/>
        <v>41802.62090277778</v>
      </c>
      <c r="T3512" s="9">
        <f t="shared" si="27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E3513/D3513*100</f>
        <v>101.2</v>
      </c>
      <c r="P3513">
        <f t="shared" si="272"/>
        <v>79.89473684210526</v>
      </c>
      <c r="Q3513" t="str">
        <f t="shared" si="273"/>
        <v>theater</v>
      </c>
      <c r="R3513" t="str">
        <f t="shared" si="274"/>
        <v>plays</v>
      </c>
      <c r="S3513" s="9">
        <f t="shared" si="275"/>
        <v>41927.873784722222</v>
      </c>
      <c r="T3513" s="9">
        <f t="shared" si="27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E3514/D3514*100</f>
        <v>100</v>
      </c>
      <c r="P3514">
        <f t="shared" si="272"/>
        <v>58.823529411764703</v>
      </c>
      <c r="Q3514" t="str">
        <f t="shared" si="273"/>
        <v>theater</v>
      </c>
      <c r="R3514" t="str">
        <f t="shared" si="274"/>
        <v>plays</v>
      </c>
      <c r="S3514" s="9">
        <f t="shared" si="275"/>
        <v>42057.536944444444</v>
      </c>
      <c r="T3514" s="9">
        <f t="shared" si="27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E3515/D3515*100</f>
        <v>118.39285714285714</v>
      </c>
      <c r="P3515">
        <f t="shared" si="272"/>
        <v>75.340909090909093</v>
      </c>
      <c r="Q3515" t="str">
        <f t="shared" si="273"/>
        <v>theater</v>
      </c>
      <c r="R3515" t="str">
        <f t="shared" si="274"/>
        <v>plays</v>
      </c>
      <c r="S3515" s="9">
        <f t="shared" si="275"/>
        <v>41781.096203703702</v>
      </c>
      <c r="T3515" s="9">
        <f t="shared" si="27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E3516/D3516*100</f>
        <v>110.00000000000001</v>
      </c>
      <c r="P3516">
        <f t="shared" si="272"/>
        <v>55</v>
      </c>
      <c r="Q3516" t="str">
        <f t="shared" si="273"/>
        <v>theater</v>
      </c>
      <c r="R3516" t="str">
        <f t="shared" si="274"/>
        <v>plays</v>
      </c>
      <c r="S3516" s="9">
        <f t="shared" si="275"/>
        <v>42020.846666666665</v>
      </c>
      <c r="T3516" s="9">
        <f t="shared" si="27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E3517/D3517*100</f>
        <v>102.66666666666666</v>
      </c>
      <c r="P3517">
        <f t="shared" si="272"/>
        <v>66.956521739130437</v>
      </c>
      <c r="Q3517" t="str">
        <f t="shared" si="273"/>
        <v>theater</v>
      </c>
      <c r="R3517" t="str">
        <f t="shared" si="274"/>
        <v>plays</v>
      </c>
      <c r="S3517" s="9">
        <f t="shared" si="275"/>
        <v>42125.772812499999</v>
      </c>
      <c r="T3517" s="9">
        <f t="shared" si="27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E3518/D3518*100</f>
        <v>100</v>
      </c>
      <c r="P3518">
        <f t="shared" si="272"/>
        <v>227.27272727272728</v>
      </c>
      <c r="Q3518" t="str">
        <f t="shared" si="273"/>
        <v>theater</v>
      </c>
      <c r="R3518" t="str">
        <f t="shared" si="274"/>
        <v>plays</v>
      </c>
      <c r="S3518" s="9">
        <f t="shared" si="275"/>
        <v>41856.010069444441</v>
      </c>
      <c r="T3518" s="9">
        <f t="shared" si="27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E3519/D3519*100</f>
        <v>100</v>
      </c>
      <c r="P3519">
        <f t="shared" si="272"/>
        <v>307.69230769230768</v>
      </c>
      <c r="Q3519" t="str">
        <f t="shared" si="273"/>
        <v>theater</v>
      </c>
      <c r="R3519" t="str">
        <f t="shared" si="274"/>
        <v>plays</v>
      </c>
      <c r="S3519" s="9">
        <f t="shared" si="275"/>
        <v>41794.817523148151</v>
      </c>
      <c r="T3519" s="9">
        <f t="shared" si="27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E3520/D3520*100</f>
        <v>110.04599999999999</v>
      </c>
      <c r="P3520">
        <f t="shared" si="272"/>
        <v>50.020909090909093</v>
      </c>
      <c r="Q3520" t="str">
        <f t="shared" si="273"/>
        <v>theater</v>
      </c>
      <c r="R3520" t="str">
        <f t="shared" si="274"/>
        <v>plays</v>
      </c>
      <c r="S3520" s="9">
        <f t="shared" si="275"/>
        <v>41893.783553240741</v>
      </c>
      <c r="T3520" s="9">
        <f t="shared" si="27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E3521/D3521*100</f>
        <v>101.35000000000001</v>
      </c>
      <c r="P3521">
        <f t="shared" si="272"/>
        <v>72.392857142857139</v>
      </c>
      <c r="Q3521" t="str">
        <f t="shared" si="273"/>
        <v>theater</v>
      </c>
      <c r="R3521" t="str">
        <f t="shared" si="274"/>
        <v>plays</v>
      </c>
      <c r="S3521" s="9">
        <f t="shared" si="275"/>
        <v>42037.598958333328</v>
      </c>
      <c r="T3521" s="9">
        <f t="shared" si="27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E3522/D3522*100</f>
        <v>100.75</v>
      </c>
      <c r="P3522">
        <f t="shared" si="272"/>
        <v>95.952380952380949</v>
      </c>
      <c r="Q3522" t="str">
        <f t="shared" si="273"/>
        <v>theater</v>
      </c>
      <c r="R3522" t="str">
        <f t="shared" si="274"/>
        <v>plays</v>
      </c>
      <c r="S3522" s="9">
        <f t="shared" si="275"/>
        <v>42227.824212962965</v>
      </c>
      <c r="T3522" s="9">
        <f t="shared" si="27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E3523/D3523*100</f>
        <v>169.42857142857144</v>
      </c>
      <c r="P3523">
        <f t="shared" ref="P3523:P3586" si="277">E3523/L3523</f>
        <v>45.615384615384613</v>
      </c>
      <c r="Q3523" t="str">
        <f t="shared" ref="Q3523:Q3586" si="278">LEFT(N3523,FIND("/",N3523)-1)</f>
        <v>theater</v>
      </c>
      <c r="R3523" t="str">
        <f t="shared" ref="R3523:R3586" si="279">RIGHT(N3523,LEN(N3523)-FIND("/",N3523))</f>
        <v>plays</v>
      </c>
      <c r="S3523" s="9">
        <f t="shared" si="275"/>
        <v>41881.361342592594</v>
      </c>
      <c r="T3523" s="9">
        <f t="shared" si="276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E3524/D3524*100</f>
        <v>100</v>
      </c>
      <c r="P3524">
        <f t="shared" si="277"/>
        <v>41.029411764705884</v>
      </c>
      <c r="Q3524" t="str">
        <f t="shared" si="278"/>
        <v>theater</v>
      </c>
      <c r="R3524" t="str">
        <f t="shared" si="279"/>
        <v>plays</v>
      </c>
      <c r="S3524" s="9">
        <f t="shared" si="275"/>
        <v>42234.789884259255</v>
      </c>
      <c r="T3524" s="9">
        <f t="shared" si="27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E3525/D3525*100</f>
        <v>113.65</v>
      </c>
      <c r="P3525">
        <f t="shared" si="277"/>
        <v>56.825000000000003</v>
      </c>
      <c r="Q3525" t="str">
        <f t="shared" si="278"/>
        <v>theater</v>
      </c>
      <c r="R3525" t="str">
        <f t="shared" si="279"/>
        <v>plays</v>
      </c>
      <c r="S3525" s="9">
        <f t="shared" si="275"/>
        <v>42581.397546296299</v>
      </c>
      <c r="T3525" s="9">
        <f t="shared" si="27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E3526/D3526*100</f>
        <v>101.56</v>
      </c>
      <c r="P3526">
        <f t="shared" si="277"/>
        <v>137.24324324324326</v>
      </c>
      <c r="Q3526" t="str">
        <f t="shared" si="278"/>
        <v>theater</v>
      </c>
      <c r="R3526" t="str">
        <f t="shared" si="279"/>
        <v>plays</v>
      </c>
      <c r="S3526" s="9">
        <f t="shared" si="275"/>
        <v>41880.76357638889</v>
      </c>
      <c r="T3526" s="9">
        <f t="shared" si="27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E3527/D3527*100</f>
        <v>106</v>
      </c>
      <c r="P3527">
        <f t="shared" si="277"/>
        <v>75.714285714285708</v>
      </c>
      <c r="Q3527" t="str">
        <f t="shared" si="278"/>
        <v>theater</v>
      </c>
      <c r="R3527" t="str">
        <f t="shared" si="279"/>
        <v>plays</v>
      </c>
      <c r="S3527" s="9">
        <f t="shared" si="275"/>
        <v>42214.6956712963</v>
      </c>
      <c r="T3527" s="9">
        <f t="shared" si="27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E3528/D3528*100</f>
        <v>102</v>
      </c>
      <c r="P3528">
        <f t="shared" si="277"/>
        <v>99</v>
      </c>
      <c r="Q3528" t="str">
        <f t="shared" si="278"/>
        <v>theater</v>
      </c>
      <c r="R3528" t="str">
        <f t="shared" si="279"/>
        <v>plays</v>
      </c>
      <c r="S3528" s="9">
        <f t="shared" si="275"/>
        <v>42460.335312499999</v>
      </c>
      <c r="T3528" s="9">
        <f t="shared" si="27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E3529/D3529*100</f>
        <v>116.91666666666667</v>
      </c>
      <c r="P3529">
        <f t="shared" si="277"/>
        <v>81.569767441860463</v>
      </c>
      <c r="Q3529" t="str">
        <f t="shared" si="278"/>
        <v>theater</v>
      </c>
      <c r="R3529" t="str">
        <f t="shared" si="279"/>
        <v>plays</v>
      </c>
      <c r="S3529" s="9">
        <f t="shared" si="275"/>
        <v>42167.023206018523</v>
      </c>
      <c r="T3529" s="9">
        <f t="shared" si="27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E3530/D3530*100</f>
        <v>101.15151515151514</v>
      </c>
      <c r="P3530">
        <f t="shared" si="277"/>
        <v>45.108108108108105</v>
      </c>
      <c r="Q3530" t="str">
        <f t="shared" si="278"/>
        <v>theater</v>
      </c>
      <c r="R3530" t="str">
        <f t="shared" si="279"/>
        <v>plays</v>
      </c>
      <c r="S3530" s="9">
        <f t="shared" si="275"/>
        <v>42733.50136574074</v>
      </c>
      <c r="T3530" s="9">
        <f t="shared" si="27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E3531/D3531*100</f>
        <v>132</v>
      </c>
      <c r="P3531">
        <f t="shared" si="277"/>
        <v>36.666666666666664</v>
      </c>
      <c r="Q3531" t="str">
        <f t="shared" si="278"/>
        <v>theater</v>
      </c>
      <c r="R3531" t="str">
        <f t="shared" si="279"/>
        <v>plays</v>
      </c>
      <c r="S3531" s="9">
        <f t="shared" si="275"/>
        <v>42177.761782407411</v>
      </c>
      <c r="T3531" s="9">
        <f t="shared" si="27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E3532/D3532*100</f>
        <v>100</v>
      </c>
      <c r="P3532">
        <f t="shared" si="277"/>
        <v>125</v>
      </c>
      <c r="Q3532" t="str">
        <f t="shared" si="278"/>
        <v>theater</v>
      </c>
      <c r="R3532" t="str">
        <f t="shared" si="279"/>
        <v>plays</v>
      </c>
      <c r="S3532" s="9">
        <f t="shared" si="275"/>
        <v>42442.623344907406</v>
      </c>
      <c r="T3532" s="9">
        <f t="shared" si="27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E3533/D3533*100</f>
        <v>128</v>
      </c>
      <c r="P3533">
        <f t="shared" si="277"/>
        <v>49.230769230769234</v>
      </c>
      <c r="Q3533" t="str">
        <f t="shared" si="278"/>
        <v>theater</v>
      </c>
      <c r="R3533" t="str">
        <f t="shared" si="279"/>
        <v>plays</v>
      </c>
      <c r="S3533" s="9">
        <f t="shared" si="275"/>
        <v>42521.654328703706</v>
      </c>
      <c r="T3533" s="9">
        <f t="shared" si="27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E3534/D3534*100</f>
        <v>118.95833333333334</v>
      </c>
      <c r="P3534">
        <f t="shared" si="277"/>
        <v>42.296296296296298</v>
      </c>
      <c r="Q3534" t="str">
        <f t="shared" si="278"/>
        <v>theater</v>
      </c>
      <c r="R3534" t="str">
        <f t="shared" si="279"/>
        <v>plays</v>
      </c>
      <c r="S3534" s="9">
        <f t="shared" si="275"/>
        <v>41884.599849537037</v>
      </c>
      <c r="T3534" s="9">
        <f t="shared" si="27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E3535/D3535*100</f>
        <v>126.2</v>
      </c>
      <c r="P3535">
        <f t="shared" si="277"/>
        <v>78.875</v>
      </c>
      <c r="Q3535" t="str">
        <f t="shared" si="278"/>
        <v>theater</v>
      </c>
      <c r="R3535" t="str">
        <f t="shared" si="279"/>
        <v>plays</v>
      </c>
      <c r="S3535" s="9">
        <f t="shared" si="275"/>
        <v>42289.761192129634</v>
      </c>
      <c r="T3535" s="9">
        <f t="shared" si="27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E3536/D3536*100</f>
        <v>156.20000000000002</v>
      </c>
      <c r="P3536">
        <f t="shared" si="277"/>
        <v>38.284313725490193</v>
      </c>
      <c r="Q3536" t="str">
        <f t="shared" si="278"/>
        <v>theater</v>
      </c>
      <c r="R3536" t="str">
        <f t="shared" si="279"/>
        <v>plays</v>
      </c>
      <c r="S3536" s="9">
        <f t="shared" si="275"/>
        <v>42243.6252662037</v>
      </c>
      <c r="T3536" s="9">
        <f t="shared" si="27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E3537/D3537*100</f>
        <v>103.15</v>
      </c>
      <c r="P3537">
        <f t="shared" si="277"/>
        <v>44.847826086956523</v>
      </c>
      <c r="Q3537" t="str">
        <f t="shared" si="278"/>
        <v>theater</v>
      </c>
      <c r="R3537" t="str">
        <f t="shared" si="279"/>
        <v>plays</v>
      </c>
      <c r="S3537" s="9">
        <f t="shared" si="275"/>
        <v>42248.640162037031</v>
      </c>
      <c r="T3537" s="9">
        <f t="shared" si="27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E3538/D3538*100</f>
        <v>153.33333333333334</v>
      </c>
      <c r="P3538">
        <f t="shared" si="277"/>
        <v>13.529411764705882</v>
      </c>
      <c r="Q3538" t="str">
        <f t="shared" si="278"/>
        <v>theater</v>
      </c>
      <c r="R3538" t="str">
        <f t="shared" si="279"/>
        <v>plays</v>
      </c>
      <c r="S3538" s="9">
        <f t="shared" si="275"/>
        <v>42328.727141203708</v>
      </c>
      <c r="T3538" s="9">
        <f t="shared" si="27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E3539/D3539*100</f>
        <v>180.44444444444446</v>
      </c>
      <c r="P3539">
        <f t="shared" si="277"/>
        <v>43.5</v>
      </c>
      <c r="Q3539" t="str">
        <f t="shared" si="278"/>
        <v>theater</v>
      </c>
      <c r="R3539" t="str">
        <f t="shared" si="279"/>
        <v>plays</v>
      </c>
      <c r="S3539" s="9">
        <f t="shared" si="275"/>
        <v>41923.354351851849</v>
      </c>
      <c r="T3539" s="9">
        <f t="shared" si="27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E3540/D3540*100</f>
        <v>128.44999999999999</v>
      </c>
      <c r="P3540">
        <f t="shared" si="277"/>
        <v>30.951807228915662</v>
      </c>
      <c r="Q3540" t="str">
        <f t="shared" si="278"/>
        <v>theater</v>
      </c>
      <c r="R3540" t="str">
        <f t="shared" si="279"/>
        <v>plays</v>
      </c>
      <c r="S3540" s="9">
        <f t="shared" si="275"/>
        <v>42571.420601851853</v>
      </c>
      <c r="T3540" s="9">
        <f t="shared" si="27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E3541/D3541*100</f>
        <v>119.66666666666667</v>
      </c>
      <c r="P3541">
        <f t="shared" si="277"/>
        <v>55.230769230769234</v>
      </c>
      <c r="Q3541" t="str">
        <f t="shared" si="278"/>
        <v>theater</v>
      </c>
      <c r="R3541" t="str">
        <f t="shared" si="279"/>
        <v>plays</v>
      </c>
      <c r="S3541" s="9">
        <f t="shared" si="275"/>
        <v>42600.756041666667</v>
      </c>
      <c r="T3541" s="9">
        <f t="shared" si="27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E3542/D3542*100</f>
        <v>123</v>
      </c>
      <c r="P3542">
        <f t="shared" si="277"/>
        <v>46.125</v>
      </c>
      <c r="Q3542" t="str">
        <f t="shared" si="278"/>
        <v>theater</v>
      </c>
      <c r="R3542" t="str">
        <f t="shared" si="279"/>
        <v>plays</v>
      </c>
      <c r="S3542" s="9">
        <f t="shared" si="275"/>
        <v>42517.003368055557</v>
      </c>
      <c r="T3542" s="9">
        <f t="shared" si="27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E3543/D3543*100</f>
        <v>105</v>
      </c>
      <c r="P3543">
        <f t="shared" si="277"/>
        <v>39.375</v>
      </c>
      <c r="Q3543" t="str">
        <f t="shared" si="278"/>
        <v>theater</v>
      </c>
      <c r="R3543" t="str">
        <f t="shared" si="279"/>
        <v>plays</v>
      </c>
      <c r="S3543" s="9">
        <f t="shared" si="275"/>
        <v>42222.730034722219</v>
      </c>
      <c r="T3543" s="9">
        <f t="shared" si="27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E3544/D3544*100</f>
        <v>102.23636363636363</v>
      </c>
      <c r="P3544">
        <f t="shared" si="277"/>
        <v>66.152941176470591</v>
      </c>
      <c r="Q3544" t="str">
        <f t="shared" si="278"/>
        <v>theater</v>
      </c>
      <c r="R3544" t="str">
        <f t="shared" si="279"/>
        <v>plays</v>
      </c>
      <c r="S3544" s="9">
        <f t="shared" si="275"/>
        <v>41829.599791666667</v>
      </c>
      <c r="T3544" s="9">
        <f t="shared" si="27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E3545/D3545*100</f>
        <v>104.66666666666666</v>
      </c>
      <c r="P3545">
        <f t="shared" si="277"/>
        <v>54.137931034482762</v>
      </c>
      <c r="Q3545" t="str">
        <f t="shared" si="278"/>
        <v>theater</v>
      </c>
      <c r="R3545" t="str">
        <f t="shared" si="279"/>
        <v>plays</v>
      </c>
      <c r="S3545" s="9">
        <f t="shared" si="275"/>
        <v>42150.755312499998</v>
      </c>
      <c r="T3545" s="9">
        <f t="shared" si="27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E3546/D3546*100</f>
        <v>100</v>
      </c>
      <c r="P3546">
        <f t="shared" si="277"/>
        <v>104.16666666666667</v>
      </c>
      <c r="Q3546" t="str">
        <f t="shared" si="278"/>
        <v>theater</v>
      </c>
      <c r="R3546" t="str">
        <f t="shared" si="279"/>
        <v>plays</v>
      </c>
      <c r="S3546" s="9">
        <f t="shared" si="275"/>
        <v>42040.831678240742</v>
      </c>
      <c r="T3546" s="9">
        <f t="shared" si="27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E3547/D3547*100</f>
        <v>100.4</v>
      </c>
      <c r="P3547">
        <f t="shared" si="277"/>
        <v>31.375</v>
      </c>
      <c r="Q3547" t="str">
        <f t="shared" si="278"/>
        <v>theater</v>
      </c>
      <c r="R3547" t="str">
        <f t="shared" si="279"/>
        <v>plays</v>
      </c>
      <c r="S3547" s="9">
        <f t="shared" si="275"/>
        <v>42075.807395833333</v>
      </c>
      <c r="T3547" s="9">
        <f t="shared" si="27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E3548/D3548*100</f>
        <v>102.27272727272727</v>
      </c>
      <c r="P3548">
        <f t="shared" si="277"/>
        <v>59.210526315789473</v>
      </c>
      <c r="Q3548" t="str">
        <f t="shared" si="278"/>
        <v>theater</v>
      </c>
      <c r="R3548" t="str">
        <f t="shared" si="279"/>
        <v>plays</v>
      </c>
      <c r="S3548" s="9">
        <f t="shared" si="275"/>
        <v>42073.660694444443</v>
      </c>
      <c r="T3548" s="9">
        <f t="shared" si="27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E3549/D3549*100</f>
        <v>114.40928571428573</v>
      </c>
      <c r="P3549">
        <f t="shared" si="277"/>
        <v>119.17633928571429</v>
      </c>
      <c r="Q3549" t="str">
        <f t="shared" si="278"/>
        <v>theater</v>
      </c>
      <c r="R3549" t="str">
        <f t="shared" si="279"/>
        <v>plays</v>
      </c>
      <c r="S3549" s="9">
        <f t="shared" si="275"/>
        <v>42480.078715277778</v>
      </c>
      <c r="T3549" s="9">
        <f t="shared" si="27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E3550/D3550*100</f>
        <v>101.9047619047619</v>
      </c>
      <c r="P3550">
        <f t="shared" si="277"/>
        <v>164.61538461538461</v>
      </c>
      <c r="Q3550" t="str">
        <f t="shared" si="278"/>
        <v>theater</v>
      </c>
      <c r="R3550" t="str">
        <f t="shared" si="279"/>
        <v>plays</v>
      </c>
      <c r="S3550" s="9">
        <f t="shared" si="275"/>
        <v>42411.942291666666</v>
      </c>
      <c r="T3550" s="9">
        <f t="shared" si="27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E3551/D3551*100</f>
        <v>102</v>
      </c>
      <c r="P3551">
        <f t="shared" si="277"/>
        <v>24.285714285714285</v>
      </c>
      <c r="Q3551" t="str">
        <f t="shared" si="278"/>
        <v>theater</v>
      </c>
      <c r="R3551" t="str">
        <f t="shared" si="279"/>
        <v>plays</v>
      </c>
      <c r="S3551" s="9">
        <f t="shared" si="275"/>
        <v>42223.394363425927</v>
      </c>
      <c r="T3551" s="9">
        <f t="shared" si="27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E3552/D3552*100</f>
        <v>104.80000000000001</v>
      </c>
      <c r="P3552">
        <f t="shared" si="277"/>
        <v>40.9375</v>
      </c>
      <c r="Q3552" t="str">
        <f t="shared" si="278"/>
        <v>theater</v>
      </c>
      <c r="R3552" t="str">
        <f t="shared" si="279"/>
        <v>plays</v>
      </c>
      <c r="S3552" s="9">
        <f t="shared" si="275"/>
        <v>42462.893495370372</v>
      </c>
      <c r="T3552" s="9">
        <f t="shared" si="27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E3553/D3553*100</f>
        <v>101.83333333333333</v>
      </c>
      <c r="P3553">
        <f t="shared" si="277"/>
        <v>61.1</v>
      </c>
      <c r="Q3553" t="str">
        <f t="shared" si="278"/>
        <v>theater</v>
      </c>
      <c r="R3553" t="str">
        <f t="shared" si="279"/>
        <v>plays</v>
      </c>
      <c r="S3553" s="9">
        <f t="shared" si="275"/>
        <v>41753.515856481477</v>
      </c>
      <c r="T3553" s="9">
        <f t="shared" si="27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E3554/D3554*100</f>
        <v>100</v>
      </c>
      <c r="P3554">
        <f t="shared" si="277"/>
        <v>38.65</v>
      </c>
      <c r="Q3554" t="str">
        <f t="shared" si="278"/>
        <v>theater</v>
      </c>
      <c r="R3554" t="str">
        <f t="shared" si="279"/>
        <v>plays</v>
      </c>
      <c r="S3554" s="9">
        <f t="shared" si="275"/>
        <v>41788.587083333332</v>
      </c>
      <c r="T3554" s="9">
        <f t="shared" si="27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E3555/D3555*100</f>
        <v>106.27272727272728</v>
      </c>
      <c r="P3555">
        <f t="shared" si="277"/>
        <v>56.20192307692308</v>
      </c>
      <c r="Q3555" t="str">
        <f t="shared" si="278"/>
        <v>theater</v>
      </c>
      <c r="R3555" t="str">
        <f t="shared" si="279"/>
        <v>plays</v>
      </c>
      <c r="S3555" s="9">
        <f t="shared" si="275"/>
        <v>42196.028703703705</v>
      </c>
      <c r="T3555" s="9">
        <f t="shared" si="27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E3556/D3556*100</f>
        <v>113.42219999999999</v>
      </c>
      <c r="P3556">
        <f t="shared" si="277"/>
        <v>107.00207547169811</v>
      </c>
      <c r="Q3556" t="str">
        <f t="shared" si="278"/>
        <v>theater</v>
      </c>
      <c r="R3556" t="str">
        <f t="shared" si="279"/>
        <v>plays</v>
      </c>
      <c r="S3556" s="9">
        <f t="shared" si="275"/>
        <v>42016.050451388888</v>
      </c>
      <c r="T3556" s="9">
        <f t="shared" si="27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E3557/D3557*100</f>
        <v>100</v>
      </c>
      <c r="P3557">
        <f t="shared" si="277"/>
        <v>171.42857142857142</v>
      </c>
      <c r="Q3557" t="str">
        <f t="shared" si="278"/>
        <v>theater</v>
      </c>
      <c r="R3557" t="str">
        <f t="shared" si="279"/>
        <v>plays</v>
      </c>
      <c r="S3557" s="9">
        <f t="shared" si="275"/>
        <v>42661.442060185189</v>
      </c>
      <c r="T3557" s="9">
        <f t="shared" si="27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E3558/D3558*100</f>
        <v>100.45454545454547</v>
      </c>
      <c r="P3558">
        <f t="shared" si="277"/>
        <v>110.5</v>
      </c>
      <c r="Q3558" t="str">
        <f t="shared" si="278"/>
        <v>theater</v>
      </c>
      <c r="R3558" t="str">
        <f t="shared" si="279"/>
        <v>plays</v>
      </c>
      <c r="S3558" s="9">
        <f t="shared" si="275"/>
        <v>41808.649583333332</v>
      </c>
      <c r="T3558" s="9">
        <f t="shared" si="27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E3559/D3559*100</f>
        <v>100.03599999999999</v>
      </c>
      <c r="P3559">
        <f t="shared" si="277"/>
        <v>179.27598566308242</v>
      </c>
      <c r="Q3559" t="str">
        <f t="shared" si="278"/>
        <v>theater</v>
      </c>
      <c r="R3559" t="str">
        <f t="shared" si="279"/>
        <v>plays</v>
      </c>
      <c r="S3559" s="9">
        <f t="shared" si="275"/>
        <v>41730.276747685188</v>
      </c>
      <c r="T3559" s="9">
        <f t="shared" si="27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E3560/D3560*100</f>
        <v>144</v>
      </c>
      <c r="P3560">
        <f t="shared" si="277"/>
        <v>22.90909090909091</v>
      </c>
      <c r="Q3560" t="str">
        <f t="shared" si="278"/>
        <v>theater</v>
      </c>
      <c r="R3560" t="str">
        <f t="shared" si="279"/>
        <v>plays</v>
      </c>
      <c r="S3560" s="9">
        <f t="shared" si="275"/>
        <v>42139.816840277781</v>
      </c>
      <c r="T3560" s="9">
        <f t="shared" si="27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E3561/D3561*100</f>
        <v>103.49999999999999</v>
      </c>
      <c r="P3561">
        <f t="shared" si="277"/>
        <v>43.125</v>
      </c>
      <c r="Q3561" t="str">
        <f t="shared" si="278"/>
        <v>theater</v>
      </c>
      <c r="R3561" t="str">
        <f t="shared" si="279"/>
        <v>plays</v>
      </c>
      <c r="S3561" s="9">
        <f t="shared" si="275"/>
        <v>42194.096157407403</v>
      </c>
      <c r="T3561" s="9">
        <f t="shared" si="27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E3562/D3562*100</f>
        <v>108.43750000000001</v>
      </c>
      <c r="P3562">
        <f t="shared" si="277"/>
        <v>46.891891891891895</v>
      </c>
      <c r="Q3562" t="str">
        <f t="shared" si="278"/>
        <v>theater</v>
      </c>
      <c r="R3562" t="str">
        <f t="shared" si="279"/>
        <v>plays</v>
      </c>
      <c r="S3562" s="9">
        <f t="shared" si="275"/>
        <v>42115.889652777783</v>
      </c>
      <c r="T3562" s="9">
        <f t="shared" si="27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E3563/D3563*100</f>
        <v>102.4</v>
      </c>
      <c r="P3563">
        <f t="shared" si="277"/>
        <v>47.407407407407405</v>
      </c>
      <c r="Q3563" t="str">
        <f t="shared" si="278"/>
        <v>theater</v>
      </c>
      <c r="R3563" t="str">
        <f t="shared" si="279"/>
        <v>plays</v>
      </c>
      <c r="S3563" s="9">
        <f t="shared" si="275"/>
        <v>42203.680300925931</v>
      </c>
      <c r="T3563" s="9">
        <f t="shared" si="27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E3564/D3564*100</f>
        <v>148.88888888888889</v>
      </c>
      <c r="P3564">
        <f t="shared" si="277"/>
        <v>15.129032258064516</v>
      </c>
      <c r="Q3564" t="str">
        <f t="shared" si="278"/>
        <v>theater</v>
      </c>
      <c r="R3564" t="str">
        <f t="shared" si="279"/>
        <v>plays</v>
      </c>
      <c r="S3564" s="9">
        <f t="shared" si="275"/>
        <v>42433.761886574073</v>
      </c>
      <c r="T3564" s="9">
        <f t="shared" si="27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E3565/D3565*100</f>
        <v>105.49000000000002</v>
      </c>
      <c r="P3565">
        <f t="shared" si="277"/>
        <v>21.098000000000003</v>
      </c>
      <c r="Q3565" t="str">
        <f t="shared" si="278"/>
        <v>theater</v>
      </c>
      <c r="R3565" t="str">
        <f t="shared" si="279"/>
        <v>plays</v>
      </c>
      <c r="S3565" s="9">
        <f t="shared" si="275"/>
        <v>42555.671944444446</v>
      </c>
      <c r="T3565" s="9">
        <f t="shared" si="27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E3566/D3566*100</f>
        <v>100.49999999999999</v>
      </c>
      <c r="P3566">
        <f t="shared" si="277"/>
        <v>59.117647058823529</v>
      </c>
      <c r="Q3566" t="str">
        <f t="shared" si="278"/>
        <v>theater</v>
      </c>
      <c r="R3566" t="str">
        <f t="shared" si="279"/>
        <v>plays</v>
      </c>
      <c r="S3566" s="9">
        <f t="shared" si="275"/>
        <v>42236.623252314821</v>
      </c>
      <c r="T3566" s="9">
        <f t="shared" si="27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E3567/D3567*100</f>
        <v>130.55555555555557</v>
      </c>
      <c r="P3567">
        <f t="shared" si="277"/>
        <v>97.916666666666671</v>
      </c>
      <c r="Q3567" t="str">
        <f t="shared" si="278"/>
        <v>theater</v>
      </c>
      <c r="R3567" t="str">
        <f t="shared" si="279"/>
        <v>plays</v>
      </c>
      <c r="S3567" s="9">
        <f t="shared" si="275"/>
        <v>41974.743148148147</v>
      </c>
      <c r="T3567" s="9">
        <f t="shared" si="27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E3568/D3568*100</f>
        <v>104.75000000000001</v>
      </c>
      <c r="P3568">
        <f t="shared" si="277"/>
        <v>55.131578947368418</v>
      </c>
      <c r="Q3568" t="str">
        <f t="shared" si="278"/>
        <v>theater</v>
      </c>
      <c r="R3568" t="str">
        <f t="shared" si="279"/>
        <v>plays</v>
      </c>
      <c r="S3568" s="9">
        <f t="shared" si="275"/>
        <v>41997.507905092592</v>
      </c>
      <c r="T3568" s="9">
        <f t="shared" si="27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E3569/D3569*100</f>
        <v>108.80000000000001</v>
      </c>
      <c r="P3569">
        <f t="shared" si="277"/>
        <v>26.536585365853657</v>
      </c>
      <c r="Q3569" t="str">
        <f t="shared" si="278"/>
        <v>theater</v>
      </c>
      <c r="R3569" t="str">
        <f t="shared" si="279"/>
        <v>plays</v>
      </c>
      <c r="S3569" s="9">
        <f t="shared" ref="S3569:S3632" si="280">(((J3569/60)/60)/24)+DATE(1970,1,1)</f>
        <v>42135.810694444444</v>
      </c>
      <c r="T3569" s="9">
        <f t="shared" ref="T3569:T3632" si="281"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E3570/D3570*100</f>
        <v>111.00000000000001</v>
      </c>
      <c r="P3570">
        <f t="shared" si="277"/>
        <v>58.421052631578945</v>
      </c>
      <c r="Q3570" t="str">
        <f t="shared" si="278"/>
        <v>theater</v>
      </c>
      <c r="R3570" t="str">
        <f t="shared" si="279"/>
        <v>plays</v>
      </c>
      <c r="S3570" s="9">
        <f t="shared" si="280"/>
        <v>41869.740671296298</v>
      </c>
      <c r="T3570" s="9">
        <f t="shared" si="28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E3571/D3571*100</f>
        <v>100.47999999999999</v>
      </c>
      <c r="P3571">
        <f t="shared" si="277"/>
        <v>122.53658536585365</v>
      </c>
      <c r="Q3571" t="str">
        <f t="shared" si="278"/>
        <v>theater</v>
      </c>
      <c r="R3571" t="str">
        <f t="shared" si="279"/>
        <v>plays</v>
      </c>
      <c r="S3571" s="9">
        <f t="shared" si="280"/>
        <v>41982.688611111109</v>
      </c>
      <c r="T3571" s="9">
        <f t="shared" si="28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E3572/D3572*100</f>
        <v>114.35</v>
      </c>
      <c r="P3572">
        <f t="shared" si="277"/>
        <v>87.961538461538467</v>
      </c>
      <c r="Q3572" t="str">
        <f t="shared" si="278"/>
        <v>theater</v>
      </c>
      <c r="R3572" t="str">
        <f t="shared" si="279"/>
        <v>plays</v>
      </c>
      <c r="S3572" s="9">
        <f t="shared" si="280"/>
        <v>41976.331979166673</v>
      </c>
      <c r="T3572" s="9">
        <f t="shared" si="28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E3573/D3573*100</f>
        <v>122.06666666666666</v>
      </c>
      <c r="P3573">
        <f t="shared" si="277"/>
        <v>73.239999999999995</v>
      </c>
      <c r="Q3573" t="str">
        <f t="shared" si="278"/>
        <v>theater</v>
      </c>
      <c r="R3573" t="str">
        <f t="shared" si="279"/>
        <v>plays</v>
      </c>
      <c r="S3573" s="9">
        <f t="shared" si="280"/>
        <v>41912.858946759261</v>
      </c>
      <c r="T3573" s="9">
        <f t="shared" si="28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E3574/D3574*100</f>
        <v>100</v>
      </c>
      <c r="P3574">
        <f t="shared" si="277"/>
        <v>55.555555555555557</v>
      </c>
      <c r="Q3574" t="str">
        <f t="shared" si="278"/>
        <v>theater</v>
      </c>
      <c r="R3574" t="str">
        <f t="shared" si="279"/>
        <v>plays</v>
      </c>
      <c r="S3574" s="9">
        <f t="shared" si="280"/>
        <v>42146.570393518516</v>
      </c>
      <c r="T3574" s="9">
        <f t="shared" si="28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E3575/D3575*100</f>
        <v>102.8</v>
      </c>
      <c r="P3575">
        <f t="shared" si="277"/>
        <v>39.53846153846154</v>
      </c>
      <c r="Q3575" t="str">
        <f t="shared" si="278"/>
        <v>theater</v>
      </c>
      <c r="R3575" t="str">
        <f t="shared" si="279"/>
        <v>plays</v>
      </c>
      <c r="S3575" s="9">
        <f t="shared" si="280"/>
        <v>41921.375532407408</v>
      </c>
      <c r="T3575" s="9">
        <f t="shared" si="28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E3576/D3576*100</f>
        <v>106.12068965517241</v>
      </c>
      <c r="P3576">
        <f t="shared" si="277"/>
        <v>136.77777777777777</v>
      </c>
      <c r="Q3576" t="str">
        <f t="shared" si="278"/>
        <v>theater</v>
      </c>
      <c r="R3576" t="str">
        <f t="shared" si="279"/>
        <v>plays</v>
      </c>
      <c r="S3576" s="9">
        <f t="shared" si="280"/>
        <v>41926.942685185182</v>
      </c>
      <c r="T3576" s="9">
        <f t="shared" si="28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E3577/D3577*100</f>
        <v>101.33000000000001</v>
      </c>
      <c r="P3577">
        <f t="shared" si="277"/>
        <v>99.343137254901961</v>
      </c>
      <c r="Q3577" t="str">
        <f t="shared" si="278"/>
        <v>theater</v>
      </c>
      <c r="R3577" t="str">
        <f t="shared" si="279"/>
        <v>plays</v>
      </c>
      <c r="S3577" s="9">
        <f t="shared" si="280"/>
        <v>42561.783877314811</v>
      </c>
      <c r="T3577" s="9">
        <f t="shared" si="28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E3578/D3578*100</f>
        <v>100</v>
      </c>
      <c r="P3578">
        <f t="shared" si="277"/>
        <v>20</v>
      </c>
      <c r="Q3578" t="str">
        <f t="shared" si="278"/>
        <v>theater</v>
      </c>
      <c r="R3578" t="str">
        <f t="shared" si="279"/>
        <v>plays</v>
      </c>
      <c r="S3578" s="9">
        <f t="shared" si="280"/>
        <v>42649.54923611111</v>
      </c>
      <c r="T3578" s="9">
        <f t="shared" si="28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E3579/D3579*100</f>
        <v>130</v>
      </c>
      <c r="P3579">
        <f t="shared" si="277"/>
        <v>28.888888888888889</v>
      </c>
      <c r="Q3579" t="str">
        <f t="shared" si="278"/>
        <v>theater</v>
      </c>
      <c r="R3579" t="str">
        <f t="shared" si="279"/>
        <v>plays</v>
      </c>
      <c r="S3579" s="9">
        <f t="shared" si="280"/>
        <v>42093.786840277782</v>
      </c>
      <c r="T3579" s="9">
        <f t="shared" si="28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E3580/D3580*100</f>
        <v>100.01333333333334</v>
      </c>
      <c r="P3580">
        <f t="shared" si="277"/>
        <v>40.545945945945945</v>
      </c>
      <c r="Q3580" t="str">
        <f t="shared" si="278"/>
        <v>theater</v>
      </c>
      <c r="R3580" t="str">
        <f t="shared" si="279"/>
        <v>plays</v>
      </c>
      <c r="S3580" s="9">
        <f t="shared" si="280"/>
        <v>42460.733530092592</v>
      </c>
      <c r="T3580" s="9">
        <f t="shared" si="28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E3581/D3581*100</f>
        <v>100</v>
      </c>
      <c r="P3581">
        <f t="shared" si="277"/>
        <v>35.714285714285715</v>
      </c>
      <c r="Q3581" t="str">
        <f t="shared" si="278"/>
        <v>theater</v>
      </c>
      <c r="R3581" t="str">
        <f t="shared" si="279"/>
        <v>plays</v>
      </c>
      <c r="S3581" s="9">
        <f t="shared" si="280"/>
        <v>42430.762222222227</v>
      </c>
      <c r="T3581" s="9">
        <f t="shared" si="28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E3582/D3582*100</f>
        <v>113.88888888888889</v>
      </c>
      <c r="P3582">
        <f t="shared" si="277"/>
        <v>37.962962962962962</v>
      </c>
      <c r="Q3582" t="str">
        <f t="shared" si="278"/>
        <v>theater</v>
      </c>
      <c r="R3582" t="str">
        <f t="shared" si="279"/>
        <v>plays</v>
      </c>
      <c r="S3582" s="9">
        <f t="shared" si="280"/>
        <v>42026.176180555558</v>
      </c>
      <c r="T3582" s="9">
        <f t="shared" si="28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E3583/D3583*100</f>
        <v>100</v>
      </c>
      <c r="P3583">
        <f t="shared" si="277"/>
        <v>33.333333333333336</v>
      </c>
      <c r="Q3583" t="str">
        <f t="shared" si="278"/>
        <v>theater</v>
      </c>
      <c r="R3583" t="str">
        <f t="shared" si="279"/>
        <v>plays</v>
      </c>
      <c r="S3583" s="9">
        <f t="shared" si="280"/>
        <v>41836.471180555556</v>
      </c>
      <c r="T3583" s="9">
        <f t="shared" si="28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E3584/D3584*100</f>
        <v>287</v>
      </c>
      <c r="P3584">
        <f t="shared" si="277"/>
        <v>58.571428571428569</v>
      </c>
      <c r="Q3584" t="str">
        <f t="shared" si="278"/>
        <v>theater</v>
      </c>
      <c r="R3584" t="str">
        <f t="shared" si="279"/>
        <v>plays</v>
      </c>
      <c r="S3584" s="9">
        <f t="shared" si="280"/>
        <v>42451.095856481479</v>
      </c>
      <c r="T3584" s="9">
        <f t="shared" si="28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E3585/D3585*100</f>
        <v>108.5</v>
      </c>
      <c r="P3585">
        <f t="shared" si="277"/>
        <v>135.625</v>
      </c>
      <c r="Q3585" t="str">
        <f t="shared" si="278"/>
        <v>theater</v>
      </c>
      <c r="R3585" t="str">
        <f t="shared" si="279"/>
        <v>plays</v>
      </c>
      <c r="S3585" s="9">
        <f t="shared" si="280"/>
        <v>42418.425983796296</v>
      </c>
      <c r="T3585" s="9">
        <f t="shared" si="28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E3586/D3586*100</f>
        <v>115.5</v>
      </c>
      <c r="P3586">
        <f t="shared" si="277"/>
        <v>30.9375</v>
      </c>
      <c r="Q3586" t="str">
        <f t="shared" si="278"/>
        <v>theater</v>
      </c>
      <c r="R3586" t="str">
        <f t="shared" si="279"/>
        <v>plays</v>
      </c>
      <c r="S3586" s="9">
        <f t="shared" si="280"/>
        <v>42168.316481481481</v>
      </c>
      <c r="T3586" s="9">
        <f t="shared" si="28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E3587/D3587*100</f>
        <v>119.11764705882352</v>
      </c>
      <c r="P3587">
        <f t="shared" ref="P3587:P3650" si="282">E3587/L3587</f>
        <v>176.08695652173913</v>
      </c>
      <c r="Q3587" t="str">
        <f t="shared" ref="Q3587:Q3650" si="283">LEFT(N3587,FIND("/",N3587)-1)</f>
        <v>theater</v>
      </c>
      <c r="R3587" t="str">
        <f t="shared" ref="R3587:R3650" si="284">RIGHT(N3587,LEN(N3587)-FIND("/",N3587))</f>
        <v>plays</v>
      </c>
      <c r="S3587" s="9">
        <f t="shared" si="280"/>
        <v>41964.716319444444</v>
      </c>
      <c r="T3587" s="9">
        <f t="shared" si="28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E3588/D3588*100</f>
        <v>109.42666666666668</v>
      </c>
      <c r="P3588">
        <f t="shared" si="282"/>
        <v>151.9814814814815</v>
      </c>
      <c r="Q3588" t="str">
        <f t="shared" si="283"/>
        <v>theater</v>
      </c>
      <c r="R3588" t="str">
        <f t="shared" si="284"/>
        <v>plays</v>
      </c>
      <c r="S3588" s="9">
        <f t="shared" si="280"/>
        <v>42576.697569444441</v>
      </c>
      <c r="T3588" s="9">
        <f t="shared" si="28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E3589/D3589*100</f>
        <v>126.6</v>
      </c>
      <c r="P3589">
        <f t="shared" si="282"/>
        <v>22.607142857142858</v>
      </c>
      <c r="Q3589" t="str">
        <f t="shared" si="283"/>
        <v>theater</v>
      </c>
      <c r="R3589" t="str">
        <f t="shared" si="284"/>
        <v>plays</v>
      </c>
      <c r="S3589" s="9">
        <f t="shared" si="280"/>
        <v>42503.539976851855</v>
      </c>
      <c r="T3589" s="9">
        <f t="shared" si="28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E3590/D3590*100</f>
        <v>100.49999999999999</v>
      </c>
      <c r="P3590">
        <f t="shared" si="282"/>
        <v>18.272727272727273</v>
      </c>
      <c r="Q3590" t="str">
        <f t="shared" si="283"/>
        <v>theater</v>
      </c>
      <c r="R3590" t="str">
        <f t="shared" si="284"/>
        <v>plays</v>
      </c>
      <c r="S3590" s="9">
        <f t="shared" si="280"/>
        <v>42101.828819444447</v>
      </c>
      <c r="T3590" s="9">
        <f t="shared" si="28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E3591/D3591*100</f>
        <v>127.49999999999999</v>
      </c>
      <c r="P3591">
        <f t="shared" si="282"/>
        <v>82.258064516129039</v>
      </c>
      <c r="Q3591" t="str">
        <f t="shared" si="283"/>
        <v>theater</v>
      </c>
      <c r="R3591" t="str">
        <f t="shared" si="284"/>
        <v>plays</v>
      </c>
      <c r="S3591" s="9">
        <f t="shared" si="280"/>
        <v>42125.647534722222</v>
      </c>
      <c r="T3591" s="9">
        <f t="shared" si="28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E3592/D3592*100</f>
        <v>100.05999999999999</v>
      </c>
      <c r="P3592">
        <f t="shared" si="282"/>
        <v>68.534246575342465</v>
      </c>
      <c r="Q3592" t="str">
        <f t="shared" si="283"/>
        <v>theater</v>
      </c>
      <c r="R3592" t="str">
        <f t="shared" si="284"/>
        <v>plays</v>
      </c>
      <c r="S3592" s="9">
        <f t="shared" si="280"/>
        <v>41902.333726851852</v>
      </c>
      <c r="T3592" s="9">
        <f t="shared" si="28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E3593/D3593*100</f>
        <v>175</v>
      </c>
      <c r="P3593">
        <f t="shared" si="282"/>
        <v>68.055555555555557</v>
      </c>
      <c r="Q3593" t="str">
        <f t="shared" si="283"/>
        <v>theater</v>
      </c>
      <c r="R3593" t="str">
        <f t="shared" si="284"/>
        <v>plays</v>
      </c>
      <c r="S3593" s="9">
        <f t="shared" si="280"/>
        <v>42003.948425925926</v>
      </c>
      <c r="T3593" s="9">
        <f t="shared" si="28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E3594/D3594*100</f>
        <v>127.25</v>
      </c>
      <c r="P3594">
        <f t="shared" si="282"/>
        <v>72.714285714285708</v>
      </c>
      <c r="Q3594" t="str">
        <f t="shared" si="283"/>
        <v>theater</v>
      </c>
      <c r="R3594" t="str">
        <f t="shared" si="284"/>
        <v>plays</v>
      </c>
      <c r="S3594" s="9">
        <f t="shared" si="280"/>
        <v>41988.829942129625</v>
      </c>
      <c r="T3594" s="9">
        <f t="shared" si="28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E3595/D3595*100</f>
        <v>110.63333333333334</v>
      </c>
      <c r="P3595">
        <f t="shared" si="282"/>
        <v>77.186046511627907</v>
      </c>
      <c r="Q3595" t="str">
        <f t="shared" si="283"/>
        <v>theater</v>
      </c>
      <c r="R3595" t="str">
        <f t="shared" si="284"/>
        <v>plays</v>
      </c>
      <c r="S3595" s="9">
        <f t="shared" si="280"/>
        <v>41974.898599537039</v>
      </c>
      <c r="T3595" s="9">
        <f t="shared" si="28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E3596/D3596*100</f>
        <v>125.93749999999999</v>
      </c>
      <c r="P3596">
        <f t="shared" si="282"/>
        <v>55.972222222222221</v>
      </c>
      <c r="Q3596" t="str">
        <f t="shared" si="283"/>
        <v>theater</v>
      </c>
      <c r="R3596" t="str">
        <f t="shared" si="284"/>
        <v>plays</v>
      </c>
      <c r="S3596" s="9">
        <f t="shared" si="280"/>
        <v>42592.066921296297</v>
      </c>
      <c r="T3596" s="9">
        <f t="shared" si="28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E3597/D3597*100</f>
        <v>118.5</v>
      </c>
      <c r="P3597">
        <f t="shared" si="282"/>
        <v>49.693548387096776</v>
      </c>
      <c r="Q3597" t="str">
        <f t="shared" si="283"/>
        <v>theater</v>
      </c>
      <c r="R3597" t="str">
        <f t="shared" si="284"/>
        <v>plays</v>
      </c>
      <c r="S3597" s="9">
        <f t="shared" si="280"/>
        <v>42050.008368055554</v>
      </c>
      <c r="T3597" s="9">
        <f t="shared" si="28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E3598/D3598*100</f>
        <v>107.72727272727273</v>
      </c>
      <c r="P3598">
        <f t="shared" si="282"/>
        <v>79</v>
      </c>
      <c r="Q3598" t="str">
        <f t="shared" si="283"/>
        <v>theater</v>
      </c>
      <c r="R3598" t="str">
        <f t="shared" si="284"/>
        <v>plays</v>
      </c>
      <c r="S3598" s="9">
        <f t="shared" si="280"/>
        <v>41856.715069444443</v>
      </c>
      <c r="T3598" s="9">
        <f t="shared" si="28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E3599/D3599*100</f>
        <v>102.60000000000001</v>
      </c>
      <c r="P3599">
        <f t="shared" si="282"/>
        <v>77.727272727272734</v>
      </c>
      <c r="Q3599" t="str">
        <f t="shared" si="283"/>
        <v>theater</v>
      </c>
      <c r="R3599" t="str">
        <f t="shared" si="284"/>
        <v>plays</v>
      </c>
      <c r="S3599" s="9">
        <f t="shared" si="280"/>
        <v>42417.585532407407</v>
      </c>
      <c r="T3599" s="9">
        <f t="shared" si="28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E3600/D3600*100</f>
        <v>110.1</v>
      </c>
      <c r="P3600">
        <f t="shared" si="282"/>
        <v>40.777777777777779</v>
      </c>
      <c r="Q3600" t="str">
        <f t="shared" si="283"/>
        <v>theater</v>
      </c>
      <c r="R3600" t="str">
        <f t="shared" si="284"/>
        <v>plays</v>
      </c>
      <c r="S3600" s="9">
        <f t="shared" si="280"/>
        <v>41866.79886574074</v>
      </c>
      <c r="T3600" s="9">
        <f t="shared" si="28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E3601/D3601*100</f>
        <v>202</v>
      </c>
      <c r="P3601">
        <f t="shared" si="282"/>
        <v>59.411764705882355</v>
      </c>
      <c r="Q3601" t="str">
        <f t="shared" si="283"/>
        <v>theater</v>
      </c>
      <c r="R3601" t="str">
        <f t="shared" si="284"/>
        <v>plays</v>
      </c>
      <c r="S3601" s="9">
        <f t="shared" si="280"/>
        <v>42220.79487268519</v>
      </c>
      <c r="T3601" s="9">
        <f t="shared" si="28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E3602/D3602*100</f>
        <v>130</v>
      </c>
      <c r="P3602">
        <f t="shared" si="282"/>
        <v>3.25</v>
      </c>
      <c r="Q3602" t="str">
        <f t="shared" si="283"/>
        <v>theater</v>
      </c>
      <c r="R3602" t="str">
        <f t="shared" si="284"/>
        <v>plays</v>
      </c>
      <c r="S3602" s="9">
        <f t="shared" si="280"/>
        <v>42628.849120370374</v>
      </c>
      <c r="T3602" s="9">
        <f t="shared" si="28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E3603/D3603*100</f>
        <v>104.35000000000001</v>
      </c>
      <c r="P3603">
        <f t="shared" si="282"/>
        <v>39.377358490566039</v>
      </c>
      <c r="Q3603" t="str">
        <f t="shared" si="283"/>
        <v>theater</v>
      </c>
      <c r="R3603" t="str">
        <f t="shared" si="284"/>
        <v>plays</v>
      </c>
      <c r="S3603" s="9">
        <f t="shared" si="280"/>
        <v>41990.99863425926</v>
      </c>
      <c r="T3603" s="9">
        <f t="shared" si="28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E3604/D3604*100</f>
        <v>100.05</v>
      </c>
      <c r="P3604">
        <f t="shared" si="282"/>
        <v>81.673469387755105</v>
      </c>
      <c r="Q3604" t="str">
        <f t="shared" si="283"/>
        <v>theater</v>
      </c>
      <c r="R3604" t="str">
        <f t="shared" si="284"/>
        <v>plays</v>
      </c>
      <c r="S3604" s="9">
        <f t="shared" si="280"/>
        <v>42447.894432870366</v>
      </c>
      <c r="T3604" s="9">
        <f t="shared" si="28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E3605/D3605*100</f>
        <v>170.66666666666669</v>
      </c>
      <c r="P3605">
        <f t="shared" si="282"/>
        <v>44.912280701754383</v>
      </c>
      <c r="Q3605" t="str">
        <f t="shared" si="283"/>
        <v>theater</v>
      </c>
      <c r="R3605" t="str">
        <f t="shared" si="284"/>
        <v>plays</v>
      </c>
      <c r="S3605" s="9">
        <f t="shared" si="280"/>
        <v>42283.864351851851</v>
      </c>
      <c r="T3605" s="9">
        <f t="shared" si="28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E3606/D3606*100</f>
        <v>112.83333333333334</v>
      </c>
      <c r="P3606">
        <f t="shared" si="282"/>
        <v>49.05797101449275</v>
      </c>
      <c r="Q3606" t="str">
        <f t="shared" si="283"/>
        <v>theater</v>
      </c>
      <c r="R3606" t="str">
        <f t="shared" si="284"/>
        <v>plays</v>
      </c>
      <c r="S3606" s="9">
        <f t="shared" si="280"/>
        <v>42483.015694444446</v>
      </c>
      <c r="T3606" s="9">
        <f t="shared" si="28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E3607/D3607*100</f>
        <v>184</v>
      </c>
      <c r="P3607">
        <f t="shared" si="282"/>
        <v>30.666666666666668</v>
      </c>
      <c r="Q3607" t="str">
        <f t="shared" si="283"/>
        <v>theater</v>
      </c>
      <c r="R3607" t="str">
        <f t="shared" si="284"/>
        <v>plays</v>
      </c>
      <c r="S3607" s="9">
        <f t="shared" si="280"/>
        <v>42383.793124999997</v>
      </c>
      <c r="T3607" s="9">
        <f t="shared" si="28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E3608/D3608*100</f>
        <v>130.26666666666665</v>
      </c>
      <c r="P3608">
        <f t="shared" si="282"/>
        <v>61.0625</v>
      </c>
      <c r="Q3608" t="str">
        <f t="shared" si="283"/>
        <v>theater</v>
      </c>
      <c r="R3608" t="str">
        <f t="shared" si="284"/>
        <v>plays</v>
      </c>
      <c r="S3608" s="9">
        <f t="shared" si="280"/>
        <v>42566.604826388888</v>
      </c>
      <c r="T3608" s="9">
        <f t="shared" si="28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E3609/D3609*100</f>
        <v>105.45454545454544</v>
      </c>
      <c r="P3609">
        <f t="shared" si="282"/>
        <v>29</v>
      </c>
      <c r="Q3609" t="str">
        <f t="shared" si="283"/>
        <v>theater</v>
      </c>
      <c r="R3609" t="str">
        <f t="shared" si="284"/>
        <v>plays</v>
      </c>
      <c r="S3609" s="9">
        <f t="shared" si="280"/>
        <v>42338.963912037041</v>
      </c>
      <c r="T3609" s="9">
        <f t="shared" si="28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E3610/D3610*100</f>
        <v>100</v>
      </c>
      <c r="P3610">
        <f t="shared" si="282"/>
        <v>29.62962962962963</v>
      </c>
      <c r="Q3610" t="str">
        <f t="shared" si="283"/>
        <v>theater</v>
      </c>
      <c r="R3610" t="str">
        <f t="shared" si="284"/>
        <v>plays</v>
      </c>
      <c r="S3610" s="9">
        <f t="shared" si="280"/>
        <v>42506.709375000006</v>
      </c>
      <c r="T3610" s="9">
        <f t="shared" si="28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E3611/D3611*100</f>
        <v>153.31632653061226</v>
      </c>
      <c r="P3611">
        <f t="shared" si="282"/>
        <v>143.0952380952381</v>
      </c>
      <c r="Q3611" t="str">
        <f t="shared" si="283"/>
        <v>theater</v>
      </c>
      <c r="R3611" t="str">
        <f t="shared" si="284"/>
        <v>plays</v>
      </c>
      <c r="S3611" s="9">
        <f t="shared" si="280"/>
        <v>42429.991724537031</v>
      </c>
      <c r="T3611" s="9">
        <f t="shared" si="28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E3612/D3612*100</f>
        <v>162.30000000000001</v>
      </c>
      <c r="P3612">
        <f t="shared" si="282"/>
        <v>52.354838709677416</v>
      </c>
      <c r="Q3612" t="str">
        <f t="shared" si="283"/>
        <v>theater</v>
      </c>
      <c r="R3612" t="str">
        <f t="shared" si="284"/>
        <v>plays</v>
      </c>
      <c r="S3612" s="9">
        <f t="shared" si="280"/>
        <v>42203.432129629626</v>
      </c>
      <c r="T3612" s="9">
        <f t="shared" si="28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E3613/D3613*100</f>
        <v>136</v>
      </c>
      <c r="P3613">
        <f t="shared" si="282"/>
        <v>66.666666666666671</v>
      </c>
      <c r="Q3613" t="str">
        <f t="shared" si="283"/>
        <v>theater</v>
      </c>
      <c r="R3613" t="str">
        <f t="shared" si="284"/>
        <v>plays</v>
      </c>
      <c r="S3613" s="9">
        <f t="shared" si="280"/>
        <v>42072.370381944449</v>
      </c>
      <c r="T3613" s="9">
        <f t="shared" si="28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E3614/D3614*100</f>
        <v>144.4</v>
      </c>
      <c r="P3614">
        <f t="shared" si="282"/>
        <v>126.66666666666667</v>
      </c>
      <c r="Q3614" t="str">
        <f t="shared" si="283"/>
        <v>theater</v>
      </c>
      <c r="R3614" t="str">
        <f t="shared" si="284"/>
        <v>plays</v>
      </c>
      <c r="S3614" s="9">
        <f t="shared" si="280"/>
        <v>41789.726979166669</v>
      </c>
      <c r="T3614" s="9">
        <f t="shared" si="28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E3615/D3615*100</f>
        <v>100</v>
      </c>
      <c r="P3615">
        <f t="shared" si="282"/>
        <v>62.5</v>
      </c>
      <c r="Q3615" t="str">
        <f t="shared" si="283"/>
        <v>theater</v>
      </c>
      <c r="R3615" t="str">
        <f t="shared" si="284"/>
        <v>plays</v>
      </c>
      <c r="S3615" s="9">
        <f t="shared" si="280"/>
        <v>41788.58997685185</v>
      </c>
      <c r="T3615" s="9">
        <f t="shared" si="28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E3616/D3616*100</f>
        <v>100.8</v>
      </c>
      <c r="P3616">
        <f t="shared" si="282"/>
        <v>35.492957746478872</v>
      </c>
      <c r="Q3616" t="str">
        <f t="shared" si="283"/>
        <v>theater</v>
      </c>
      <c r="R3616" t="str">
        <f t="shared" si="284"/>
        <v>plays</v>
      </c>
      <c r="S3616" s="9">
        <f t="shared" si="280"/>
        <v>42144.041851851856</v>
      </c>
      <c r="T3616" s="9">
        <f t="shared" si="28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E3617/D3617*100</f>
        <v>106.80000000000001</v>
      </c>
      <c r="P3617">
        <f t="shared" si="282"/>
        <v>37.083333333333336</v>
      </c>
      <c r="Q3617" t="str">
        <f t="shared" si="283"/>
        <v>theater</v>
      </c>
      <c r="R3617" t="str">
        <f t="shared" si="284"/>
        <v>plays</v>
      </c>
      <c r="S3617" s="9">
        <f t="shared" si="280"/>
        <v>42318.593703703707</v>
      </c>
      <c r="T3617" s="9">
        <f t="shared" si="28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E3618/D3618*100</f>
        <v>124.8</v>
      </c>
      <c r="P3618">
        <f t="shared" si="282"/>
        <v>69.333333333333329</v>
      </c>
      <c r="Q3618" t="str">
        <f t="shared" si="283"/>
        <v>theater</v>
      </c>
      <c r="R3618" t="str">
        <f t="shared" si="284"/>
        <v>plays</v>
      </c>
      <c r="S3618" s="9">
        <f t="shared" si="280"/>
        <v>42052.949814814812</v>
      </c>
      <c r="T3618" s="9">
        <f t="shared" si="28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E3619/D3619*100</f>
        <v>118.91891891891892</v>
      </c>
      <c r="P3619">
        <f t="shared" si="282"/>
        <v>17.254901960784313</v>
      </c>
      <c r="Q3619" t="str">
        <f t="shared" si="283"/>
        <v>theater</v>
      </c>
      <c r="R3619" t="str">
        <f t="shared" si="284"/>
        <v>plays</v>
      </c>
      <c r="S3619" s="9">
        <f t="shared" si="280"/>
        <v>42779.610289351855</v>
      </c>
      <c r="T3619" s="9">
        <f t="shared" si="28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E3620/D3620*100</f>
        <v>101</v>
      </c>
      <c r="P3620">
        <f t="shared" si="282"/>
        <v>36.071428571428569</v>
      </c>
      <c r="Q3620" t="str">
        <f t="shared" si="283"/>
        <v>theater</v>
      </c>
      <c r="R3620" t="str">
        <f t="shared" si="284"/>
        <v>plays</v>
      </c>
      <c r="S3620" s="9">
        <f t="shared" si="280"/>
        <v>42128.627893518518</v>
      </c>
      <c r="T3620" s="9">
        <f t="shared" si="28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E3621/D3621*100</f>
        <v>112.99999999999999</v>
      </c>
      <c r="P3621">
        <f t="shared" si="282"/>
        <v>66.470588235294116</v>
      </c>
      <c r="Q3621" t="str">
        <f t="shared" si="283"/>
        <v>theater</v>
      </c>
      <c r="R3621" t="str">
        <f t="shared" si="284"/>
        <v>plays</v>
      </c>
      <c r="S3621" s="9">
        <f t="shared" si="280"/>
        <v>42661.132245370376</v>
      </c>
      <c r="T3621" s="9">
        <f t="shared" si="28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E3622/D3622*100</f>
        <v>105.19047619047619</v>
      </c>
      <c r="P3622">
        <f t="shared" si="282"/>
        <v>56.065989847715734</v>
      </c>
      <c r="Q3622" t="str">
        <f t="shared" si="283"/>
        <v>theater</v>
      </c>
      <c r="R3622" t="str">
        <f t="shared" si="284"/>
        <v>plays</v>
      </c>
      <c r="S3622" s="9">
        <f t="shared" si="280"/>
        <v>42037.938206018516</v>
      </c>
      <c r="T3622" s="9">
        <f t="shared" si="28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E3623/D3623*100</f>
        <v>109.73333333333332</v>
      </c>
      <c r="P3623">
        <f t="shared" si="282"/>
        <v>47.028571428571432</v>
      </c>
      <c r="Q3623" t="str">
        <f t="shared" si="283"/>
        <v>theater</v>
      </c>
      <c r="R3623" t="str">
        <f t="shared" si="284"/>
        <v>plays</v>
      </c>
      <c r="S3623" s="9">
        <f t="shared" si="280"/>
        <v>42619.935694444444</v>
      </c>
      <c r="T3623" s="9">
        <f t="shared" si="28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E3624/D3624*100</f>
        <v>100.099</v>
      </c>
      <c r="P3624">
        <f t="shared" si="282"/>
        <v>47.666190476190479</v>
      </c>
      <c r="Q3624" t="str">
        <f t="shared" si="283"/>
        <v>theater</v>
      </c>
      <c r="R3624" t="str">
        <f t="shared" si="284"/>
        <v>plays</v>
      </c>
      <c r="S3624" s="9">
        <f t="shared" si="280"/>
        <v>41877.221886574072</v>
      </c>
      <c r="T3624" s="9">
        <f t="shared" si="28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E3625/D3625*100</f>
        <v>120</v>
      </c>
      <c r="P3625">
        <f t="shared" si="282"/>
        <v>88.235294117647058</v>
      </c>
      <c r="Q3625" t="str">
        <f t="shared" si="283"/>
        <v>theater</v>
      </c>
      <c r="R3625" t="str">
        <f t="shared" si="284"/>
        <v>plays</v>
      </c>
      <c r="S3625" s="9">
        <f t="shared" si="280"/>
        <v>41828.736921296295</v>
      </c>
      <c r="T3625" s="9">
        <f t="shared" si="28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E3626/D3626*100</f>
        <v>104.93333333333332</v>
      </c>
      <c r="P3626">
        <f t="shared" si="282"/>
        <v>80.717948717948715</v>
      </c>
      <c r="Q3626" t="str">
        <f t="shared" si="283"/>
        <v>theater</v>
      </c>
      <c r="R3626" t="str">
        <f t="shared" si="284"/>
        <v>plays</v>
      </c>
      <c r="S3626" s="9">
        <f t="shared" si="280"/>
        <v>42545.774189814809</v>
      </c>
      <c r="T3626" s="9">
        <f t="shared" si="28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E3627/D3627*100</f>
        <v>102.66666666666666</v>
      </c>
      <c r="P3627">
        <f t="shared" si="282"/>
        <v>39.487179487179489</v>
      </c>
      <c r="Q3627" t="str">
        <f t="shared" si="283"/>
        <v>theater</v>
      </c>
      <c r="R3627" t="str">
        <f t="shared" si="284"/>
        <v>plays</v>
      </c>
      <c r="S3627" s="9">
        <f t="shared" si="280"/>
        <v>42157.652511574073</v>
      </c>
      <c r="T3627" s="9">
        <f t="shared" si="28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E3628/D3628*100</f>
        <v>101.82500000000002</v>
      </c>
      <c r="P3628">
        <f t="shared" si="282"/>
        <v>84.854166666666671</v>
      </c>
      <c r="Q3628" t="str">
        <f t="shared" si="283"/>
        <v>theater</v>
      </c>
      <c r="R3628" t="str">
        <f t="shared" si="284"/>
        <v>plays</v>
      </c>
      <c r="S3628" s="9">
        <f t="shared" si="280"/>
        <v>41846.667326388888</v>
      </c>
      <c r="T3628" s="9">
        <f t="shared" si="28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E3629/D3629*100</f>
        <v>100</v>
      </c>
      <c r="P3629">
        <f t="shared" si="282"/>
        <v>68.965517241379317</v>
      </c>
      <c r="Q3629" t="str">
        <f t="shared" si="283"/>
        <v>theater</v>
      </c>
      <c r="R3629" t="str">
        <f t="shared" si="284"/>
        <v>plays</v>
      </c>
      <c r="S3629" s="9">
        <f t="shared" si="280"/>
        <v>42460.741747685184</v>
      </c>
      <c r="T3629" s="9">
        <f t="shared" si="28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E3630/D3630*100</f>
        <v>0</v>
      </c>
      <c r="P3630" t="e">
        <f t="shared" si="282"/>
        <v>#DIV/0!</v>
      </c>
      <c r="Q3630" t="str">
        <f t="shared" si="283"/>
        <v>theater</v>
      </c>
      <c r="R3630" t="str">
        <f t="shared" si="284"/>
        <v>musical</v>
      </c>
      <c r="S3630" s="9">
        <f t="shared" si="280"/>
        <v>42291.833287037036</v>
      </c>
      <c r="T3630" s="9">
        <f t="shared" si="28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E3631/D3631*100</f>
        <v>1.9999999999999998E-4</v>
      </c>
      <c r="P3631">
        <f t="shared" si="282"/>
        <v>1</v>
      </c>
      <c r="Q3631" t="str">
        <f t="shared" si="283"/>
        <v>theater</v>
      </c>
      <c r="R3631" t="str">
        <f t="shared" si="284"/>
        <v>musical</v>
      </c>
      <c r="S3631" s="9">
        <f t="shared" si="280"/>
        <v>42437.094490740739</v>
      </c>
      <c r="T3631" s="9">
        <f t="shared" si="28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E3632/D3632*100</f>
        <v>3.3333333333333333E-2</v>
      </c>
      <c r="P3632">
        <f t="shared" si="282"/>
        <v>1</v>
      </c>
      <c r="Q3632" t="str">
        <f t="shared" si="283"/>
        <v>theater</v>
      </c>
      <c r="R3632" t="str">
        <f t="shared" si="284"/>
        <v>musical</v>
      </c>
      <c r="S3632" s="9">
        <f t="shared" si="280"/>
        <v>41942.84710648148</v>
      </c>
      <c r="T3632" s="9">
        <f t="shared" si="28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E3633/D3633*100</f>
        <v>51.023391812865491</v>
      </c>
      <c r="P3633">
        <f t="shared" si="282"/>
        <v>147.88135593220338</v>
      </c>
      <c r="Q3633" t="str">
        <f t="shared" si="283"/>
        <v>theater</v>
      </c>
      <c r="R3633" t="str">
        <f t="shared" si="284"/>
        <v>musical</v>
      </c>
      <c r="S3633" s="9">
        <f t="shared" ref="S3633:S3696" si="285">(((J3633/60)/60)/24)+DATE(1970,1,1)</f>
        <v>41880.753437499996</v>
      </c>
      <c r="T3633" s="9">
        <f t="shared" ref="T3633:T3696" si="286"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E3634/D3634*100</f>
        <v>20</v>
      </c>
      <c r="P3634">
        <f t="shared" si="282"/>
        <v>100</v>
      </c>
      <c r="Q3634" t="str">
        <f t="shared" si="283"/>
        <v>theater</v>
      </c>
      <c r="R3634" t="str">
        <f t="shared" si="284"/>
        <v>musical</v>
      </c>
      <c r="S3634" s="9">
        <f t="shared" si="285"/>
        <v>41946.936909722222</v>
      </c>
      <c r="T3634" s="9">
        <f t="shared" si="28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E3635/D3635*100</f>
        <v>35.24</v>
      </c>
      <c r="P3635">
        <f t="shared" si="282"/>
        <v>56.838709677419352</v>
      </c>
      <c r="Q3635" t="str">
        <f t="shared" si="283"/>
        <v>theater</v>
      </c>
      <c r="R3635" t="str">
        <f t="shared" si="284"/>
        <v>musical</v>
      </c>
      <c r="S3635" s="9">
        <f t="shared" si="285"/>
        <v>42649.623460648145</v>
      </c>
      <c r="T3635" s="9">
        <f t="shared" si="28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E3636/D3636*100</f>
        <v>4.246666666666667</v>
      </c>
      <c r="P3636">
        <f t="shared" si="282"/>
        <v>176.94444444444446</v>
      </c>
      <c r="Q3636" t="str">
        <f t="shared" si="283"/>
        <v>theater</v>
      </c>
      <c r="R3636" t="str">
        <f t="shared" si="284"/>
        <v>musical</v>
      </c>
      <c r="S3636" s="9">
        <f t="shared" si="285"/>
        <v>42701.166365740741</v>
      </c>
      <c r="T3636" s="9">
        <f t="shared" si="28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E3637/D3637*100</f>
        <v>36.457142857142856</v>
      </c>
      <c r="P3637">
        <f t="shared" si="282"/>
        <v>127.6</v>
      </c>
      <c r="Q3637" t="str">
        <f t="shared" si="283"/>
        <v>theater</v>
      </c>
      <c r="R3637" t="str">
        <f t="shared" si="284"/>
        <v>musical</v>
      </c>
      <c r="S3637" s="9">
        <f t="shared" si="285"/>
        <v>42450.88282407407</v>
      </c>
      <c r="T3637" s="9">
        <f t="shared" si="28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E3638/D3638*100</f>
        <v>0</v>
      </c>
      <c r="P3638" t="e">
        <f t="shared" si="282"/>
        <v>#DIV/0!</v>
      </c>
      <c r="Q3638" t="str">
        <f t="shared" si="283"/>
        <v>theater</v>
      </c>
      <c r="R3638" t="str">
        <f t="shared" si="284"/>
        <v>musical</v>
      </c>
      <c r="S3638" s="9">
        <f t="shared" si="285"/>
        <v>42226.694780092599</v>
      </c>
      <c r="T3638" s="9">
        <f t="shared" si="28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E3639/D3639*100</f>
        <v>30.866666666666664</v>
      </c>
      <c r="P3639">
        <f t="shared" si="282"/>
        <v>66.142857142857139</v>
      </c>
      <c r="Q3639" t="str">
        <f t="shared" si="283"/>
        <v>theater</v>
      </c>
      <c r="R3639" t="str">
        <f t="shared" si="284"/>
        <v>musical</v>
      </c>
      <c r="S3639" s="9">
        <f t="shared" si="285"/>
        <v>41975.700636574074</v>
      </c>
      <c r="T3639" s="9">
        <f t="shared" si="28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E3640/D3640*100</f>
        <v>6.5454545454545459</v>
      </c>
      <c r="P3640">
        <f t="shared" si="282"/>
        <v>108</v>
      </c>
      <c r="Q3640" t="str">
        <f t="shared" si="283"/>
        <v>theater</v>
      </c>
      <c r="R3640" t="str">
        <f t="shared" si="284"/>
        <v>musical</v>
      </c>
      <c r="S3640" s="9">
        <f t="shared" si="285"/>
        <v>42053.672824074078</v>
      </c>
      <c r="T3640" s="9">
        <f t="shared" si="28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E3641/D3641*100</f>
        <v>4.0000000000000001E-3</v>
      </c>
      <c r="P3641">
        <f t="shared" si="282"/>
        <v>1</v>
      </c>
      <c r="Q3641" t="str">
        <f t="shared" si="283"/>
        <v>theater</v>
      </c>
      <c r="R3641" t="str">
        <f t="shared" si="284"/>
        <v>musical</v>
      </c>
      <c r="S3641" s="9">
        <f t="shared" si="285"/>
        <v>42590.677152777775</v>
      </c>
      <c r="T3641" s="9">
        <f t="shared" si="28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E3642/D3642*100</f>
        <v>5.5</v>
      </c>
      <c r="P3642">
        <f t="shared" si="282"/>
        <v>18.333333333333332</v>
      </c>
      <c r="Q3642" t="str">
        <f t="shared" si="283"/>
        <v>theater</v>
      </c>
      <c r="R3642" t="str">
        <f t="shared" si="284"/>
        <v>musical</v>
      </c>
      <c r="S3642" s="9">
        <f t="shared" si="285"/>
        <v>42104.781597222223</v>
      </c>
      <c r="T3642" s="9">
        <f t="shared" si="28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E3643/D3643*100</f>
        <v>0</v>
      </c>
      <c r="P3643" t="e">
        <f t="shared" si="282"/>
        <v>#DIV/0!</v>
      </c>
      <c r="Q3643" t="str">
        <f t="shared" si="283"/>
        <v>theater</v>
      </c>
      <c r="R3643" t="str">
        <f t="shared" si="284"/>
        <v>musical</v>
      </c>
      <c r="S3643" s="9">
        <f t="shared" si="285"/>
        <v>41899.627071759263</v>
      </c>
      <c r="T3643" s="9">
        <f t="shared" si="28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E3644/D3644*100</f>
        <v>2.1428571428571428</v>
      </c>
      <c r="P3644">
        <f t="shared" si="282"/>
        <v>7.5</v>
      </c>
      <c r="Q3644" t="str">
        <f t="shared" si="283"/>
        <v>theater</v>
      </c>
      <c r="R3644" t="str">
        <f t="shared" si="284"/>
        <v>musical</v>
      </c>
      <c r="S3644" s="9">
        <f t="shared" si="285"/>
        <v>42297.816284722227</v>
      </c>
      <c r="T3644" s="9">
        <f t="shared" si="28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E3645/D3645*100</f>
        <v>0</v>
      </c>
      <c r="P3645" t="e">
        <f t="shared" si="282"/>
        <v>#DIV/0!</v>
      </c>
      <c r="Q3645" t="str">
        <f t="shared" si="283"/>
        <v>theater</v>
      </c>
      <c r="R3645" t="str">
        <f t="shared" si="284"/>
        <v>musical</v>
      </c>
      <c r="S3645" s="9">
        <f t="shared" si="285"/>
        <v>42285.143969907411</v>
      </c>
      <c r="T3645" s="9">
        <f t="shared" si="28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E3646/D3646*100</f>
        <v>16.420000000000002</v>
      </c>
      <c r="P3646">
        <f t="shared" si="282"/>
        <v>68.416666666666671</v>
      </c>
      <c r="Q3646" t="str">
        <f t="shared" si="283"/>
        <v>theater</v>
      </c>
      <c r="R3646" t="str">
        <f t="shared" si="284"/>
        <v>musical</v>
      </c>
      <c r="S3646" s="9">
        <f t="shared" si="285"/>
        <v>42409.241747685184</v>
      </c>
      <c r="T3646" s="9">
        <f t="shared" si="28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E3647/D3647*100</f>
        <v>0.1</v>
      </c>
      <c r="P3647">
        <f t="shared" si="282"/>
        <v>1</v>
      </c>
      <c r="Q3647" t="str">
        <f t="shared" si="283"/>
        <v>theater</v>
      </c>
      <c r="R3647" t="str">
        <f t="shared" si="284"/>
        <v>musical</v>
      </c>
      <c r="S3647" s="9">
        <f t="shared" si="285"/>
        <v>42665.970347222217</v>
      </c>
      <c r="T3647" s="9">
        <f t="shared" si="28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E3648/D3648*100</f>
        <v>4.8099999999999996</v>
      </c>
      <c r="P3648">
        <f t="shared" si="282"/>
        <v>60.125</v>
      </c>
      <c r="Q3648" t="str">
        <f t="shared" si="283"/>
        <v>theater</v>
      </c>
      <c r="R3648" t="str">
        <f t="shared" si="284"/>
        <v>musical</v>
      </c>
      <c r="S3648" s="9">
        <f t="shared" si="285"/>
        <v>42140.421319444446</v>
      </c>
      <c r="T3648" s="9">
        <f t="shared" si="28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E3649/D3649*100</f>
        <v>6</v>
      </c>
      <c r="P3649">
        <f t="shared" si="282"/>
        <v>15</v>
      </c>
      <c r="Q3649" t="str">
        <f t="shared" si="283"/>
        <v>theater</v>
      </c>
      <c r="R3649" t="str">
        <f t="shared" si="284"/>
        <v>musical</v>
      </c>
      <c r="S3649" s="9">
        <f t="shared" si="285"/>
        <v>42598.749155092592</v>
      </c>
      <c r="T3649" s="9">
        <f t="shared" si="28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E3650/D3650*100</f>
        <v>100.38249999999999</v>
      </c>
      <c r="P3650">
        <f t="shared" si="282"/>
        <v>550.04109589041093</v>
      </c>
      <c r="Q3650" t="str">
        <f t="shared" si="283"/>
        <v>theater</v>
      </c>
      <c r="R3650" t="str">
        <f t="shared" si="284"/>
        <v>plays</v>
      </c>
      <c r="S3650" s="9">
        <f t="shared" si="285"/>
        <v>41887.292187500003</v>
      </c>
      <c r="T3650" s="9">
        <f t="shared" si="28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E3651/D3651*100</f>
        <v>104</v>
      </c>
      <c r="P3651">
        <f t="shared" ref="P3651:P3714" si="287">E3651/L3651</f>
        <v>97.5</v>
      </c>
      <c r="Q3651" t="str">
        <f t="shared" ref="Q3651:Q3714" si="288">LEFT(N3651,FIND("/",N3651)-1)</f>
        <v>theater</v>
      </c>
      <c r="R3651" t="str">
        <f t="shared" ref="R3651:R3714" si="289">RIGHT(N3651,LEN(N3651)-FIND("/",N3651))</f>
        <v>plays</v>
      </c>
      <c r="S3651" s="9">
        <f t="shared" si="285"/>
        <v>41780.712893518517</v>
      </c>
      <c r="T3651" s="9">
        <f t="shared" si="286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E3652/D3652*100</f>
        <v>100</v>
      </c>
      <c r="P3652">
        <f t="shared" si="287"/>
        <v>29.411764705882351</v>
      </c>
      <c r="Q3652" t="str">
        <f t="shared" si="288"/>
        <v>theater</v>
      </c>
      <c r="R3652" t="str">
        <f t="shared" si="289"/>
        <v>plays</v>
      </c>
      <c r="S3652" s="9">
        <f t="shared" si="285"/>
        <v>42381.478981481487</v>
      </c>
      <c r="T3652" s="9">
        <f t="shared" si="28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E3653/D3653*100</f>
        <v>104</v>
      </c>
      <c r="P3653">
        <f t="shared" si="287"/>
        <v>57.777777777777779</v>
      </c>
      <c r="Q3653" t="str">
        <f t="shared" si="288"/>
        <v>theater</v>
      </c>
      <c r="R3653" t="str">
        <f t="shared" si="289"/>
        <v>plays</v>
      </c>
      <c r="S3653" s="9">
        <f t="shared" si="285"/>
        <v>41828.646319444444</v>
      </c>
      <c r="T3653" s="9">
        <f t="shared" si="28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E3654/D3654*100</f>
        <v>250.66666666666669</v>
      </c>
      <c r="P3654">
        <f t="shared" si="287"/>
        <v>44.235294117647058</v>
      </c>
      <c r="Q3654" t="str">
        <f t="shared" si="288"/>
        <v>theater</v>
      </c>
      <c r="R3654" t="str">
        <f t="shared" si="289"/>
        <v>plays</v>
      </c>
      <c r="S3654" s="9">
        <f t="shared" si="285"/>
        <v>42596.644699074073</v>
      </c>
      <c r="T3654" s="9">
        <f t="shared" si="28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E3655/D3655*100</f>
        <v>100.49999999999999</v>
      </c>
      <c r="P3655">
        <f t="shared" si="287"/>
        <v>60.909090909090907</v>
      </c>
      <c r="Q3655" t="str">
        <f t="shared" si="288"/>
        <v>theater</v>
      </c>
      <c r="R3655" t="str">
        <f t="shared" si="289"/>
        <v>plays</v>
      </c>
      <c r="S3655" s="9">
        <f t="shared" si="285"/>
        <v>42191.363506944443</v>
      </c>
      <c r="T3655" s="9">
        <f t="shared" si="28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E3656/D3656*100</f>
        <v>174.4</v>
      </c>
      <c r="P3656">
        <f t="shared" si="287"/>
        <v>68.84210526315789</v>
      </c>
      <c r="Q3656" t="str">
        <f t="shared" si="288"/>
        <v>theater</v>
      </c>
      <c r="R3656" t="str">
        <f t="shared" si="289"/>
        <v>plays</v>
      </c>
      <c r="S3656" s="9">
        <f t="shared" si="285"/>
        <v>42440.416504629626</v>
      </c>
      <c r="T3656" s="9">
        <f t="shared" si="28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E3657/D3657*100</f>
        <v>116.26</v>
      </c>
      <c r="P3657">
        <f t="shared" si="287"/>
        <v>73.582278481012665</v>
      </c>
      <c r="Q3657" t="str">
        <f t="shared" si="288"/>
        <v>theater</v>
      </c>
      <c r="R3657" t="str">
        <f t="shared" si="289"/>
        <v>plays</v>
      </c>
      <c r="S3657" s="9">
        <f t="shared" si="285"/>
        <v>42173.803217592591</v>
      </c>
      <c r="T3657" s="9">
        <f t="shared" si="28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E3658/D3658*100</f>
        <v>105.82000000000001</v>
      </c>
      <c r="P3658">
        <f t="shared" si="287"/>
        <v>115.02173913043478</v>
      </c>
      <c r="Q3658" t="str">
        <f t="shared" si="288"/>
        <v>theater</v>
      </c>
      <c r="R3658" t="str">
        <f t="shared" si="289"/>
        <v>plays</v>
      </c>
      <c r="S3658" s="9">
        <f t="shared" si="285"/>
        <v>42737.910138888896</v>
      </c>
      <c r="T3658" s="9">
        <f t="shared" si="28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E3659/D3659*100</f>
        <v>110.75</v>
      </c>
      <c r="P3659">
        <f t="shared" si="287"/>
        <v>110.75</v>
      </c>
      <c r="Q3659" t="str">
        <f t="shared" si="288"/>
        <v>theater</v>
      </c>
      <c r="R3659" t="str">
        <f t="shared" si="289"/>
        <v>plays</v>
      </c>
      <c r="S3659" s="9">
        <f t="shared" si="285"/>
        <v>42499.629849537043</v>
      </c>
      <c r="T3659" s="9">
        <f t="shared" si="28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E3660/D3660*100</f>
        <v>100.66666666666666</v>
      </c>
      <c r="P3660">
        <f t="shared" si="287"/>
        <v>75.5</v>
      </c>
      <c r="Q3660" t="str">
        <f t="shared" si="288"/>
        <v>theater</v>
      </c>
      <c r="R3660" t="str">
        <f t="shared" si="289"/>
        <v>plays</v>
      </c>
      <c r="S3660" s="9">
        <f t="shared" si="285"/>
        <v>41775.858564814815</v>
      </c>
      <c r="T3660" s="9">
        <f t="shared" si="28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E3661/D3661*100</f>
        <v>102.03333333333333</v>
      </c>
      <c r="P3661">
        <f t="shared" si="287"/>
        <v>235.46153846153845</v>
      </c>
      <c r="Q3661" t="str">
        <f t="shared" si="288"/>
        <v>theater</v>
      </c>
      <c r="R3661" t="str">
        <f t="shared" si="289"/>
        <v>plays</v>
      </c>
      <c r="S3661" s="9">
        <f t="shared" si="285"/>
        <v>42055.277199074073</v>
      </c>
      <c r="T3661" s="9">
        <f t="shared" si="28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E3662/D3662*100</f>
        <v>100</v>
      </c>
      <c r="P3662">
        <f t="shared" si="287"/>
        <v>11.363636363636363</v>
      </c>
      <c r="Q3662" t="str">
        <f t="shared" si="288"/>
        <v>theater</v>
      </c>
      <c r="R3662" t="str">
        <f t="shared" si="289"/>
        <v>plays</v>
      </c>
      <c r="S3662" s="9">
        <f t="shared" si="285"/>
        <v>41971.881076388891</v>
      </c>
      <c r="T3662" s="9">
        <f t="shared" si="28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E3663/D3663*100</f>
        <v>111.00000000000001</v>
      </c>
      <c r="P3663">
        <f t="shared" si="287"/>
        <v>92.5</v>
      </c>
      <c r="Q3663" t="str">
        <f t="shared" si="288"/>
        <v>theater</v>
      </c>
      <c r="R3663" t="str">
        <f t="shared" si="289"/>
        <v>plays</v>
      </c>
      <c r="S3663" s="9">
        <f t="shared" si="285"/>
        <v>42447.896666666667</v>
      </c>
      <c r="T3663" s="9">
        <f t="shared" si="28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E3664/D3664*100</f>
        <v>101.42500000000001</v>
      </c>
      <c r="P3664">
        <f t="shared" si="287"/>
        <v>202.85</v>
      </c>
      <c r="Q3664" t="str">
        <f t="shared" si="288"/>
        <v>theater</v>
      </c>
      <c r="R3664" t="str">
        <f t="shared" si="289"/>
        <v>plays</v>
      </c>
      <c r="S3664" s="9">
        <f t="shared" si="285"/>
        <v>42064.220069444447</v>
      </c>
      <c r="T3664" s="9">
        <f t="shared" si="28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E3665/D3665*100</f>
        <v>104</v>
      </c>
      <c r="P3665">
        <f t="shared" si="287"/>
        <v>26</v>
      </c>
      <c r="Q3665" t="str">
        <f t="shared" si="288"/>
        <v>theater</v>
      </c>
      <c r="R3665" t="str">
        <f t="shared" si="289"/>
        <v>plays</v>
      </c>
      <c r="S3665" s="9">
        <f t="shared" si="285"/>
        <v>42665.451736111107</v>
      </c>
      <c r="T3665" s="9">
        <f t="shared" si="28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E3666/D3666*100</f>
        <v>109.375</v>
      </c>
      <c r="P3666">
        <f t="shared" si="287"/>
        <v>46.05263157894737</v>
      </c>
      <c r="Q3666" t="str">
        <f t="shared" si="288"/>
        <v>theater</v>
      </c>
      <c r="R3666" t="str">
        <f t="shared" si="289"/>
        <v>plays</v>
      </c>
      <c r="S3666" s="9">
        <f t="shared" si="285"/>
        <v>42523.248715277776</v>
      </c>
      <c r="T3666" s="9">
        <f t="shared" si="28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E3667/D3667*100</f>
        <v>115.16129032258064</v>
      </c>
      <c r="P3667">
        <f t="shared" si="287"/>
        <v>51</v>
      </c>
      <c r="Q3667" t="str">
        <f t="shared" si="288"/>
        <v>theater</v>
      </c>
      <c r="R3667" t="str">
        <f t="shared" si="289"/>
        <v>plays</v>
      </c>
      <c r="S3667" s="9">
        <f t="shared" si="285"/>
        <v>42294.808124999996</v>
      </c>
      <c r="T3667" s="9">
        <f t="shared" si="28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E3668/D3668*100</f>
        <v>100</v>
      </c>
      <c r="P3668">
        <f t="shared" si="287"/>
        <v>31.578947368421051</v>
      </c>
      <c r="Q3668" t="str">
        <f t="shared" si="288"/>
        <v>theater</v>
      </c>
      <c r="R3668" t="str">
        <f t="shared" si="289"/>
        <v>plays</v>
      </c>
      <c r="S3668" s="9">
        <f t="shared" si="285"/>
        <v>41822.90488425926</v>
      </c>
      <c r="T3668" s="9">
        <f t="shared" si="28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E3669/D3669*100</f>
        <v>103.17033333333335</v>
      </c>
      <c r="P3669">
        <f t="shared" si="287"/>
        <v>53.363965517241382</v>
      </c>
      <c r="Q3669" t="str">
        <f t="shared" si="288"/>
        <v>theater</v>
      </c>
      <c r="R3669" t="str">
        <f t="shared" si="289"/>
        <v>plays</v>
      </c>
      <c r="S3669" s="9">
        <f t="shared" si="285"/>
        <v>42173.970127314817</v>
      </c>
      <c r="T3669" s="9">
        <f t="shared" si="28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E3670/D3670*100</f>
        <v>103.49999999999999</v>
      </c>
      <c r="P3670">
        <f t="shared" si="287"/>
        <v>36.964285714285715</v>
      </c>
      <c r="Q3670" t="str">
        <f t="shared" si="288"/>
        <v>theater</v>
      </c>
      <c r="R3670" t="str">
        <f t="shared" si="289"/>
        <v>plays</v>
      </c>
      <c r="S3670" s="9">
        <f t="shared" si="285"/>
        <v>42185.556157407409</v>
      </c>
      <c r="T3670" s="9">
        <f t="shared" si="28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E3671/D3671*100</f>
        <v>138.19999999999999</v>
      </c>
      <c r="P3671">
        <f t="shared" si="287"/>
        <v>81.294117647058826</v>
      </c>
      <c r="Q3671" t="str">
        <f t="shared" si="288"/>
        <v>theater</v>
      </c>
      <c r="R3671" t="str">
        <f t="shared" si="289"/>
        <v>plays</v>
      </c>
      <c r="S3671" s="9">
        <f t="shared" si="285"/>
        <v>42136.675196759257</v>
      </c>
      <c r="T3671" s="9">
        <f t="shared" si="28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E3672/D3672*100</f>
        <v>109.54545454545455</v>
      </c>
      <c r="P3672">
        <f t="shared" si="287"/>
        <v>20.083333333333332</v>
      </c>
      <c r="Q3672" t="str">
        <f t="shared" si="288"/>
        <v>theater</v>
      </c>
      <c r="R3672" t="str">
        <f t="shared" si="289"/>
        <v>plays</v>
      </c>
      <c r="S3672" s="9">
        <f t="shared" si="285"/>
        <v>42142.514016203699</v>
      </c>
      <c r="T3672" s="9">
        <f t="shared" si="28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E3673/D3673*100</f>
        <v>100.85714285714286</v>
      </c>
      <c r="P3673">
        <f t="shared" si="287"/>
        <v>88.25</v>
      </c>
      <c r="Q3673" t="str">
        <f t="shared" si="288"/>
        <v>theater</v>
      </c>
      <c r="R3673" t="str">
        <f t="shared" si="289"/>
        <v>plays</v>
      </c>
      <c r="S3673" s="9">
        <f t="shared" si="285"/>
        <v>41820.62809027778</v>
      </c>
      <c r="T3673" s="9">
        <f t="shared" si="28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E3674/D3674*100</f>
        <v>101.53333333333335</v>
      </c>
      <c r="P3674">
        <f t="shared" si="287"/>
        <v>53.438596491228068</v>
      </c>
      <c r="Q3674" t="str">
        <f t="shared" si="288"/>
        <v>theater</v>
      </c>
      <c r="R3674" t="str">
        <f t="shared" si="289"/>
        <v>plays</v>
      </c>
      <c r="S3674" s="9">
        <f t="shared" si="285"/>
        <v>41878.946574074071</v>
      </c>
      <c r="T3674" s="9">
        <f t="shared" si="28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E3675/D3675*100</f>
        <v>113.625</v>
      </c>
      <c r="P3675">
        <f t="shared" si="287"/>
        <v>39.868421052631582</v>
      </c>
      <c r="Q3675" t="str">
        <f t="shared" si="288"/>
        <v>theater</v>
      </c>
      <c r="R3675" t="str">
        <f t="shared" si="289"/>
        <v>plays</v>
      </c>
      <c r="S3675" s="9">
        <f t="shared" si="285"/>
        <v>41914.295104166667</v>
      </c>
      <c r="T3675" s="9">
        <f t="shared" si="28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E3676/D3676*100</f>
        <v>100</v>
      </c>
      <c r="P3676">
        <f t="shared" si="287"/>
        <v>145.16129032258064</v>
      </c>
      <c r="Q3676" t="str">
        <f t="shared" si="288"/>
        <v>theater</v>
      </c>
      <c r="R3676" t="str">
        <f t="shared" si="289"/>
        <v>plays</v>
      </c>
      <c r="S3676" s="9">
        <f t="shared" si="285"/>
        <v>42556.873020833329</v>
      </c>
      <c r="T3676" s="9">
        <f t="shared" si="28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E3677/D3677*100</f>
        <v>140</v>
      </c>
      <c r="P3677">
        <f t="shared" si="287"/>
        <v>23.333333333333332</v>
      </c>
      <c r="Q3677" t="str">
        <f t="shared" si="288"/>
        <v>theater</v>
      </c>
      <c r="R3677" t="str">
        <f t="shared" si="289"/>
        <v>plays</v>
      </c>
      <c r="S3677" s="9">
        <f t="shared" si="285"/>
        <v>42493.597013888888</v>
      </c>
      <c r="T3677" s="9">
        <f t="shared" si="28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E3678/D3678*100</f>
        <v>128.75</v>
      </c>
      <c r="P3678">
        <f t="shared" si="287"/>
        <v>64.375</v>
      </c>
      <c r="Q3678" t="str">
        <f t="shared" si="288"/>
        <v>theater</v>
      </c>
      <c r="R3678" t="str">
        <f t="shared" si="289"/>
        <v>plays</v>
      </c>
      <c r="S3678" s="9">
        <f t="shared" si="285"/>
        <v>41876.815787037034</v>
      </c>
      <c r="T3678" s="9">
        <f t="shared" si="28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E3679/D3679*100</f>
        <v>102.90416666666667</v>
      </c>
      <c r="P3679">
        <f t="shared" si="287"/>
        <v>62.052763819095475</v>
      </c>
      <c r="Q3679" t="str">
        <f t="shared" si="288"/>
        <v>theater</v>
      </c>
      <c r="R3679" t="str">
        <f t="shared" si="289"/>
        <v>plays</v>
      </c>
      <c r="S3679" s="9">
        <f t="shared" si="285"/>
        <v>41802.574282407404</v>
      </c>
      <c r="T3679" s="9">
        <f t="shared" si="28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E3680/D3680*100</f>
        <v>102.49999999999999</v>
      </c>
      <c r="P3680">
        <f t="shared" si="287"/>
        <v>66.129032258064512</v>
      </c>
      <c r="Q3680" t="str">
        <f t="shared" si="288"/>
        <v>theater</v>
      </c>
      <c r="R3680" t="str">
        <f t="shared" si="289"/>
        <v>plays</v>
      </c>
      <c r="S3680" s="9">
        <f t="shared" si="285"/>
        <v>42120.531226851846</v>
      </c>
      <c r="T3680" s="9">
        <f t="shared" si="28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E3681/D3681*100</f>
        <v>110.1</v>
      </c>
      <c r="P3681">
        <f t="shared" si="287"/>
        <v>73.400000000000006</v>
      </c>
      <c r="Q3681" t="str">
        <f t="shared" si="288"/>
        <v>theater</v>
      </c>
      <c r="R3681" t="str">
        <f t="shared" si="289"/>
        <v>plays</v>
      </c>
      <c r="S3681" s="9">
        <f t="shared" si="285"/>
        <v>41786.761354166665</v>
      </c>
      <c r="T3681" s="9">
        <f t="shared" si="28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E3682/D3682*100</f>
        <v>112.76666666666667</v>
      </c>
      <c r="P3682">
        <f t="shared" si="287"/>
        <v>99.5</v>
      </c>
      <c r="Q3682" t="str">
        <f t="shared" si="288"/>
        <v>theater</v>
      </c>
      <c r="R3682" t="str">
        <f t="shared" si="289"/>
        <v>plays</v>
      </c>
      <c r="S3682" s="9">
        <f t="shared" si="285"/>
        <v>42627.454097222217</v>
      </c>
      <c r="T3682" s="9">
        <f t="shared" si="28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E3683/D3683*100</f>
        <v>111.9</v>
      </c>
      <c r="P3683">
        <f t="shared" si="287"/>
        <v>62.166666666666664</v>
      </c>
      <c r="Q3683" t="str">
        <f t="shared" si="288"/>
        <v>theater</v>
      </c>
      <c r="R3683" t="str">
        <f t="shared" si="289"/>
        <v>plays</v>
      </c>
      <c r="S3683" s="9">
        <f t="shared" si="285"/>
        <v>42374.651504629626</v>
      </c>
      <c r="T3683" s="9">
        <f t="shared" si="28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E3684/D3684*100</f>
        <v>139.19999999999999</v>
      </c>
      <c r="P3684">
        <f t="shared" si="287"/>
        <v>62.328358208955223</v>
      </c>
      <c r="Q3684" t="str">
        <f t="shared" si="288"/>
        <v>theater</v>
      </c>
      <c r="R3684" t="str">
        <f t="shared" si="289"/>
        <v>plays</v>
      </c>
      <c r="S3684" s="9">
        <f t="shared" si="285"/>
        <v>41772.685393518521</v>
      </c>
      <c r="T3684" s="9">
        <f t="shared" si="28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E3685/D3685*100</f>
        <v>110.85714285714286</v>
      </c>
      <c r="P3685">
        <f t="shared" si="287"/>
        <v>58.787878787878789</v>
      </c>
      <c r="Q3685" t="str">
        <f t="shared" si="288"/>
        <v>theater</v>
      </c>
      <c r="R3685" t="str">
        <f t="shared" si="289"/>
        <v>plays</v>
      </c>
      <c r="S3685" s="9">
        <f t="shared" si="285"/>
        <v>42633.116851851853</v>
      </c>
      <c r="T3685" s="9">
        <f t="shared" si="28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E3686/D3686*100</f>
        <v>139.06666666666666</v>
      </c>
      <c r="P3686">
        <f t="shared" si="287"/>
        <v>45.347826086956523</v>
      </c>
      <c r="Q3686" t="str">
        <f t="shared" si="288"/>
        <v>theater</v>
      </c>
      <c r="R3686" t="str">
        <f t="shared" si="289"/>
        <v>plays</v>
      </c>
      <c r="S3686" s="9">
        <f t="shared" si="285"/>
        <v>42219.180393518516</v>
      </c>
      <c r="T3686" s="9">
        <f t="shared" si="28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E3687/D3687*100</f>
        <v>105.69999999999999</v>
      </c>
      <c r="P3687">
        <f t="shared" si="287"/>
        <v>41.944444444444443</v>
      </c>
      <c r="Q3687" t="str">
        <f t="shared" si="288"/>
        <v>theater</v>
      </c>
      <c r="R3687" t="str">
        <f t="shared" si="289"/>
        <v>plays</v>
      </c>
      <c r="S3687" s="9">
        <f t="shared" si="285"/>
        <v>41753.593275462961</v>
      </c>
      <c r="T3687" s="9">
        <f t="shared" si="28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E3688/D3688*100</f>
        <v>101.42857142857142</v>
      </c>
      <c r="P3688">
        <f t="shared" si="287"/>
        <v>59.166666666666664</v>
      </c>
      <c r="Q3688" t="str">
        <f t="shared" si="288"/>
        <v>theater</v>
      </c>
      <c r="R3688" t="str">
        <f t="shared" si="289"/>
        <v>plays</v>
      </c>
      <c r="S3688" s="9">
        <f t="shared" si="285"/>
        <v>42230.662731481483</v>
      </c>
      <c r="T3688" s="9">
        <f t="shared" si="28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E3689/D3689*100</f>
        <v>100.245</v>
      </c>
      <c r="P3689">
        <f t="shared" si="287"/>
        <v>200.49</v>
      </c>
      <c r="Q3689" t="str">
        <f t="shared" si="288"/>
        <v>theater</v>
      </c>
      <c r="R3689" t="str">
        <f t="shared" si="289"/>
        <v>plays</v>
      </c>
      <c r="S3689" s="9">
        <f t="shared" si="285"/>
        <v>41787.218229166669</v>
      </c>
      <c r="T3689" s="9">
        <f t="shared" si="28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E3690/D3690*100</f>
        <v>109.16666666666666</v>
      </c>
      <c r="P3690">
        <f t="shared" si="287"/>
        <v>83.974358974358978</v>
      </c>
      <c r="Q3690" t="str">
        <f t="shared" si="288"/>
        <v>theater</v>
      </c>
      <c r="R3690" t="str">
        <f t="shared" si="289"/>
        <v>plays</v>
      </c>
      <c r="S3690" s="9">
        <f t="shared" si="285"/>
        <v>41829.787083333329</v>
      </c>
      <c r="T3690" s="9">
        <f t="shared" si="28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E3691/D3691*100</f>
        <v>118.33333333333333</v>
      </c>
      <c r="P3691">
        <f t="shared" si="287"/>
        <v>57.258064516129032</v>
      </c>
      <c r="Q3691" t="str">
        <f t="shared" si="288"/>
        <v>theater</v>
      </c>
      <c r="R3691" t="str">
        <f t="shared" si="289"/>
        <v>plays</v>
      </c>
      <c r="S3691" s="9">
        <f t="shared" si="285"/>
        <v>42147.826840277776</v>
      </c>
      <c r="T3691" s="9">
        <f t="shared" si="28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E3692/D3692*100</f>
        <v>120</v>
      </c>
      <c r="P3692">
        <f t="shared" si="287"/>
        <v>58.064516129032256</v>
      </c>
      <c r="Q3692" t="str">
        <f t="shared" si="288"/>
        <v>theater</v>
      </c>
      <c r="R3692" t="str">
        <f t="shared" si="289"/>
        <v>plays</v>
      </c>
      <c r="S3692" s="9">
        <f t="shared" si="285"/>
        <v>41940.598182870373</v>
      </c>
      <c r="T3692" s="9">
        <f t="shared" si="28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E3693/D3693*100</f>
        <v>127.96000000000001</v>
      </c>
      <c r="P3693">
        <f t="shared" si="287"/>
        <v>186.80291970802921</v>
      </c>
      <c r="Q3693" t="str">
        <f t="shared" si="288"/>
        <v>theater</v>
      </c>
      <c r="R3693" t="str">
        <f t="shared" si="289"/>
        <v>plays</v>
      </c>
      <c r="S3693" s="9">
        <f t="shared" si="285"/>
        <v>42020.700567129628</v>
      </c>
      <c r="T3693" s="9">
        <f t="shared" si="28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E3694/D3694*100</f>
        <v>126</v>
      </c>
      <c r="P3694">
        <f t="shared" si="287"/>
        <v>74.117647058823536</v>
      </c>
      <c r="Q3694" t="str">
        <f t="shared" si="288"/>
        <v>theater</v>
      </c>
      <c r="R3694" t="str">
        <f t="shared" si="289"/>
        <v>plays</v>
      </c>
      <c r="S3694" s="9">
        <f t="shared" si="285"/>
        <v>41891.96503472222</v>
      </c>
      <c r="T3694" s="9">
        <f t="shared" si="28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E3695/D3695*100</f>
        <v>129.12912912912913</v>
      </c>
      <c r="P3695">
        <f t="shared" si="287"/>
        <v>30.714285714285715</v>
      </c>
      <c r="Q3695" t="str">
        <f t="shared" si="288"/>
        <v>theater</v>
      </c>
      <c r="R3695" t="str">
        <f t="shared" si="289"/>
        <v>plays</v>
      </c>
      <c r="S3695" s="9">
        <f t="shared" si="285"/>
        <v>42309.191307870366</v>
      </c>
      <c r="T3695" s="9">
        <f t="shared" si="28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E3696/D3696*100</f>
        <v>107.42857142857143</v>
      </c>
      <c r="P3696">
        <f t="shared" si="287"/>
        <v>62.666666666666664</v>
      </c>
      <c r="Q3696" t="str">
        <f t="shared" si="288"/>
        <v>theater</v>
      </c>
      <c r="R3696" t="str">
        <f t="shared" si="289"/>
        <v>plays</v>
      </c>
      <c r="S3696" s="9">
        <f t="shared" si="285"/>
        <v>42490.133877314816</v>
      </c>
      <c r="T3696" s="9">
        <f t="shared" si="28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E3697/D3697*100</f>
        <v>100.125</v>
      </c>
      <c r="P3697">
        <f t="shared" si="287"/>
        <v>121.36363636363636</v>
      </c>
      <c r="Q3697" t="str">
        <f t="shared" si="288"/>
        <v>theater</v>
      </c>
      <c r="R3697" t="str">
        <f t="shared" si="289"/>
        <v>plays</v>
      </c>
      <c r="S3697" s="9">
        <f t="shared" ref="S3697:S3760" si="290">(((J3697/60)/60)/24)+DATE(1970,1,1)</f>
        <v>41995.870486111111</v>
      </c>
      <c r="T3697" s="9">
        <f t="shared" ref="T3697:T3760" si="291"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E3698/D3698*100</f>
        <v>155</v>
      </c>
      <c r="P3698">
        <f t="shared" si="287"/>
        <v>39.743589743589745</v>
      </c>
      <c r="Q3698" t="str">
        <f t="shared" si="288"/>
        <v>theater</v>
      </c>
      <c r="R3698" t="str">
        <f t="shared" si="289"/>
        <v>plays</v>
      </c>
      <c r="S3698" s="9">
        <f t="shared" si="290"/>
        <v>41988.617083333331</v>
      </c>
      <c r="T3698" s="9">
        <f t="shared" si="29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E3699/D3699*100</f>
        <v>108</v>
      </c>
      <c r="P3699">
        <f t="shared" si="287"/>
        <v>72</v>
      </c>
      <c r="Q3699" t="str">
        <f t="shared" si="288"/>
        <v>theater</v>
      </c>
      <c r="R3699" t="str">
        <f t="shared" si="289"/>
        <v>plays</v>
      </c>
      <c r="S3699" s="9">
        <f t="shared" si="290"/>
        <v>42479.465833333335</v>
      </c>
      <c r="T3699" s="9">
        <f t="shared" si="29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E3700/D3700*100</f>
        <v>110.52</v>
      </c>
      <c r="P3700">
        <f t="shared" si="287"/>
        <v>40.632352941176471</v>
      </c>
      <c r="Q3700" t="str">
        <f t="shared" si="288"/>
        <v>theater</v>
      </c>
      <c r="R3700" t="str">
        <f t="shared" si="289"/>
        <v>plays</v>
      </c>
      <c r="S3700" s="9">
        <f t="shared" si="290"/>
        <v>42401.806562500002</v>
      </c>
      <c r="T3700" s="9">
        <f t="shared" si="29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E3701/D3701*100</f>
        <v>100.8</v>
      </c>
      <c r="P3701">
        <f t="shared" si="287"/>
        <v>63</v>
      </c>
      <c r="Q3701" t="str">
        <f t="shared" si="288"/>
        <v>theater</v>
      </c>
      <c r="R3701" t="str">
        <f t="shared" si="289"/>
        <v>plays</v>
      </c>
      <c r="S3701" s="9">
        <f t="shared" si="290"/>
        <v>41897.602037037039</v>
      </c>
      <c r="T3701" s="9">
        <f t="shared" si="29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E3702/D3702*100</f>
        <v>121.2</v>
      </c>
      <c r="P3702">
        <f t="shared" si="287"/>
        <v>33.666666666666664</v>
      </c>
      <c r="Q3702" t="str">
        <f t="shared" si="288"/>
        <v>theater</v>
      </c>
      <c r="R3702" t="str">
        <f t="shared" si="289"/>
        <v>plays</v>
      </c>
      <c r="S3702" s="9">
        <f t="shared" si="290"/>
        <v>41882.585648148146</v>
      </c>
      <c r="T3702" s="9">
        <f t="shared" si="29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E3703/D3703*100</f>
        <v>100.33333333333334</v>
      </c>
      <c r="P3703">
        <f t="shared" si="287"/>
        <v>38.589743589743591</v>
      </c>
      <c r="Q3703" t="str">
        <f t="shared" si="288"/>
        <v>theater</v>
      </c>
      <c r="R3703" t="str">
        <f t="shared" si="289"/>
        <v>plays</v>
      </c>
      <c r="S3703" s="9">
        <f t="shared" si="290"/>
        <v>42129.541585648149</v>
      </c>
      <c r="T3703" s="9">
        <f t="shared" si="29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E3704/D3704*100</f>
        <v>109.16666666666666</v>
      </c>
      <c r="P3704">
        <f t="shared" si="287"/>
        <v>155.95238095238096</v>
      </c>
      <c r="Q3704" t="str">
        <f t="shared" si="288"/>
        <v>theater</v>
      </c>
      <c r="R3704" t="str">
        <f t="shared" si="289"/>
        <v>plays</v>
      </c>
      <c r="S3704" s="9">
        <f t="shared" si="290"/>
        <v>42524.53800925926</v>
      </c>
      <c r="T3704" s="9">
        <f t="shared" si="29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E3705/D3705*100</f>
        <v>123.42857142857142</v>
      </c>
      <c r="P3705">
        <f t="shared" si="287"/>
        <v>43.2</v>
      </c>
      <c r="Q3705" t="str">
        <f t="shared" si="288"/>
        <v>theater</v>
      </c>
      <c r="R3705" t="str">
        <f t="shared" si="289"/>
        <v>plays</v>
      </c>
      <c r="S3705" s="9">
        <f t="shared" si="290"/>
        <v>42556.504490740743</v>
      </c>
      <c r="T3705" s="9">
        <f t="shared" si="29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E3706/D3706*100</f>
        <v>136.33666666666667</v>
      </c>
      <c r="P3706">
        <f t="shared" si="287"/>
        <v>15.148518518518518</v>
      </c>
      <c r="Q3706" t="str">
        <f t="shared" si="288"/>
        <v>theater</v>
      </c>
      <c r="R3706" t="str">
        <f t="shared" si="289"/>
        <v>plays</v>
      </c>
      <c r="S3706" s="9">
        <f t="shared" si="290"/>
        <v>42461.689745370371</v>
      </c>
      <c r="T3706" s="9">
        <f t="shared" si="29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E3707/D3707*100</f>
        <v>103.46657233816768</v>
      </c>
      <c r="P3707">
        <f t="shared" si="287"/>
        <v>83.571428571428569</v>
      </c>
      <c r="Q3707" t="str">
        <f t="shared" si="288"/>
        <v>theater</v>
      </c>
      <c r="R3707" t="str">
        <f t="shared" si="289"/>
        <v>plays</v>
      </c>
      <c r="S3707" s="9">
        <f t="shared" si="290"/>
        <v>41792.542986111112</v>
      </c>
      <c r="T3707" s="9">
        <f t="shared" si="29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E3708/D3708*100</f>
        <v>121.33333333333334</v>
      </c>
      <c r="P3708">
        <f t="shared" si="287"/>
        <v>140</v>
      </c>
      <c r="Q3708" t="str">
        <f t="shared" si="288"/>
        <v>theater</v>
      </c>
      <c r="R3708" t="str">
        <f t="shared" si="289"/>
        <v>plays</v>
      </c>
      <c r="S3708" s="9">
        <f t="shared" si="290"/>
        <v>41879.913761574076</v>
      </c>
      <c r="T3708" s="9">
        <f t="shared" si="29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E3709/D3709*100</f>
        <v>186</v>
      </c>
      <c r="P3709">
        <f t="shared" si="287"/>
        <v>80.869565217391298</v>
      </c>
      <c r="Q3709" t="str">
        <f t="shared" si="288"/>
        <v>theater</v>
      </c>
      <c r="R3709" t="str">
        <f t="shared" si="289"/>
        <v>plays</v>
      </c>
      <c r="S3709" s="9">
        <f t="shared" si="290"/>
        <v>42552.048356481479</v>
      </c>
      <c r="T3709" s="9">
        <f t="shared" si="29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E3710/D3710*100</f>
        <v>300</v>
      </c>
      <c r="P3710">
        <f t="shared" si="287"/>
        <v>53.846153846153847</v>
      </c>
      <c r="Q3710" t="str">
        <f t="shared" si="288"/>
        <v>theater</v>
      </c>
      <c r="R3710" t="str">
        <f t="shared" si="289"/>
        <v>plays</v>
      </c>
      <c r="S3710" s="9">
        <f t="shared" si="290"/>
        <v>41810.142199074071</v>
      </c>
      <c r="T3710" s="9">
        <f t="shared" si="29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E3711/D3711*100</f>
        <v>108.25</v>
      </c>
      <c r="P3711">
        <f t="shared" si="287"/>
        <v>30.928571428571427</v>
      </c>
      <c r="Q3711" t="str">
        <f t="shared" si="288"/>
        <v>theater</v>
      </c>
      <c r="R3711" t="str">
        <f t="shared" si="289"/>
        <v>plays</v>
      </c>
      <c r="S3711" s="9">
        <f t="shared" si="290"/>
        <v>41785.707708333335</v>
      </c>
      <c r="T3711" s="9">
        <f t="shared" si="29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E3712/D3712*100</f>
        <v>141.15384615384616</v>
      </c>
      <c r="P3712">
        <f t="shared" si="287"/>
        <v>67.962962962962962</v>
      </c>
      <c r="Q3712" t="str">
        <f t="shared" si="288"/>
        <v>theater</v>
      </c>
      <c r="R3712" t="str">
        <f t="shared" si="289"/>
        <v>plays</v>
      </c>
      <c r="S3712" s="9">
        <f t="shared" si="290"/>
        <v>42072.576249999998</v>
      </c>
      <c r="T3712" s="9">
        <f t="shared" si="29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E3713/D3713*100</f>
        <v>113.99999999999999</v>
      </c>
      <c r="P3713">
        <f t="shared" si="287"/>
        <v>27.142857142857142</v>
      </c>
      <c r="Q3713" t="str">
        <f t="shared" si="288"/>
        <v>theater</v>
      </c>
      <c r="R3713" t="str">
        <f t="shared" si="289"/>
        <v>plays</v>
      </c>
      <c r="S3713" s="9">
        <f t="shared" si="290"/>
        <v>41779.724224537036</v>
      </c>
      <c r="T3713" s="9">
        <f t="shared" si="29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E3714/D3714*100</f>
        <v>153.73333333333335</v>
      </c>
      <c r="P3714">
        <f t="shared" si="287"/>
        <v>110.86538461538461</v>
      </c>
      <c r="Q3714" t="str">
        <f t="shared" si="288"/>
        <v>theater</v>
      </c>
      <c r="R3714" t="str">
        <f t="shared" si="289"/>
        <v>plays</v>
      </c>
      <c r="S3714" s="9">
        <f t="shared" si="290"/>
        <v>42134.172071759262</v>
      </c>
      <c r="T3714" s="9">
        <f t="shared" si="29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E3715/D3715*100</f>
        <v>101.49999999999999</v>
      </c>
      <c r="P3715">
        <f t="shared" ref="P3715:P3778" si="292">E3715/L3715</f>
        <v>106.84210526315789</v>
      </c>
      <c r="Q3715" t="str">
        <f t="shared" ref="Q3715:Q3778" si="293">LEFT(N3715,FIND("/",N3715)-1)</f>
        <v>theater</v>
      </c>
      <c r="R3715" t="str">
        <f t="shared" ref="R3715:R3778" si="294">RIGHT(N3715,LEN(N3715)-FIND("/",N3715))</f>
        <v>plays</v>
      </c>
      <c r="S3715" s="9">
        <f t="shared" si="290"/>
        <v>42505.738032407404</v>
      </c>
      <c r="T3715" s="9">
        <f t="shared" si="29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E3716/D3716*100</f>
        <v>102.35000000000001</v>
      </c>
      <c r="P3716">
        <f t="shared" si="292"/>
        <v>105.51546391752578</v>
      </c>
      <c r="Q3716" t="str">
        <f t="shared" si="293"/>
        <v>theater</v>
      </c>
      <c r="R3716" t="str">
        <f t="shared" si="294"/>
        <v>plays</v>
      </c>
      <c r="S3716" s="9">
        <f t="shared" si="290"/>
        <v>42118.556331018524</v>
      </c>
      <c r="T3716" s="9">
        <f t="shared" si="29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E3717/D3717*100</f>
        <v>102.57142857142858</v>
      </c>
      <c r="P3717">
        <f t="shared" si="292"/>
        <v>132.96296296296296</v>
      </c>
      <c r="Q3717" t="str">
        <f t="shared" si="293"/>
        <v>theater</v>
      </c>
      <c r="R3717" t="str">
        <f t="shared" si="294"/>
        <v>plays</v>
      </c>
      <c r="S3717" s="9">
        <f t="shared" si="290"/>
        <v>42036.995590277773</v>
      </c>
      <c r="T3717" s="9">
        <f t="shared" si="29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E3718/D3718*100</f>
        <v>155.75</v>
      </c>
      <c r="P3718">
        <f t="shared" si="292"/>
        <v>51.916666666666664</v>
      </c>
      <c r="Q3718" t="str">
        <f t="shared" si="293"/>
        <v>theater</v>
      </c>
      <c r="R3718" t="str">
        <f t="shared" si="294"/>
        <v>plays</v>
      </c>
      <c r="S3718" s="9">
        <f t="shared" si="290"/>
        <v>42360.887835648144</v>
      </c>
      <c r="T3718" s="9">
        <f t="shared" si="29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E3719/D3719*100</f>
        <v>100.75</v>
      </c>
      <c r="P3719">
        <f t="shared" si="292"/>
        <v>310</v>
      </c>
      <c r="Q3719" t="str">
        <f t="shared" si="293"/>
        <v>theater</v>
      </c>
      <c r="R3719" t="str">
        <f t="shared" si="294"/>
        <v>plays</v>
      </c>
      <c r="S3719" s="9">
        <f t="shared" si="290"/>
        <v>42102.866307870368</v>
      </c>
      <c r="T3719" s="9">
        <f t="shared" si="29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E3720/D3720*100</f>
        <v>239.4</v>
      </c>
      <c r="P3720">
        <f t="shared" si="292"/>
        <v>26.021739130434781</v>
      </c>
      <c r="Q3720" t="str">
        <f t="shared" si="293"/>
        <v>theater</v>
      </c>
      <c r="R3720" t="str">
        <f t="shared" si="294"/>
        <v>plays</v>
      </c>
      <c r="S3720" s="9">
        <f t="shared" si="290"/>
        <v>42032.716145833328</v>
      </c>
      <c r="T3720" s="9">
        <f t="shared" si="29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E3721/D3721*100</f>
        <v>210</v>
      </c>
      <c r="P3721">
        <f t="shared" si="292"/>
        <v>105</v>
      </c>
      <c r="Q3721" t="str">
        <f t="shared" si="293"/>
        <v>theater</v>
      </c>
      <c r="R3721" t="str">
        <f t="shared" si="294"/>
        <v>plays</v>
      </c>
      <c r="S3721" s="9">
        <f t="shared" si="290"/>
        <v>42147.729930555557</v>
      </c>
      <c r="T3721" s="9">
        <f t="shared" si="29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E3722/D3722*100</f>
        <v>104.51515151515152</v>
      </c>
      <c r="P3722">
        <f t="shared" si="292"/>
        <v>86.224999999999994</v>
      </c>
      <c r="Q3722" t="str">
        <f t="shared" si="293"/>
        <v>theater</v>
      </c>
      <c r="R3722" t="str">
        <f t="shared" si="294"/>
        <v>plays</v>
      </c>
      <c r="S3722" s="9">
        <f t="shared" si="290"/>
        <v>42165.993125000001</v>
      </c>
      <c r="T3722" s="9">
        <f t="shared" si="29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E3723/D3723*100</f>
        <v>100.8</v>
      </c>
      <c r="P3723">
        <f t="shared" si="292"/>
        <v>114.54545454545455</v>
      </c>
      <c r="Q3723" t="str">
        <f t="shared" si="293"/>
        <v>theater</v>
      </c>
      <c r="R3723" t="str">
        <f t="shared" si="294"/>
        <v>plays</v>
      </c>
      <c r="S3723" s="9">
        <f t="shared" si="290"/>
        <v>41927.936157407406</v>
      </c>
      <c r="T3723" s="9">
        <f t="shared" si="29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E3724/D3724*100</f>
        <v>111.20000000000002</v>
      </c>
      <c r="P3724">
        <f t="shared" si="292"/>
        <v>47.657142857142858</v>
      </c>
      <c r="Q3724" t="str">
        <f t="shared" si="293"/>
        <v>theater</v>
      </c>
      <c r="R3724" t="str">
        <f t="shared" si="294"/>
        <v>plays</v>
      </c>
      <c r="S3724" s="9">
        <f t="shared" si="290"/>
        <v>42381.671840277777</v>
      </c>
      <c r="T3724" s="9">
        <f t="shared" si="29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E3725/D3725*100</f>
        <v>102.04444444444445</v>
      </c>
      <c r="P3725">
        <f t="shared" si="292"/>
        <v>72.888888888888886</v>
      </c>
      <c r="Q3725" t="str">
        <f t="shared" si="293"/>
        <v>theater</v>
      </c>
      <c r="R3725" t="str">
        <f t="shared" si="294"/>
        <v>plays</v>
      </c>
      <c r="S3725" s="9">
        <f t="shared" si="290"/>
        <v>41943.753032407411</v>
      </c>
      <c r="T3725" s="9">
        <f t="shared" si="29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E3726/D3726*100</f>
        <v>102.54767441860466</v>
      </c>
      <c r="P3726">
        <f t="shared" si="292"/>
        <v>49.545505617977533</v>
      </c>
      <c r="Q3726" t="str">
        <f t="shared" si="293"/>
        <v>theater</v>
      </c>
      <c r="R3726" t="str">
        <f t="shared" si="294"/>
        <v>plays</v>
      </c>
      <c r="S3726" s="9">
        <f t="shared" si="290"/>
        <v>42465.491435185191</v>
      </c>
      <c r="T3726" s="9">
        <f t="shared" si="29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E3727/D3727*100</f>
        <v>127</v>
      </c>
      <c r="P3727">
        <f t="shared" si="292"/>
        <v>25.4</v>
      </c>
      <c r="Q3727" t="str">
        <f t="shared" si="293"/>
        <v>theater</v>
      </c>
      <c r="R3727" t="str">
        <f t="shared" si="294"/>
        <v>plays</v>
      </c>
      <c r="S3727" s="9">
        <f t="shared" si="290"/>
        <v>42401.945219907408</v>
      </c>
      <c r="T3727" s="9">
        <f t="shared" si="29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E3728/D3728*100</f>
        <v>338.70588235294122</v>
      </c>
      <c r="P3728">
        <f t="shared" si="292"/>
        <v>62.586956521739133</v>
      </c>
      <c r="Q3728" t="str">
        <f t="shared" si="293"/>
        <v>theater</v>
      </c>
      <c r="R3728" t="str">
        <f t="shared" si="294"/>
        <v>plays</v>
      </c>
      <c r="S3728" s="9">
        <f t="shared" si="290"/>
        <v>42462.140868055561</v>
      </c>
      <c r="T3728" s="9">
        <f t="shared" si="29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E3729/D3729*100</f>
        <v>100.75</v>
      </c>
      <c r="P3729">
        <f t="shared" si="292"/>
        <v>61.060606060606062</v>
      </c>
      <c r="Q3729" t="str">
        <f t="shared" si="293"/>
        <v>theater</v>
      </c>
      <c r="R3729" t="str">
        <f t="shared" si="294"/>
        <v>plays</v>
      </c>
      <c r="S3729" s="9">
        <f t="shared" si="290"/>
        <v>42632.348310185189</v>
      </c>
      <c r="T3729" s="9">
        <f t="shared" si="29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E3730/D3730*100</f>
        <v>9.31</v>
      </c>
      <c r="P3730">
        <f t="shared" si="292"/>
        <v>60.064516129032256</v>
      </c>
      <c r="Q3730" t="str">
        <f t="shared" si="293"/>
        <v>theater</v>
      </c>
      <c r="R3730" t="str">
        <f t="shared" si="294"/>
        <v>plays</v>
      </c>
      <c r="S3730" s="9">
        <f t="shared" si="290"/>
        <v>42205.171018518522</v>
      </c>
      <c r="T3730" s="9">
        <f t="shared" si="29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E3731/D3731*100</f>
        <v>7.24</v>
      </c>
      <c r="P3731">
        <f t="shared" si="292"/>
        <v>72.400000000000006</v>
      </c>
      <c r="Q3731" t="str">
        <f t="shared" si="293"/>
        <v>theater</v>
      </c>
      <c r="R3731" t="str">
        <f t="shared" si="294"/>
        <v>plays</v>
      </c>
      <c r="S3731" s="9">
        <f t="shared" si="290"/>
        <v>42041.205000000002</v>
      </c>
      <c r="T3731" s="9">
        <f t="shared" si="29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E3732/D3732*100</f>
        <v>10</v>
      </c>
      <c r="P3732">
        <f t="shared" si="292"/>
        <v>100</v>
      </c>
      <c r="Q3732" t="str">
        <f t="shared" si="293"/>
        <v>theater</v>
      </c>
      <c r="R3732" t="str">
        <f t="shared" si="294"/>
        <v>plays</v>
      </c>
      <c r="S3732" s="9">
        <f t="shared" si="290"/>
        <v>42203.677766203706</v>
      </c>
      <c r="T3732" s="9">
        <f t="shared" si="29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E3733/D3733*100</f>
        <v>11.272727272727273</v>
      </c>
      <c r="P3733">
        <f t="shared" si="292"/>
        <v>51.666666666666664</v>
      </c>
      <c r="Q3733" t="str">
        <f t="shared" si="293"/>
        <v>theater</v>
      </c>
      <c r="R3733" t="str">
        <f t="shared" si="294"/>
        <v>plays</v>
      </c>
      <c r="S3733" s="9">
        <f t="shared" si="290"/>
        <v>41983.752847222218</v>
      </c>
      <c r="T3733" s="9">
        <f t="shared" si="29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E3734/D3734*100</f>
        <v>15.411764705882353</v>
      </c>
      <c r="P3734">
        <f t="shared" si="292"/>
        <v>32.75</v>
      </c>
      <c r="Q3734" t="str">
        <f t="shared" si="293"/>
        <v>theater</v>
      </c>
      <c r="R3734" t="str">
        <f t="shared" si="294"/>
        <v>plays</v>
      </c>
      <c r="S3734" s="9">
        <f t="shared" si="290"/>
        <v>41968.677465277782</v>
      </c>
      <c r="T3734" s="9">
        <f t="shared" si="29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E3735/D3735*100</f>
        <v>0</v>
      </c>
      <c r="P3735" t="e">
        <f t="shared" si="292"/>
        <v>#DIV/0!</v>
      </c>
      <c r="Q3735" t="str">
        <f t="shared" si="293"/>
        <v>theater</v>
      </c>
      <c r="R3735" t="str">
        <f t="shared" si="294"/>
        <v>plays</v>
      </c>
      <c r="S3735" s="9">
        <f t="shared" si="290"/>
        <v>42103.024398148147</v>
      </c>
      <c r="T3735" s="9">
        <f t="shared" si="29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E3736/D3736*100</f>
        <v>28.466666666666669</v>
      </c>
      <c r="P3736">
        <f t="shared" si="292"/>
        <v>61</v>
      </c>
      <c r="Q3736" t="str">
        <f t="shared" si="293"/>
        <v>theater</v>
      </c>
      <c r="R3736" t="str">
        <f t="shared" si="294"/>
        <v>plays</v>
      </c>
      <c r="S3736" s="9">
        <f t="shared" si="290"/>
        <v>42089.901574074072</v>
      </c>
      <c r="T3736" s="9">
        <f t="shared" si="29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E3737/D3737*100</f>
        <v>13.333333333333334</v>
      </c>
      <c r="P3737">
        <f t="shared" si="292"/>
        <v>10</v>
      </c>
      <c r="Q3737" t="str">
        <f t="shared" si="293"/>
        <v>theater</v>
      </c>
      <c r="R3737" t="str">
        <f t="shared" si="294"/>
        <v>plays</v>
      </c>
      <c r="S3737" s="9">
        <f t="shared" si="290"/>
        <v>42122.693159722221</v>
      </c>
      <c r="T3737" s="9">
        <f t="shared" si="29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E3738/D3738*100</f>
        <v>0.66666666666666674</v>
      </c>
      <c r="P3738">
        <f t="shared" si="292"/>
        <v>10</v>
      </c>
      <c r="Q3738" t="str">
        <f t="shared" si="293"/>
        <v>theater</v>
      </c>
      <c r="R3738" t="str">
        <f t="shared" si="294"/>
        <v>plays</v>
      </c>
      <c r="S3738" s="9">
        <f t="shared" si="290"/>
        <v>42048.711724537032</v>
      </c>
      <c r="T3738" s="9">
        <f t="shared" si="29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E3739/D3739*100</f>
        <v>21.428571428571427</v>
      </c>
      <c r="P3739">
        <f t="shared" si="292"/>
        <v>37.5</v>
      </c>
      <c r="Q3739" t="str">
        <f t="shared" si="293"/>
        <v>theater</v>
      </c>
      <c r="R3739" t="str">
        <f t="shared" si="294"/>
        <v>plays</v>
      </c>
      <c r="S3739" s="9">
        <f t="shared" si="290"/>
        <v>42297.691006944442</v>
      </c>
      <c r="T3739" s="9">
        <f t="shared" si="29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E3740/D3740*100</f>
        <v>18</v>
      </c>
      <c r="P3740">
        <f t="shared" si="292"/>
        <v>45</v>
      </c>
      <c r="Q3740" t="str">
        <f t="shared" si="293"/>
        <v>theater</v>
      </c>
      <c r="R3740" t="str">
        <f t="shared" si="294"/>
        <v>plays</v>
      </c>
      <c r="S3740" s="9">
        <f t="shared" si="290"/>
        <v>41813.938715277778</v>
      </c>
      <c r="T3740" s="9">
        <f t="shared" si="29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E3741/D3741*100</f>
        <v>20.125</v>
      </c>
      <c r="P3741">
        <f t="shared" si="292"/>
        <v>100.625</v>
      </c>
      <c r="Q3741" t="str">
        <f t="shared" si="293"/>
        <v>theater</v>
      </c>
      <c r="R3741" t="str">
        <f t="shared" si="294"/>
        <v>plays</v>
      </c>
      <c r="S3741" s="9">
        <f t="shared" si="290"/>
        <v>42548.449861111112</v>
      </c>
      <c r="T3741" s="9">
        <f t="shared" si="29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E3742/D3742*100</f>
        <v>17.899999999999999</v>
      </c>
      <c r="P3742">
        <f t="shared" si="292"/>
        <v>25.571428571428573</v>
      </c>
      <c r="Q3742" t="str">
        <f t="shared" si="293"/>
        <v>theater</v>
      </c>
      <c r="R3742" t="str">
        <f t="shared" si="294"/>
        <v>plays</v>
      </c>
      <c r="S3742" s="9">
        <f t="shared" si="290"/>
        <v>41833.089756944442</v>
      </c>
      <c r="T3742" s="9">
        <f t="shared" si="29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E3743/D3743*100</f>
        <v>0</v>
      </c>
      <c r="P3743" t="e">
        <f t="shared" si="292"/>
        <v>#DIV/0!</v>
      </c>
      <c r="Q3743" t="str">
        <f t="shared" si="293"/>
        <v>theater</v>
      </c>
      <c r="R3743" t="str">
        <f t="shared" si="294"/>
        <v>plays</v>
      </c>
      <c r="S3743" s="9">
        <f t="shared" si="290"/>
        <v>42325.920717592591</v>
      </c>
      <c r="T3743" s="9">
        <f t="shared" si="29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E3744/D3744*100</f>
        <v>2</v>
      </c>
      <c r="P3744">
        <f t="shared" si="292"/>
        <v>25</v>
      </c>
      <c r="Q3744" t="str">
        <f t="shared" si="293"/>
        <v>theater</v>
      </c>
      <c r="R3744" t="str">
        <f t="shared" si="294"/>
        <v>plays</v>
      </c>
      <c r="S3744" s="9">
        <f t="shared" si="290"/>
        <v>41858.214629629627</v>
      </c>
      <c r="T3744" s="9">
        <f t="shared" si="29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E3745/D3745*100</f>
        <v>0</v>
      </c>
      <c r="P3745" t="e">
        <f t="shared" si="292"/>
        <v>#DIV/0!</v>
      </c>
      <c r="Q3745" t="str">
        <f t="shared" si="293"/>
        <v>theater</v>
      </c>
      <c r="R3745" t="str">
        <f t="shared" si="294"/>
        <v>plays</v>
      </c>
      <c r="S3745" s="9">
        <f t="shared" si="290"/>
        <v>41793.710231481484</v>
      </c>
      <c r="T3745" s="9">
        <f t="shared" si="29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E3746/D3746*100</f>
        <v>0</v>
      </c>
      <c r="P3746" t="e">
        <f t="shared" si="292"/>
        <v>#DIV/0!</v>
      </c>
      <c r="Q3746" t="str">
        <f t="shared" si="293"/>
        <v>theater</v>
      </c>
      <c r="R3746" t="str">
        <f t="shared" si="294"/>
        <v>plays</v>
      </c>
      <c r="S3746" s="9">
        <f t="shared" si="290"/>
        <v>41793.814259259263</v>
      </c>
      <c r="T3746" s="9">
        <f t="shared" si="29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E3747/D3747*100</f>
        <v>10</v>
      </c>
      <c r="P3747">
        <f t="shared" si="292"/>
        <v>10</v>
      </c>
      <c r="Q3747" t="str">
        <f t="shared" si="293"/>
        <v>theater</v>
      </c>
      <c r="R3747" t="str">
        <f t="shared" si="294"/>
        <v>plays</v>
      </c>
      <c r="S3747" s="9">
        <f t="shared" si="290"/>
        <v>41831.697939814818</v>
      </c>
      <c r="T3747" s="9">
        <f t="shared" si="29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E3748/D3748*100</f>
        <v>2.3764705882352941</v>
      </c>
      <c r="P3748">
        <f t="shared" si="292"/>
        <v>202</v>
      </c>
      <c r="Q3748" t="str">
        <f t="shared" si="293"/>
        <v>theater</v>
      </c>
      <c r="R3748" t="str">
        <f t="shared" si="294"/>
        <v>plays</v>
      </c>
      <c r="S3748" s="9">
        <f t="shared" si="290"/>
        <v>42621.389340277776</v>
      </c>
      <c r="T3748" s="9">
        <f t="shared" si="29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E3749/D3749*100</f>
        <v>1</v>
      </c>
      <c r="P3749">
        <f t="shared" si="292"/>
        <v>25</v>
      </c>
      <c r="Q3749" t="str">
        <f t="shared" si="293"/>
        <v>theater</v>
      </c>
      <c r="R3749" t="str">
        <f t="shared" si="294"/>
        <v>plays</v>
      </c>
      <c r="S3749" s="9">
        <f t="shared" si="290"/>
        <v>42164.299722222218</v>
      </c>
      <c r="T3749" s="9">
        <f t="shared" si="29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E3750/D3750*100</f>
        <v>103.52</v>
      </c>
      <c r="P3750">
        <f t="shared" si="292"/>
        <v>99.538461538461533</v>
      </c>
      <c r="Q3750" t="str">
        <f t="shared" si="293"/>
        <v>theater</v>
      </c>
      <c r="R3750" t="str">
        <f t="shared" si="294"/>
        <v>musical</v>
      </c>
      <c r="S3750" s="9">
        <f t="shared" si="290"/>
        <v>42395.706435185188</v>
      </c>
      <c r="T3750" s="9">
        <f t="shared" si="29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E3751/D3751*100</f>
        <v>105</v>
      </c>
      <c r="P3751">
        <f t="shared" si="292"/>
        <v>75</v>
      </c>
      <c r="Q3751" t="str">
        <f t="shared" si="293"/>
        <v>theater</v>
      </c>
      <c r="R3751" t="str">
        <f t="shared" si="294"/>
        <v>musical</v>
      </c>
      <c r="S3751" s="9">
        <f t="shared" si="290"/>
        <v>42458.127175925925</v>
      </c>
      <c r="T3751" s="9">
        <f t="shared" si="29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E3752/D3752*100</f>
        <v>100.44999999999999</v>
      </c>
      <c r="P3752">
        <f t="shared" si="292"/>
        <v>215.25</v>
      </c>
      <c r="Q3752" t="str">
        <f t="shared" si="293"/>
        <v>theater</v>
      </c>
      <c r="R3752" t="str">
        <f t="shared" si="294"/>
        <v>musical</v>
      </c>
      <c r="S3752" s="9">
        <f t="shared" si="290"/>
        <v>42016.981574074074</v>
      </c>
      <c r="T3752" s="9">
        <f t="shared" si="29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E3753/D3753*100</f>
        <v>132.6</v>
      </c>
      <c r="P3753">
        <f t="shared" si="292"/>
        <v>120.54545454545455</v>
      </c>
      <c r="Q3753" t="str">
        <f t="shared" si="293"/>
        <v>theater</v>
      </c>
      <c r="R3753" t="str">
        <f t="shared" si="294"/>
        <v>musical</v>
      </c>
      <c r="S3753" s="9">
        <f t="shared" si="290"/>
        <v>42403.035567129627</v>
      </c>
      <c r="T3753" s="9">
        <f t="shared" si="29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E3754/D3754*100</f>
        <v>112.99999999999999</v>
      </c>
      <c r="P3754">
        <f t="shared" si="292"/>
        <v>37.666666666666664</v>
      </c>
      <c r="Q3754" t="str">
        <f t="shared" si="293"/>
        <v>theater</v>
      </c>
      <c r="R3754" t="str">
        <f t="shared" si="294"/>
        <v>musical</v>
      </c>
      <c r="S3754" s="9">
        <f t="shared" si="290"/>
        <v>42619.802488425921</v>
      </c>
      <c r="T3754" s="9">
        <f t="shared" si="29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E3755/D3755*100</f>
        <v>103.34</v>
      </c>
      <c r="P3755">
        <f t="shared" si="292"/>
        <v>172.23333333333332</v>
      </c>
      <c r="Q3755" t="str">
        <f t="shared" si="293"/>
        <v>theater</v>
      </c>
      <c r="R3755" t="str">
        <f t="shared" si="294"/>
        <v>musical</v>
      </c>
      <c r="S3755" s="9">
        <f t="shared" si="290"/>
        <v>42128.824074074073</v>
      </c>
      <c r="T3755" s="9">
        <f t="shared" si="29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E3756/D3756*100</f>
        <v>120</v>
      </c>
      <c r="P3756">
        <f t="shared" si="292"/>
        <v>111.11111111111111</v>
      </c>
      <c r="Q3756" t="str">
        <f t="shared" si="293"/>
        <v>theater</v>
      </c>
      <c r="R3756" t="str">
        <f t="shared" si="294"/>
        <v>musical</v>
      </c>
      <c r="S3756" s="9">
        <f t="shared" si="290"/>
        <v>41808.881215277775</v>
      </c>
      <c r="T3756" s="9">
        <f t="shared" si="29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E3757/D3757*100</f>
        <v>129.63636363636363</v>
      </c>
      <c r="P3757">
        <f t="shared" si="292"/>
        <v>25.464285714285715</v>
      </c>
      <c r="Q3757" t="str">
        <f t="shared" si="293"/>
        <v>theater</v>
      </c>
      <c r="R3757" t="str">
        <f t="shared" si="294"/>
        <v>musical</v>
      </c>
      <c r="S3757" s="9">
        <f t="shared" si="290"/>
        <v>42445.866979166662</v>
      </c>
      <c r="T3757" s="9">
        <f t="shared" si="29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E3758/D3758*100</f>
        <v>101.11111111111111</v>
      </c>
      <c r="P3758">
        <f t="shared" si="292"/>
        <v>267.64705882352939</v>
      </c>
      <c r="Q3758" t="str">
        <f t="shared" si="293"/>
        <v>theater</v>
      </c>
      <c r="R3758" t="str">
        <f t="shared" si="294"/>
        <v>musical</v>
      </c>
      <c r="S3758" s="9">
        <f t="shared" si="290"/>
        <v>41771.814791666664</v>
      </c>
      <c r="T3758" s="9">
        <f t="shared" si="29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E3759/D3759*100</f>
        <v>108.51428571428572</v>
      </c>
      <c r="P3759">
        <f t="shared" si="292"/>
        <v>75.959999999999994</v>
      </c>
      <c r="Q3759" t="str">
        <f t="shared" si="293"/>
        <v>theater</v>
      </c>
      <c r="R3759" t="str">
        <f t="shared" si="294"/>
        <v>musical</v>
      </c>
      <c r="S3759" s="9">
        <f t="shared" si="290"/>
        <v>41954.850868055553</v>
      </c>
      <c r="T3759" s="9">
        <f t="shared" si="29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E3760/D3760*100</f>
        <v>102.33333333333334</v>
      </c>
      <c r="P3760">
        <f t="shared" si="292"/>
        <v>59.03846153846154</v>
      </c>
      <c r="Q3760" t="str">
        <f t="shared" si="293"/>
        <v>theater</v>
      </c>
      <c r="R3760" t="str">
        <f t="shared" si="294"/>
        <v>musical</v>
      </c>
      <c r="S3760" s="9">
        <f t="shared" si="290"/>
        <v>41747.471504629626</v>
      </c>
      <c r="T3760" s="9">
        <f t="shared" si="29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E3761/D3761*100</f>
        <v>110.24425000000002</v>
      </c>
      <c r="P3761">
        <f t="shared" si="292"/>
        <v>50.111022727272733</v>
      </c>
      <c r="Q3761" t="str">
        <f t="shared" si="293"/>
        <v>theater</v>
      </c>
      <c r="R3761" t="str">
        <f t="shared" si="294"/>
        <v>musical</v>
      </c>
      <c r="S3761" s="9">
        <f t="shared" ref="S3761:S3824" si="295">(((J3761/60)/60)/24)+DATE(1970,1,1)</f>
        <v>42182.108252314814</v>
      </c>
      <c r="T3761" s="9">
        <f t="shared" ref="T3761:T3824" si="296"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E3762/D3762*100</f>
        <v>101.0154</v>
      </c>
      <c r="P3762">
        <f t="shared" si="292"/>
        <v>55.502967032967035</v>
      </c>
      <c r="Q3762" t="str">
        <f t="shared" si="293"/>
        <v>theater</v>
      </c>
      <c r="R3762" t="str">
        <f t="shared" si="294"/>
        <v>musical</v>
      </c>
      <c r="S3762" s="9">
        <f t="shared" si="295"/>
        <v>41739.525300925925</v>
      </c>
      <c r="T3762" s="9">
        <f t="shared" si="29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E3763/D3763*100</f>
        <v>100</v>
      </c>
      <c r="P3763">
        <f t="shared" si="292"/>
        <v>166.66666666666666</v>
      </c>
      <c r="Q3763" t="str">
        <f t="shared" si="293"/>
        <v>theater</v>
      </c>
      <c r="R3763" t="str">
        <f t="shared" si="294"/>
        <v>musical</v>
      </c>
      <c r="S3763" s="9">
        <f t="shared" si="295"/>
        <v>42173.466863425929</v>
      </c>
      <c r="T3763" s="9">
        <f t="shared" si="29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E3764/D3764*100</f>
        <v>106.24</v>
      </c>
      <c r="P3764">
        <f t="shared" si="292"/>
        <v>47.428571428571431</v>
      </c>
      <c r="Q3764" t="str">
        <f t="shared" si="293"/>
        <v>theater</v>
      </c>
      <c r="R3764" t="str">
        <f t="shared" si="294"/>
        <v>musical</v>
      </c>
      <c r="S3764" s="9">
        <f t="shared" si="295"/>
        <v>42193.813530092593</v>
      </c>
      <c r="T3764" s="9">
        <f t="shared" si="29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E3765/D3765*100</f>
        <v>100</v>
      </c>
      <c r="P3765">
        <f t="shared" si="292"/>
        <v>64.935064935064929</v>
      </c>
      <c r="Q3765" t="str">
        <f t="shared" si="293"/>
        <v>theater</v>
      </c>
      <c r="R3765" t="str">
        <f t="shared" si="294"/>
        <v>musical</v>
      </c>
      <c r="S3765" s="9">
        <f t="shared" si="295"/>
        <v>42065.750300925924</v>
      </c>
      <c r="T3765" s="9">
        <f t="shared" si="29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E3766/D3766*100</f>
        <v>100</v>
      </c>
      <c r="P3766">
        <f t="shared" si="292"/>
        <v>55.555555555555557</v>
      </c>
      <c r="Q3766" t="str">
        <f t="shared" si="293"/>
        <v>theater</v>
      </c>
      <c r="R3766" t="str">
        <f t="shared" si="294"/>
        <v>musical</v>
      </c>
      <c r="S3766" s="9">
        <f t="shared" si="295"/>
        <v>42499.842962962968</v>
      </c>
      <c r="T3766" s="9">
        <f t="shared" si="29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E3767/D3767*100</f>
        <v>113.45714285714286</v>
      </c>
      <c r="P3767">
        <f t="shared" si="292"/>
        <v>74.224299065420567</v>
      </c>
      <c r="Q3767" t="str">
        <f t="shared" si="293"/>
        <v>theater</v>
      </c>
      <c r="R3767" t="str">
        <f t="shared" si="294"/>
        <v>musical</v>
      </c>
      <c r="S3767" s="9">
        <f t="shared" si="295"/>
        <v>41820.776412037041</v>
      </c>
      <c r="T3767" s="9">
        <f t="shared" si="29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E3768/D3768*100</f>
        <v>102.65010000000001</v>
      </c>
      <c r="P3768">
        <f t="shared" si="292"/>
        <v>106.9271875</v>
      </c>
      <c r="Q3768" t="str">
        <f t="shared" si="293"/>
        <v>theater</v>
      </c>
      <c r="R3768" t="str">
        <f t="shared" si="294"/>
        <v>musical</v>
      </c>
      <c r="S3768" s="9">
        <f t="shared" si="295"/>
        <v>41788.167187500003</v>
      </c>
      <c r="T3768" s="9">
        <f t="shared" si="29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E3769/D3769*100</f>
        <v>116.75</v>
      </c>
      <c r="P3769">
        <f t="shared" si="292"/>
        <v>41.696428571428569</v>
      </c>
      <c r="Q3769" t="str">
        <f t="shared" si="293"/>
        <v>theater</v>
      </c>
      <c r="R3769" t="str">
        <f t="shared" si="294"/>
        <v>musical</v>
      </c>
      <c r="S3769" s="9">
        <f t="shared" si="295"/>
        <v>42050.019641203704</v>
      </c>
      <c r="T3769" s="9">
        <f t="shared" si="29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E3770/D3770*100</f>
        <v>107.65274999999998</v>
      </c>
      <c r="P3770">
        <f t="shared" si="292"/>
        <v>74.243275862068955</v>
      </c>
      <c r="Q3770" t="str">
        <f t="shared" si="293"/>
        <v>theater</v>
      </c>
      <c r="R3770" t="str">
        <f t="shared" si="294"/>
        <v>musical</v>
      </c>
      <c r="S3770" s="9">
        <f t="shared" si="295"/>
        <v>41772.727893518517</v>
      </c>
      <c r="T3770" s="9">
        <f t="shared" si="29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E3771/D3771*100</f>
        <v>100</v>
      </c>
      <c r="P3771">
        <f t="shared" si="292"/>
        <v>73.333333333333329</v>
      </c>
      <c r="Q3771" t="str">
        <f t="shared" si="293"/>
        <v>theater</v>
      </c>
      <c r="R3771" t="str">
        <f t="shared" si="294"/>
        <v>musical</v>
      </c>
      <c r="S3771" s="9">
        <f t="shared" si="295"/>
        <v>42445.598136574074</v>
      </c>
      <c r="T3771" s="9">
        <f t="shared" si="29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E3772/D3772*100</f>
        <v>100</v>
      </c>
      <c r="P3772">
        <f t="shared" si="292"/>
        <v>100</v>
      </c>
      <c r="Q3772" t="str">
        <f t="shared" si="293"/>
        <v>theater</v>
      </c>
      <c r="R3772" t="str">
        <f t="shared" si="294"/>
        <v>musical</v>
      </c>
      <c r="S3772" s="9">
        <f t="shared" si="295"/>
        <v>42138.930671296301</v>
      </c>
      <c r="T3772" s="9">
        <f t="shared" si="29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E3773/D3773*100</f>
        <v>146</v>
      </c>
      <c r="P3773">
        <f t="shared" si="292"/>
        <v>38.421052631578945</v>
      </c>
      <c r="Q3773" t="str">
        <f t="shared" si="293"/>
        <v>theater</v>
      </c>
      <c r="R3773" t="str">
        <f t="shared" si="294"/>
        <v>musical</v>
      </c>
      <c r="S3773" s="9">
        <f t="shared" si="295"/>
        <v>42493.857083333336</v>
      </c>
      <c r="T3773" s="9">
        <f t="shared" si="29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E3774/D3774*100</f>
        <v>110.2</v>
      </c>
      <c r="P3774">
        <f t="shared" si="292"/>
        <v>166.96969696969697</v>
      </c>
      <c r="Q3774" t="str">
        <f t="shared" si="293"/>
        <v>theater</v>
      </c>
      <c r="R3774" t="str">
        <f t="shared" si="294"/>
        <v>musical</v>
      </c>
      <c r="S3774" s="9">
        <f t="shared" si="295"/>
        <v>42682.616967592592</v>
      </c>
      <c r="T3774" s="9">
        <f t="shared" si="29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E3775/D3775*100</f>
        <v>108.2</v>
      </c>
      <c r="P3775">
        <f t="shared" si="292"/>
        <v>94.912280701754383</v>
      </c>
      <c r="Q3775" t="str">
        <f t="shared" si="293"/>
        <v>theater</v>
      </c>
      <c r="R3775" t="str">
        <f t="shared" si="294"/>
        <v>musical</v>
      </c>
      <c r="S3775" s="9">
        <f t="shared" si="295"/>
        <v>42656.005173611105</v>
      </c>
      <c r="T3775" s="9">
        <f t="shared" si="29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E3776/D3776*100</f>
        <v>100</v>
      </c>
      <c r="P3776">
        <f t="shared" si="292"/>
        <v>100</v>
      </c>
      <c r="Q3776" t="str">
        <f t="shared" si="293"/>
        <v>theater</v>
      </c>
      <c r="R3776" t="str">
        <f t="shared" si="294"/>
        <v>musical</v>
      </c>
      <c r="S3776" s="9">
        <f t="shared" si="295"/>
        <v>42087.792303240742</v>
      </c>
      <c r="T3776" s="9">
        <f t="shared" si="29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E3777/D3777*100</f>
        <v>100.25</v>
      </c>
      <c r="P3777">
        <f t="shared" si="292"/>
        <v>143.21428571428572</v>
      </c>
      <c r="Q3777" t="str">
        <f t="shared" si="293"/>
        <v>theater</v>
      </c>
      <c r="R3777" t="str">
        <f t="shared" si="294"/>
        <v>musical</v>
      </c>
      <c r="S3777" s="9">
        <f t="shared" si="295"/>
        <v>42075.942627314813</v>
      </c>
      <c r="T3777" s="9">
        <f t="shared" si="29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E3778/D3778*100</f>
        <v>106.71250000000001</v>
      </c>
      <c r="P3778">
        <f t="shared" si="292"/>
        <v>90.819148936170208</v>
      </c>
      <c r="Q3778" t="str">
        <f t="shared" si="293"/>
        <v>theater</v>
      </c>
      <c r="R3778" t="str">
        <f t="shared" si="294"/>
        <v>musical</v>
      </c>
      <c r="S3778" s="9">
        <f t="shared" si="295"/>
        <v>41814.367800925924</v>
      </c>
      <c r="T3778" s="9">
        <f t="shared" si="29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E3779/D3779*100</f>
        <v>143.19999999999999</v>
      </c>
      <c r="P3779">
        <f t="shared" ref="P3779:P3842" si="297">E3779/L3779</f>
        <v>48.542372881355931</v>
      </c>
      <c r="Q3779" t="str">
        <f t="shared" ref="Q3779:Q3842" si="298">LEFT(N3779,FIND("/",N3779)-1)</f>
        <v>theater</v>
      </c>
      <c r="R3779" t="str">
        <f t="shared" ref="R3779:R3842" si="299">RIGHT(N3779,LEN(N3779)-FIND("/",N3779))</f>
        <v>musical</v>
      </c>
      <c r="S3779" s="9">
        <f t="shared" si="295"/>
        <v>41887.111354166671</v>
      </c>
      <c r="T3779" s="9">
        <f t="shared" si="296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E3780/D3780*100</f>
        <v>105.04166666666667</v>
      </c>
      <c r="P3780">
        <f t="shared" si="297"/>
        <v>70.027777777777771</v>
      </c>
      <c r="Q3780" t="str">
        <f t="shared" si="298"/>
        <v>theater</v>
      </c>
      <c r="R3780" t="str">
        <f t="shared" si="299"/>
        <v>musical</v>
      </c>
      <c r="S3780" s="9">
        <f t="shared" si="295"/>
        <v>41989.819212962961</v>
      </c>
      <c r="T3780" s="9">
        <f t="shared" si="296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E3781/D3781*100</f>
        <v>103.98</v>
      </c>
      <c r="P3781">
        <f t="shared" si="297"/>
        <v>135.62608695652173</v>
      </c>
      <c r="Q3781" t="str">
        <f t="shared" si="298"/>
        <v>theater</v>
      </c>
      <c r="R3781" t="str">
        <f t="shared" si="299"/>
        <v>musical</v>
      </c>
      <c r="S3781" s="9">
        <f t="shared" si="295"/>
        <v>42425.735416666663</v>
      </c>
      <c r="T3781" s="9">
        <f t="shared" si="296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E3782/D3782*100</f>
        <v>120</v>
      </c>
      <c r="P3782">
        <f t="shared" si="297"/>
        <v>100</v>
      </c>
      <c r="Q3782" t="str">
        <f t="shared" si="298"/>
        <v>theater</v>
      </c>
      <c r="R3782" t="str">
        <f t="shared" si="299"/>
        <v>musical</v>
      </c>
      <c r="S3782" s="9">
        <f t="shared" si="295"/>
        <v>42166.219733796301</v>
      </c>
      <c r="T3782" s="9">
        <f t="shared" si="296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E3783/D3783*100</f>
        <v>109.66666666666667</v>
      </c>
      <c r="P3783">
        <f t="shared" si="297"/>
        <v>94.90384615384616</v>
      </c>
      <c r="Q3783" t="str">
        <f t="shared" si="298"/>
        <v>theater</v>
      </c>
      <c r="R3783" t="str">
        <f t="shared" si="299"/>
        <v>musical</v>
      </c>
      <c r="S3783" s="9">
        <f t="shared" si="295"/>
        <v>41865.882928240739</v>
      </c>
      <c r="T3783" s="9">
        <f t="shared" si="29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E3784/D3784*100</f>
        <v>101.75</v>
      </c>
      <c r="P3784">
        <f t="shared" si="297"/>
        <v>75.370370370370367</v>
      </c>
      <c r="Q3784" t="str">
        <f t="shared" si="298"/>
        <v>theater</v>
      </c>
      <c r="R3784" t="str">
        <f t="shared" si="299"/>
        <v>musical</v>
      </c>
      <c r="S3784" s="9">
        <f t="shared" si="295"/>
        <v>42546.862233796302</v>
      </c>
      <c r="T3784" s="9">
        <f t="shared" si="296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E3785/D3785*100</f>
        <v>128.91666666666666</v>
      </c>
      <c r="P3785">
        <f t="shared" si="297"/>
        <v>64.458333333333329</v>
      </c>
      <c r="Q3785" t="str">
        <f t="shared" si="298"/>
        <v>theater</v>
      </c>
      <c r="R3785" t="str">
        <f t="shared" si="299"/>
        <v>musical</v>
      </c>
      <c r="S3785" s="9">
        <f t="shared" si="295"/>
        <v>42420.140277777777</v>
      </c>
      <c r="T3785" s="9">
        <f t="shared" si="296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E3786/D3786*100</f>
        <v>114.99999999999999</v>
      </c>
      <c r="P3786">
        <f t="shared" si="297"/>
        <v>115</v>
      </c>
      <c r="Q3786" t="str">
        <f t="shared" si="298"/>
        <v>theater</v>
      </c>
      <c r="R3786" t="str">
        <f t="shared" si="299"/>
        <v>musical</v>
      </c>
      <c r="S3786" s="9">
        <f t="shared" si="295"/>
        <v>42531.980694444443</v>
      </c>
      <c r="T3786" s="9">
        <f t="shared" si="29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E3787/D3787*100</f>
        <v>150.75</v>
      </c>
      <c r="P3787">
        <f t="shared" si="297"/>
        <v>100.5</v>
      </c>
      <c r="Q3787" t="str">
        <f t="shared" si="298"/>
        <v>theater</v>
      </c>
      <c r="R3787" t="str">
        <f t="shared" si="299"/>
        <v>musical</v>
      </c>
      <c r="S3787" s="9">
        <f t="shared" si="295"/>
        <v>42548.63853009259</v>
      </c>
      <c r="T3787" s="9">
        <f t="shared" si="296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E3788/D3788*100</f>
        <v>110.96666666666665</v>
      </c>
      <c r="P3788">
        <f t="shared" si="297"/>
        <v>93.774647887323937</v>
      </c>
      <c r="Q3788" t="str">
        <f t="shared" si="298"/>
        <v>theater</v>
      </c>
      <c r="R3788" t="str">
        <f t="shared" si="299"/>
        <v>musical</v>
      </c>
      <c r="S3788" s="9">
        <f t="shared" si="295"/>
        <v>42487.037905092591</v>
      </c>
      <c r="T3788" s="9">
        <f t="shared" si="296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E3789/D3789*100</f>
        <v>100.28571428571429</v>
      </c>
      <c r="P3789">
        <f t="shared" si="297"/>
        <v>35.1</v>
      </c>
      <c r="Q3789" t="str">
        <f t="shared" si="298"/>
        <v>theater</v>
      </c>
      <c r="R3789" t="str">
        <f t="shared" si="299"/>
        <v>musical</v>
      </c>
      <c r="S3789" s="9">
        <f t="shared" si="295"/>
        <v>42167.534791666665</v>
      </c>
      <c r="T3789" s="9">
        <f t="shared" si="296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E3790/D3790*100</f>
        <v>0.66666666666666674</v>
      </c>
      <c r="P3790">
        <f t="shared" si="297"/>
        <v>500</v>
      </c>
      <c r="Q3790" t="str">
        <f t="shared" si="298"/>
        <v>theater</v>
      </c>
      <c r="R3790" t="str">
        <f t="shared" si="299"/>
        <v>musical</v>
      </c>
      <c r="S3790" s="9">
        <f t="shared" si="295"/>
        <v>42333.695821759262</v>
      </c>
      <c r="T3790" s="9">
        <f t="shared" si="29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E3791/D3791*100</f>
        <v>3.267605633802817</v>
      </c>
      <c r="P3791">
        <f t="shared" si="297"/>
        <v>29</v>
      </c>
      <c r="Q3791" t="str">
        <f t="shared" si="298"/>
        <v>theater</v>
      </c>
      <c r="R3791" t="str">
        <f t="shared" si="299"/>
        <v>musical</v>
      </c>
      <c r="S3791" s="9">
        <f t="shared" si="295"/>
        <v>42138.798819444448</v>
      </c>
      <c r="T3791" s="9">
        <f t="shared" si="296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E3792/D3792*100</f>
        <v>0</v>
      </c>
      <c r="P3792" t="e">
        <f t="shared" si="297"/>
        <v>#DIV/0!</v>
      </c>
      <c r="Q3792" t="str">
        <f t="shared" si="298"/>
        <v>theater</v>
      </c>
      <c r="R3792" t="str">
        <f t="shared" si="299"/>
        <v>musical</v>
      </c>
      <c r="S3792" s="9">
        <f t="shared" si="295"/>
        <v>42666.666932870372</v>
      </c>
      <c r="T3792" s="9">
        <f t="shared" si="296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E3793/D3793*100</f>
        <v>0</v>
      </c>
      <c r="P3793" t="e">
        <f t="shared" si="297"/>
        <v>#DIV/0!</v>
      </c>
      <c r="Q3793" t="str">
        <f t="shared" si="298"/>
        <v>theater</v>
      </c>
      <c r="R3793" t="str">
        <f t="shared" si="299"/>
        <v>musical</v>
      </c>
      <c r="S3793" s="9">
        <f t="shared" si="295"/>
        <v>41766.692037037035</v>
      </c>
      <c r="T3793" s="9">
        <f t="shared" si="296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E3794/D3794*100</f>
        <v>0.27999999999999997</v>
      </c>
      <c r="P3794">
        <f t="shared" si="297"/>
        <v>17.5</v>
      </c>
      <c r="Q3794" t="str">
        <f t="shared" si="298"/>
        <v>theater</v>
      </c>
      <c r="R3794" t="str">
        <f t="shared" si="299"/>
        <v>musical</v>
      </c>
      <c r="S3794" s="9">
        <f t="shared" si="295"/>
        <v>42170.447013888886</v>
      </c>
      <c r="T3794" s="9">
        <f t="shared" si="296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E3795/D3795*100</f>
        <v>59.657142857142851</v>
      </c>
      <c r="P3795">
        <f t="shared" si="297"/>
        <v>174</v>
      </c>
      <c r="Q3795" t="str">
        <f t="shared" si="298"/>
        <v>theater</v>
      </c>
      <c r="R3795" t="str">
        <f t="shared" si="299"/>
        <v>musical</v>
      </c>
      <c r="S3795" s="9">
        <f t="shared" si="295"/>
        <v>41968.938993055555</v>
      </c>
      <c r="T3795" s="9">
        <f t="shared" si="29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E3796/D3796*100</f>
        <v>1</v>
      </c>
      <c r="P3796">
        <f t="shared" si="297"/>
        <v>50</v>
      </c>
      <c r="Q3796" t="str">
        <f t="shared" si="298"/>
        <v>theater</v>
      </c>
      <c r="R3796" t="str">
        <f t="shared" si="299"/>
        <v>musical</v>
      </c>
      <c r="S3796" s="9">
        <f t="shared" si="295"/>
        <v>42132.58048611111</v>
      </c>
      <c r="T3796" s="9">
        <f t="shared" si="29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E3797/D3797*100</f>
        <v>1.6666666666666667</v>
      </c>
      <c r="P3797">
        <f t="shared" si="297"/>
        <v>5</v>
      </c>
      <c r="Q3797" t="str">
        <f t="shared" si="298"/>
        <v>theater</v>
      </c>
      <c r="R3797" t="str">
        <f t="shared" si="299"/>
        <v>musical</v>
      </c>
      <c r="S3797" s="9">
        <f t="shared" si="295"/>
        <v>42201.436226851853</v>
      </c>
      <c r="T3797" s="9">
        <f t="shared" si="296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E3798/D3798*100</f>
        <v>4.4444444444444444E-3</v>
      </c>
      <c r="P3798">
        <f t="shared" si="297"/>
        <v>1</v>
      </c>
      <c r="Q3798" t="str">
        <f t="shared" si="298"/>
        <v>theater</v>
      </c>
      <c r="R3798" t="str">
        <f t="shared" si="299"/>
        <v>musical</v>
      </c>
      <c r="S3798" s="9">
        <f t="shared" si="295"/>
        <v>42689.029583333337</v>
      </c>
      <c r="T3798" s="9">
        <f t="shared" si="296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E3799/D3799*100</f>
        <v>89.666666666666657</v>
      </c>
      <c r="P3799">
        <f t="shared" si="297"/>
        <v>145.40540540540542</v>
      </c>
      <c r="Q3799" t="str">
        <f t="shared" si="298"/>
        <v>theater</v>
      </c>
      <c r="R3799" t="str">
        <f t="shared" si="299"/>
        <v>musical</v>
      </c>
      <c r="S3799" s="9">
        <f t="shared" si="295"/>
        <v>42084.881539351853</v>
      </c>
      <c r="T3799" s="9">
        <f t="shared" si="296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E3800/D3800*100</f>
        <v>1.4642857142857144</v>
      </c>
      <c r="P3800">
        <f t="shared" si="297"/>
        <v>205</v>
      </c>
      <c r="Q3800" t="str">
        <f t="shared" si="298"/>
        <v>theater</v>
      </c>
      <c r="R3800" t="str">
        <f t="shared" si="299"/>
        <v>musical</v>
      </c>
      <c r="S3800" s="9">
        <f t="shared" si="295"/>
        <v>41831.722777777781</v>
      </c>
      <c r="T3800" s="9">
        <f t="shared" si="296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E3801/D3801*100</f>
        <v>4.0199999999999996</v>
      </c>
      <c r="P3801">
        <f t="shared" si="297"/>
        <v>100.5</v>
      </c>
      <c r="Q3801" t="str">
        <f t="shared" si="298"/>
        <v>theater</v>
      </c>
      <c r="R3801" t="str">
        <f t="shared" si="299"/>
        <v>musical</v>
      </c>
      <c r="S3801" s="9">
        <f t="shared" si="295"/>
        <v>42410.93105324074</v>
      </c>
      <c r="T3801" s="9">
        <f t="shared" si="296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E3802/D3802*100</f>
        <v>4.004545454545454</v>
      </c>
      <c r="P3802">
        <f t="shared" si="297"/>
        <v>55.0625</v>
      </c>
      <c r="Q3802" t="str">
        <f t="shared" si="298"/>
        <v>theater</v>
      </c>
      <c r="R3802" t="str">
        <f t="shared" si="299"/>
        <v>musical</v>
      </c>
      <c r="S3802" s="9">
        <f t="shared" si="295"/>
        <v>41982.737071759257</v>
      </c>
      <c r="T3802" s="9">
        <f t="shared" si="296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E3803/D3803*100</f>
        <v>8.52</v>
      </c>
      <c r="P3803">
        <f t="shared" si="297"/>
        <v>47.333333333333336</v>
      </c>
      <c r="Q3803" t="str">
        <f t="shared" si="298"/>
        <v>theater</v>
      </c>
      <c r="R3803" t="str">
        <f t="shared" si="299"/>
        <v>musical</v>
      </c>
      <c r="S3803" s="9">
        <f t="shared" si="295"/>
        <v>41975.676111111112</v>
      </c>
      <c r="T3803" s="9">
        <f t="shared" si="296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E3804/D3804*100</f>
        <v>0</v>
      </c>
      <c r="P3804" t="e">
        <f t="shared" si="297"/>
        <v>#DIV/0!</v>
      </c>
      <c r="Q3804" t="str">
        <f t="shared" si="298"/>
        <v>theater</v>
      </c>
      <c r="R3804" t="str">
        <f t="shared" si="299"/>
        <v>musical</v>
      </c>
      <c r="S3804" s="9">
        <f t="shared" si="295"/>
        <v>42269.126226851848</v>
      </c>
      <c r="T3804" s="9">
        <f t="shared" si="296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E3805/D3805*100</f>
        <v>19.650000000000002</v>
      </c>
      <c r="P3805">
        <f t="shared" si="297"/>
        <v>58.95</v>
      </c>
      <c r="Q3805" t="str">
        <f t="shared" si="298"/>
        <v>theater</v>
      </c>
      <c r="R3805" t="str">
        <f t="shared" si="299"/>
        <v>musical</v>
      </c>
      <c r="S3805" s="9">
        <f t="shared" si="295"/>
        <v>42403.971851851849</v>
      </c>
      <c r="T3805" s="9">
        <f t="shared" si="296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E3806/D3806*100</f>
        <v>0</v>
      </c>
      <c r="P3806" t="e">
        <f t="shared" si="297"/>
        <v>#DIV/0!</v>
      </c>
      <c r="Q3806" t="str">
        <f t="shared" si="298"/>
        <v>theater</v>
      </c>
      <c r="R3806" t="str">
        <f t="shared" si="299"/>
        <v>musical</v>
      </c>
      <c r="S3806" s="9">
        <f t="shared" si="295"/>
        <v>42527.00953703704</v>
      </c>
      <c r="T3806" s="9">
        <f t="shared" si="296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E3807/D3807*100</f>
        <v>2E-3</v>
      </c>
      <c r="P3807">
        <f t="shared" si="297"/>
        <v>1.5</v>
      </c>
      <c r="Q3807" t="str">
        <f t="shared" si="298"/>
        <v>theater</v>
      </c>
      <c r="R3807" t="str">
        <f t="shared" si="299"/>
        <v>musical</v>
      </c>
      <c r="S3807" s="9">
        <f t="shared" si="295"/>
        <v>41849.887037037035</v>
      </c>
      <c r="T3807" s="9">
        <f t="shared" si="296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E3808/D3808*100</f>
        <v>6.6666666666666666E-2</v>
      </c>
      <c r="P3808">
        <f t="shared" si="297"/>
        <v>5</v>
      </c>
      <c r="Q3808" t="str">
        <f t="shared" si="298"/>
        <v>theater</v>
      </c>
      <c r="R3808" t="str">
        <f t="shared" si="299"/>
        <v>musical</v>
      </c>
      <c r="S3808" s="9">
        <f t="shared" si="295"/>
        <v>41799.259039351848</v>
      </c>
      <c r="T3808" s="9">
        <f t="shared" si="29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E3809/D3809*100</f>
        <v>30.333333333333336</v>
      </c>
      <c r="P3809">
        <f t="shared" si="297"/>
        <v>50.555555555555557</v>
      </c>
      <c r="Q3809" t="str">
        <f t="shared" si="298"/>
        <v>theater</v>
      </c>
      <c r="R3809" t="str">
        <f t="shared" si="299"/>
        <v>musical</v>
      </c>
      <c r="S3809" s="9">
        <f t="shared" si="295"/>
        <v>42090.909016203703</v>
      </c>
      <c r="T3809" s="9">
        <f t="shared" si="29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E3810/D3810*100</f>
        <v>100</v>
      </c>
      <c r="P3810">
        <f t="shared" si="297"/>
        <v>41.666666666666664</v>
      </c>
      <c r="Q3810" t="str">
        <f t="shared" si="298"/>
        <v>theater</v>
      </c>
      <c r="R3810" t="str">
        <f t="shared" si="299"/>
        <v>plays</v>
      </c>
      <c r="S3810" s="9">
        <f t="shared" si="295"/>
        <v>42059.453923611116</v>
      </c>
      <c r="T3810" s="9">
        <f t="shared" si="29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E3811/D3811*100</f>
        <v>101.25</v>
      </c>
      <c r="P3811">
        <f t="shared" si="297"/>
        <v>53.289473684210527</v>
      </c>
      <c r="Q3811" t="str">
        <f t="shared" si="298"/>
        <v>theater</v>
      </c>
      <c r="R3811" t="str">
        <f t="shared" si="299"/>
        <v>plays</v>
      </c>
      <c r="S3811" s="9">
        <f t="shared" si="295"/>
        <v>41800.526701388888</v>
      </c>
      <c r="T3811" s="9">
        <f t="shared" si="29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E3812/D3812*100</f>
        <v>121.73333333333333</v>
      </c>
      <c r="P3812">
        <f t="shared" si="297"/>
        <v>70.230769230769226</v>
      </c>
      <c r="Q3812" t="str">
        <f t="shared" si="298"/>
        <v>theater</v>
      </c>
      <c r="R3812" t="str">
        <f t="shared" si="299"/>
        <v>plays</v>
      </c>
      <c r="S3812" s="9">
        <f t="shared" si="295"/>
        <v>42054.849050925928</v>
      </c>
      <c r="T3812" s="9">
        <f t="shared" si="29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E3813/D3813*100</f>
        <v>330</v>
      </c>
      <c r="P3813">
        <f t="shared" si="297"/>
        <v>43.421052631578945</v>
      </c>
      <c r="Q3813" t="str">
        <f t="shared" si="298"/>
        <v>theater</v>
      </c>
      <c r="R3813" t="str">
        <f t="shared" si="299"/>
        <v>plays</v>
      </c>
      <c r="S3813" s="9">
        <f t="shared" si="295"/>
        <v>42487.62700231481</v>
      </c>
      <c r="T3813" s="9">
        <f t="shared" si="29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E3814/D3814*100</f>
        <v>109.55</v>
      </c>
      <c r="P3814">
        <f t="shared" si="297"/>
        <v>199.18181818181819</v>
      </c>
      <c r="Q3814" t="str">
        <f t="shared" si="298"/>
        <v>theater</v>
      </c>
      <c r="R3814" t="str">
        <f t="shared" si="299"/>
        <v>plays</v>
      </c>
      <c r="S3814" s="9">
        <f t="shared" si="295"/>
        <v>42109.751250000001</v>
      </c>
      <c r="T3814" s="9">
        <f t="shared" si="29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E3815/D3815*100</f>
        <v>100.95190476190474</v>
      </c>
      <c r="P3815">
        <f t="shared" si="297"/>
        <v>78.518148148148143</v>
      </c>
      <c r="Q3815" t="str">
        <f t="shared" si="298"/>
        <v>theater</v>
      </c>
      <c r="R3815" t="str">
        <f t="shared" si="299"/>
        <v>plays</v>
      </c>
      <c r="S3815" s="9">
        <f t="shared" si="295"/>
        <v>42497.275706018518</v>
      </c>
      <c r="T3815" s="9">
        <f t="shared" si="29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E3816/D3816*100</f>
        <v>140.13333333333333</v>
      </c>
      <c r="P3816">
        <f t="shared" si="297"/>
        <v>61.823529411764703</v>
      </c>
      <c r="Q3816" t="str">
        <f t="shared" si="298"/>
        <v>theater</v>
      </c>
      <c r="R3816" t="str">
        <f t="shared" si="299"/>
        <v>plays</v>
      </c>
      <c r="S3816" s="9">
        <f t="shared" si="295"/>
        <v>42058.904074074075</v>
      </c>
      <c r="T3816" s="9">
        <f t="shared" si="29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E3817/D3817*100</f>
        <v>100.001</v>
      </c>
      <c r="P3817">
        <f t="shared" si="297"/>
        <v>50.000500000000002</v>
      </c>
      <c r="Q3817" t="str">
        <f t="shared" si="298"/>
        <v>theater</v>
      </c>
      <c r="R3817" t="str">
        <f t="shared" si="299"/>
        <v>plays</v>
      </c>
      <c r="S3817" s="9">
        <f t="shared" si="295"/>
        <v>42207.259918981479</v>
      </c>
      <c r="T3817" s="9">
        <f t="shared" si="29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E3818/D3818*100</f>
        <v>119.238</v>
      </c>
      <c r="P3818">
        <f t="shared" si="297"/>
        <v>48.339729729729726</v>
      </c>
      <c r="Q3818" t="str">
        <f t="shared" si="298"/>
        <v>theater</v>
      </c>
      <c r="R3818" t="str">
        <f t="shared" si="299"/>
        <v>plays</v>
      </c>
      <c r="S3818" s="9">
        <f t="shared" si="295"/>
        <v>41807.690081018518</v>
      </c>
      <c r="T3818" s="9">
        <f t="shared" si="29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E3819/D3819*100</f>
        <v>107.25</v>
      </c>
      <c r="P3819">
        <f t="shared" si="297"/>
        <v>107.25</v>
      </c>
      <c r="Q3819" t="str">
        <f t="shared" si="298"/>
        <v>theater</v>
      </c>
      <c r="R3819" t="str">
        <f t="shared" si="299"/>
        <v>plays</v>
      </c>
      <c r="S3819" s="9">
        <f t="shared" si="295"/>
        <v>42284.69694444444</v>
      </c>
      <c r="T3819" s="9">
        <f t="shared" si="29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E3820/D3820*100</f>
        <v>227.99999999999997</v>
      </c>
      <c r="P3820">
        <f t="shared" si="297"/>
        <v>57</v>
      </c>
      <c r="Q3820" t="str">
        <f t="shared" si="298"/>
        <v>theater</v>
      </c>
      <c r="R3820" t="str">
        <f t="shared" si="299"/>
        <v>plays</v>
      </c>
      <c r="S3820" s="9">
        <f t="shared" si="295"/>
        <v>42045.84238425926</v>
      </c>
      <c r="T3820" s="9">
        <f t="shared" si="29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E3821/D3821*100</f>
        <v>106.4</v>
      </c>
      <c r="P3821">
        <f t="shared" si="297"/>
        <v>40.92307692307692</v>
      </c>
      <c r="Q3821" t="str">
        <f t="shared" si="298"/>
        <v>theater</v>
      </c>
      <c r="R3821" t="str">
        <f t="shared" si="299"/>
        <v>plays</v>
      </c>
      <c r="S3821" s="9">
        <f t="shared" si="295"/>
        <v>42184.209537037037</v>
      </c>
      <c r="T3821" s="9">
        <f t="shared" si="29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E3822/D3822*100</f>
        <v>143.33333333333334</v>
      </c>
      <c r="P3822">
        <f t="shared" si="297"/>
        <v>21.5</v>
      </c>
      <c r="Q3822" t="str">
        <f t="shared" si="298"/>
        <v>theater</v>
      </c>
      <c r="R3822" t="str">
        <f t="shared" si="299"/>
        <v>plays</v>
      </c>
      <c r="S3822" s="9">
        <f t="shared" si="295"/>
        <v>42160.651817129634</v>
      </c>
      <c r="T3822" s="9">
        <f t="shared" si="29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E3823/D3823*100</f>
        <v>104.54285714285714</v>
      </c>
      <c r="P3823">
        <f t="shared" si="297"/>
        <v>79.543478260869563</v>
      </c>
      <c r="Q3823" t="str">
        <f t="shared" si="298"/>
        <v>theater</v>
      </c>
      <c r="R3823" t="str">
        <f t="shared" si="299"/>
        <v>plays</v>
      </c>
      <c r="S3823" s="9">
        <f t="shared" si="295"/>
        <v>42341.180636574078</v>
      </c>
      <c r="T3823" s="9">
        <f t="shared" si="29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E3824/D3824*100</f>
        <v>110.02000000000001</v>
      </c>
      <c r="P3824">
        <f t="shared" si="297"/>
        <v>72.381578947368425</v>
      </c>
      <c r="Q3824" t="str">
        <f t="shared" si="298"/>
        <v>theater</v>
      </c>
      <c r="R3824" t="str">
        <f t="shared" si="299"/>
        <v>plays</v>
      </c>
      <c r="S3824" s="9">
        <f t="shared" si="295"/>
        <v>42329.838159722218</v>
      </c>
      <c r="T3824" s="9">
        <f t="shared" si="29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E3825/D3825*100</f>
        <v>106</v>
      </c>
      <c r="P3825">
        <f t="shared" si="297"/>
        <v>64.634146341463421</v>
      </c>
      <c r="Q3825" t="str">
        <f t="shared" si="298"/>
        <v>theater</v>
      </c>
      <c r="R3825" t="str">
        <f t="shared" si="299"/>
        <v>plays</v>
      </c>
      <c r="S3825" s="9">
        <f t="shared" ref="S3825:S3888" si="300">(((J3825/60)/60)/24)+DATE(1970,1,1)</f>
        <v>42170.910231481481</v>
      </c>
      <c r="T3825" s="9">
        <f t="shared" ref="T3825:T3888" si="301"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E3826/D3826*100</f>
        <v>108</v>
      </c>
      <c r="P3826">
        <f t="shared" si="297"/>
        <v>38.571428571428569</v>
      </c>
      <c r="Q3826" t="str">
        <f t="shared" si="298"/>
        <v>theater</v>
      </c>
      <c r="R3826" t="str">
        <f t="shared" si="299"/>
        <v>plays</v>
      </c>
      <c r="S3826" s="9">
        <f t="shared" si="300"/>
        <v>42571.626192129625</v>
      </c>
      <c r="T3826" s="9">
        <f t="shared" si="30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E3827/D3827*100</f>
        <v>105.42</v>
      </c>
      <c r="P3827">
        <f t="shared" si="297"/>
        <v>107.57142857142857</v>
      </c>
      <c r="Q3827" t="str">
        <f t="shared" si="298"/>
        <v>theater</v>
      </c>
      <c r="R3827" t="str">
        <f t="shared" si="299"/>
        <v>plays</v>
      </c>
      <c r="S3827" s="9">
        <f t="shared" si="300"/>
        <v>42151.069606481484</v>
      </c>
      <c r="T3827" s="9">
        <f t="shared" si="30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E3828/D3828*100</f>
        <v>119.16666666666667</v>
      </c>
      <c r="P3828">
        <f t="shared" si="297"/>
        <v>27.5</v>
      </c>
      <c r="Q3828" t="str">
        <f t="shared" si="298"/>
        <v>theater</v>
      </c>
      <c r="R3828" t="str">
        <f t="shared" si="299"/>
        <v>plays</v>
      </c>
      <c r="S3828" s="9">
        <f t="shared" si="300"/>
        <v>42101.423541666663</v>
      </c>
      <c r="T3828" s="9">
        <f t="shared" si="30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E3829/D3829*100</f>
        <v>152.66666666666666</v>
      </c>
      <c r="P3829">
        <f t="shared" si="297"/>
        <v>70.461538461538467</v>
      </c>
      <c r="Q3829" t="str">
        <f t="shared" si="298"/>
        <v>theater</v>
      </c>
      <c r="R3829" t="str">
        <f t="shared" si="299"/>
        <v>plays</v>
      </c>
      <c r="S3829" s="9">
        <f t="shared" si="300"/>
        <v>42034.928252314814</v>
      </c>
      <c r="T3829" s="9">
        <f t="shared" si="30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E3830/D3830*100</f>
        <v>100</v>
      </c>
      <c r="P3830">
        <f t="shared" si="297"/>
        <v>178.57142857142858</v>
      </c>
      <c r="Q3830" t="str">
        <f t="shared" si="298"/>
        <v>theater</v>
      </c>
      <c r="R3830" t="str">
        <f t="shared" si="299"/>
        <v>plays</v>
      </c>
      <c r="S3830" s="9">
        <f t="shared" si="300"/>
        <v>41944.527627314819</v>
      </c>
      <c r="T3830" s="9">
        <f t="shared" si="30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E3831/D3831*100</f>
        <v>100.2</v>
      </c>
      <c r="P3831">
        <f t="shared" si="297"/>
        <v>62.625</v>
      </c>
      <c r="Q3831" t="str">
        <f t="shared" si="298"/>
        <v>theater</v>
      </c>
      <c r="R3831" t="str">
        <f t="shared" si="299"/>
        <v>plays</v>
      </c>
      <c r="S3831" s="9">
        <f t="shared" si="300"/>
        <v>42593.865405092598</v>
      </c>
      <c r="T3831" s="9">
        <f t="shared" si="30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E3832/D3832*100</f>
        <v>225</v>
      </c>
      <c r="P3832">
        <f t="shared" si="297"/>
        <v>75</v>
      </c>
      <c r="Q3832" t="str">
        <f t="shared" si="298"/>
        <v>theater</v>
      </c>
      <c r="R3832" t="str">
        <f t="shared" si="299"/>
        <v>plays</v>
      </c>
      <c r="S3832" s="9">
        <f t="shared" si="300"/>
        <v>42503.740868055553</v>
      </c>
      <c r="T3832" s="9">
        <f t="shared" si="30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E3833/D3833*100</f>
        <v>106.02199999999999</v>
      </c>
      <c r="P3833">
        <f t="shared" si="297"/>
        <v>58.901111111111113</v>
      </c>
      <c r="Q3833" t="str">
        <f t="shared" si="298"/>
        <v>theater</v>
      </c>
      <c r="R3833" t="str">
        <f t="shared" si="299"/>
        <v>plays</v>
      </c>
      <c r="S3833" s="9">
        <f t="shared" si="300"/>
        <v>41927.848900462966</v>
      </c>
      <c r="T3833" s="9">
        <f t="shared" si="30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E3834/D3834*100</f>
        <v>104.66666666666666</v>
      </c>
      <c r="P3834">
        <f t="shared" si="297"/>
        <v>139.55555555555554</v>
      </c>
      <c r="Q3834" t="str">
        <f t="shared" si="298"/>
        <v>theater</v>
      </c>
      <c r="R3834" t="str">
        <f t="shared" si="299"/>
        <v>plays</v>
      </c>
      <c r="S3834" s="9">
        <f t="shared" si="300"/>
        <v>42375.114988425921</v>
      </c>
      <c r="T3834" s="9">
        <f t="shared" si="30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E3835/D3835*100</f>
        <v>116.66666666666667</v>
      </c>
      <c r="P3835">
        <f t="shared" si="297"/>
        <v>70</v>
      </c>
      <c r="Q3835" t="str">
        <f t="shared" si="298"/>
        <v>theater</v>
      </c>
      <c r="R3835" t="str">
        <f t="shared" si="299"/>
        <v>plays</v>
      </c>
      <c r="S3835" s="9">
        <f t="shared" si="300"/>
        <v>41963.872361111105</v>
      </c>
      <c r="T3835" s="9">
        <f t="shared" si="30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E3836/D3836*100</f>
        <v>109.03333333333333</v>
      </c>
      <c r="P3836">
        <f t="shared" si="297"/>
        <v>57.385964912280699</v>
      </c>
      <c r="Q3836" t="str">
        <f t="shared" si="298"/>
        <v>theater</v>
      </c>
      <c r="R3836" t="str">
        <f t="shared" si="299"/>
        <v>plays</v>
      </c>
      <c r="S3836" s="9">
        <f t="shared" si="300"/>
        <v>42143.445219907408</v>
      </c>
      <c r="T3836" s="9">
        <f t="shared" si="30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E3837/D3837*100</f>
        <v>160</v>
      </c>
      <c r="P3837">
        <f t="shared" si="297"/>
        <v>40</v>
      </c>
      <c r="Q3837" t="str">
        <f t="shared" si="298"/>
        <v>theater</v>
      </c>
      <c r="R3837" t="str">
        <f t="shared" si="299"/>
        <v>plays</v>
      </c>
      <c r="S3837" s="9">
        <f t="shared" si="300"/>
        <v>42460.94222222222</v>
      </c>
      <c r="T3837" s="9">
        <f t="shared" si="30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E3838/D3838*100</f>
        <v>112.5</v>
      </c>
      <c r="P3838">
        <f t="shared" si="297"/>
        <v>64.285714285714292</v>
      </c>
      <c r="Q3838" t="str">
        <f t="shared" si="298"/>
        <v>theater</v>
      </c>
      <c r="R3838" t="str">
        <f t="shared" si="299"/>
        <v>plays</v>
      </c>
      <c r="S3838" s="9">
        <f t="shared" si="300"/>
        <v>42553.926527777774</v>
      </c>
      <c r="T3838" s="9">
        <f t="shared" si="30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E3839/D3839*100</f>
        <v>102.1</v>
      </c>
      <c r="P3839">
        <f t="shared" si="297"/>
        <v>120.11764705882354</v>
      </c>
      <c r="Q3839" t="str">
        <f t="shared" si="298"/>
        <v>theater</v>
      </c>
      <c r="R3839" t="str">
        <f t="shared" si="299"/>
        <v>plays</v>
      </c>
      <c r="S3839" s="9">
        <f t="shared" si="300"/>
        <v>42152.765717592592</v>
      </c>
      <c r="T3839" s="9">
        <f t="shared" si="30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E3840/D3840*100</f>
        <v>100.824</v>
      </c>
      <c r="P3840">
        <f t="shared" si="297"/>
        <v>1008.24</v>
      </c>
      <c r="Q3840" t="str">
        <f t="shared" si="298"/>
        <v>theater</v>
      </c>
      <c r="R3840" t="str">
        <f t="shared" si="299"/>
        <v>plays</v>
      </c>
      <c r="S3840" s="9">
        <f t="shared" si="300"/>
        <v>42116.710752314815</v>
      </c>
      <c r="T3840" s="9">
        <f t="shared" si="30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E3841/D3841*100</f>
        <v>101.25</v>
      </c>
      <c r="P3841">
        <f t="shared" si="297"/>
        <v>63.28125</v>
      </c>
      <c r="Q3841" t="str">
        <f t="shared" si="298"/>
        <v>theater</v>
      </c>
      <c r="R3841" t="str">
        <f t="shared" si="299"/>
        <v>plays</v>
      </c>
      <c r="S3841" s="9">
        <f t="shared" si="300"/>
        <v>42155.142638888887</v>
      </c>
      <c r="T3841" s="9">
        <f t="shared" si="30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E3842/D3842*100</f>
        <v>6500</v>
      </c>
      <c r="P3842">
        <f t="shared" si="297"/>
        <v>21.666666666666668</v>
      </c>
      <c r="Q3842" t="str">
        <f t="shared" si="298"/>
        <v>theater</v>
      </c>
      <c r="R3842" t="str">
        <f t="shared" si="299"/>
        <v>plays</v>
      </c>
      <c r="S3842" s="9">
        <f t="shared" si="300"/>
        <v>42432.701724537037</v>
      </c>
      <c r="T3842" s="9">
        <f t="shared" si="30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E3843/D3843*100</f>
        <v>8.7200000000000006</v>
      </c>
      <c r="P3843">
        <f t="shared" ref="P3843:P3906" si="302">E3843/L3843</f>
        <v>25.647058823529413</v>
      </c>
      <c r="Q3843" t="str">
        <f t="shared" ref="Q3843:Q3906" si="303">LEFT(N3843,FIND("/",N3843)-1)</f>
        <v>theater</v>
      </c>
      <c r="R3843" t="str">
        <f t="shared" ref="R3843:R3906" si="304">RIGHT(N3843,LEN(N3843)-FIND("/",N3843))</f>
        <v>plays</v>
      </c>
      <c r="S3843" s="9">
        <f t="shared" si="300"/>
        <v>41780.785729166666</v>
      </c>
      <c r="T3843" s="9">
        <f t="shared" si="30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E3844/D3844*100</f>
        <v>21.94</v>
      </c>
      <c r="P3844">
        <f t="shared" si="302"/>
        <v>47.695652173913047</v>
      </c>
      <c r="Q3844" t="str">
        <f t="shared" si="303"/>
        <v>theater</v>
      </c>
      <c r="R3844" t="str">
        <f t="shared" si="304"/>
        <v>plays</v>
      </c>
      <c r="S3844" s="9">
        <f t="shared" si="300"/>
        <v>41740.493657407409</v>
      </c>
      <c r="T3844" s="9">
        <f t="shared" si="30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E3845/D3845*100</f>
        <v>21.3</v>
      </c>
      <c r="P3845">
        <f t="shared" si="302"/>
        <v>56.05263157894737</v>
      </c>
      <c r="Q3845" t="str">
        <f t="shared" si="303"/>
        <v>theater</v>
      </c>
      <c r="R3845" t="str">
        <f t="shared" si="304"/>
        <v>plays</v>
      </c>
      <c r="S3845" s="9">
        <f t="shared" si="300"/>
        <v>41766.072500000002</v>
      </c>
      <c r="T3845" s="9">
        <f t="shared" si="30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E3846/D3846*100</f>
        <v>41.489795918367342</v>
      </c>
      <c r="P3846">
        <f t="shared" si="302"/>
        <v>81.319999999999993</v>
      </c>
      <c r="Q3846" t="str">
        <f t="shared" si="303"/>
        <v>theater</v>
      </c>
      <c r="R3846" t="str">
        <f t="shared" si="304"/>
        <v>plays</v>
      </c>
      <c r="S3846" s="9">
        <f t="shared" si="300"/>
        <v>41766.617291666669</v>
      </c>
      <c r="T3846" s="9">
        <f t="shared" si="30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E3847/D3847*100</f>
        <v>2.105</v>
      </c>
      <c r="P3847">
        <f t="shared" si="302"/>
        <v>70.166666666666671</v>
      </c>
      <c r="Q3847" t="str">
        <f t="shared" si="303"/>
        <v>theater</v>
      </c>
      <c r="R3847" t="str">
        <f t="shared" si="304"/>
        <v>plays</v>
      </c>
      <c r="S3847" s="9">
        <f t="shared" si="300"/>
        <v>42248.627013888887</v>
      </c>
      <c r="T3847" s="9">
        <f t="shared" si="30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E3848/D3848*100</f>
        <v>2.7</v>
      </c>
      <c r="P3848">
        <f t="shared" si="302"/>
        <v>23.625</v>
      </c>
      <c r="Q3848" t="str">
        <f t="shared" si="303"/>
        <v>theater</v>
      </c>
      <c r="R3848" t="str">
        <f t="shared" si="304"/>
        <v>plays</v>
      </c>
      <c r="S3848" s="9">
        <f t="shared" si="300"/>
        <v>41885.221550925926</v>
      </c>
      <c r="T3848" s="9">
        <f t="shared" si="30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E3849/D3849*100</f>
        <v>16.161904761904761</v>
      </c>
      <c r="P3849">
        <f t="shared" si="302"/>
        <v>188.55555555555554</v>
      </c>
      <c r="Q3849" t="str">
        <f t="shared" si="303"/>
        <v>theater</v>
      </c>
      <c r="R3849" t="str">
        <f t="shared" si="304"/>
        <v>plays</v>
      </c>
      <c r="S3849" s="9">
        <f t="shared" si="300"/>
        <v>42159.224432870367</v>
      </c>
      <c r="T3849" s="9">
        <f t="shared" si="30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E3850/D3850*100</f>
        <v>16.376923076923077</v>
      </c>
      <c r="P3850">
        <f t="shared" si="302"/>
        <v>49.511627906976742</v>
      </c>
      <c r="Q3850" t="str">
        <f t="shared" si="303"/>
        <v>theater</v>
      </c>
      <c r="R3850" t="str">
        <f t="shared" si="304"/>
        <v>plays</v>
      </c>
      <c r="S3850" s="9">
        <f t="shared" si="300"/>
        <v>42265.817002314812</v>
      </c>
      <c r="T3850" s="9">
        <f t="shared" si="30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E3851/D3851*100</f>
        <v>7.043333333333333</v>
      </c>
      <c r="P3851">
        <f t="shared" si="302"/>
        <v>75.464285714285708</v>
      </c>
      <c r="Q3851" t="str">
        <f t="shared" si="303"/>
        <v>theater</v>
      </c>
      <c r="R3851" t="str">
        <f t="shared" si="304"/>
        <v>plays</v>
      </c>
      <c r="S3851" s="9">
        <f t="shared" si="300"/>
        <v>42136.767175925925</v>
      </c>
      <c r="T3851" s="9">
        <f t="shared" si="30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E3852/D3852*100</f>
        <v>3.8</v>
      </c>
      <c r="P3852">
        <f t="shared" si="302"/>
        <v>9.5</v>
      </c>
      <c r="Q3852" t="str">
        <f t="shared" si="303"/>
        <v>theater</v>
      </c>
      <c r="R3852" t="str">
        <f t="shared" si="304"/>
        <v>plays</v>
      </c>
      <c r="S3852" s="9">
        <f t="shared" si="300"/>
        <v>41975.124340277776</v>
      </c>
      <c r="T3852" s="9">
        <f t="shared" si="30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E3853/D3853*100</f>
        <v>34.08</v>
      </c>
      <c r="P3853">
        <f t="shared" si="302"/>
        <v>35.5</v>
      </c>
      <c r="Q3853" t="str">
        <f t="shared" si="303"/>
        <v>theater</v>
      </c>
      <c r="R3853" t="str">
        <f t="shared" si="304"/>
        <v>plays</v>
      </c>
      <c r="S3853" s="9">
        <f t="shared" si="300"/>
        <v>42172.439571759256</v>
      </c>
      <c r="T3853" s="9">
        <f t="shared" si="30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E3854/D3854*100</f>
        <v>0.2</v>
      </c>
      <c r="P3854">
        <f t="shared" si="302"/>
        <v>10</v>
      </c>
      <c r="Q3854" t="str">
        <f t="shared" si="303"/>
        <v>theater</v>
      </c>
      <c r="R3854" t="str">
        <f t="shared" si="304"/>
        <v>plays</v>
      </c>
      <c r="S3854" s="9">
        <f t="shared" si="300"/>
        <v>42065.190694444449</v>
      </c>
      <c r="T3854" s="9">
        <f t="shared" si="30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E3855/D3855*100</f>
        <v>2.5999999999999999E-2</v>
      </c>
      <c r="P3855">
        <f t="shared" si="302"/>
        <v>13</v>
      </c>
      <c r="Q3855" t="str">
        <f t="shared" si="303"/>
        <v>theater</v>
      </c>
      <c r="R3855" t="str">
        <f t="shared" si="304"/>
        <v>plays</v>
      </c>
      <c r="S3855" s="9">
        <f t="shared" si="300"/>
        <v>41848.84002314815</v>
      </c>
      <c r="T3855" s="9">
        <f t="shared" si="30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E3856/D3856*100</f>
        <v>16.254545454545454</v>
      </c>
      <c r="P3856">
        <f t="shared" si="302"/>
        <v>89.4</v>
      </c>
      <c r="Q3856" t="str">
        <f t="shared" si="303"/>
        <v>theater</v>
      </c>
      <c r="R3856" t="str">
        <f t="shared" si="304"/>
        <v>plays</v>
      </c>
      <c r="S3856" s="9">
        <f t="shared" si="300"/>
        <v>42103.884930555556</v>
      </c>
      <c r="T3856" s="9">
        <f t="shared" si="30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E3857/D3857*100</f>
        <v>2.5</v>
      </c>
      <c r="P3857">
        <f t="shared" si="302"/>
        <v>25</v>
      </c>
      <c r="Q3857" t="str">
        <f t="shared" si="303"/>
        <v>theater</v>
      </c>
      <c r="R3857" t="str">
        <f t="shared" si="304"/>
        <v>plays</v>
      </c>
      <c r="S3857" s="9">
        <f t="shared" si="300"/>
        <v>42059.970729166671</v>
      </c>
      <c r="T3857" s="9">
        <f t="shared" si="30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E3858/D3858*100</f>
        <v>0.02</v>
      </c>
      <c r="P3858">
        <f t="shared" si="302"/>
        <v>1</v>
      </c>
      <c r="Q3858" t="str">
        <f t="shared" si="303"/>
        <v>theater</v>
      </c>
      <c r="R3858" t="str">
        <f t="shared" si="304"/>
        <v>plays</v>
      </c>
      <c r="S3858" s="9">
        <f t="shared" si="300"/>
        <v>42041.743090277778</v>
      </c>
      <c r="T3858" s="9">
        <f t="shared" si="30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E3859/D3859*100</f>
        <v>5.2</v>
      </c>
      <c r="P3859">
        <f t="shared" si="302"/>
        <v>65</v>
      </c>
      <c r="Q3859" t="str">
        <f t="shared" si="303"/>
        <v>theater</v>
      </c>
      <c r="R3859" t="str">
        <f t="shared" si="304"/>
        <v>plays</v>
      </c>
      <c r="S3859" s="9">
        <f t="shared" si="300"/>
        <v>41829.73715277778</v>
      </c>
      <c r="T3859" s="9">
        <f t="shared" si="30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E3860/D3860*100</f>
        <v>2</v>
      </c>
      <c r="P3860">
        <f t="shared" si="302"/>
        <v>10</v>
      </c>
      <c r="Q3860" t="str">
        <f t="shared" si="303"/>
        <v>theater</v>
      </c>
      <c r="R3860" t="str">
        <f t="shared" si="304"/>
        <v>plays</v>
      </c>
      <c r="S3860" s="9">
        <f t="shared" si="300"/>
        <v>42128.431064814817</v>
      </c>
      <c r="T3860" s="9">
        <f t="shared" si="30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E3861/D3861*100</f>
        <v>0.04</v>
      </c>
      <c r="P3861">
        <f t="shared" si="302"/>
        <v>1</v>
      </c>
      <c r="Q3861" t="str">
        <f t="shared" si="303"/>
        <v>theater</v>
      </c>
      <c r="R3861" t="str">
        <f t="shared" si="304"/>
        <v>plays</v>
      </c>
      <c r="S3861" s="9">
        <f t="shared" si="300"/>
        <v>41789.893599537041</v>
      </c>
      <c r="T3861" s="9">
        <f t="shared" si="30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E3862/D3862*100</f>
        <v>17.666666666666668</v>
      </c>
      <c r="P3862">
        <f t="shared" si="302"/>
        <v>81.538461538461533</v>
      </c>
      <c r="Q3862" t="str">
        <f t="shared" si="303"/>
        <v>theater</v>
      </c>
      <c r="R3862" t="str">
        <f t="shared" si="304"/>
        <v>plays</v>
      </c>
      <c r="S3862" s="9">
        <f t="shared" si="300"/>
        <v>41833.660995370366</v>
      </c>
      <c r="T3862" s="9">
        <f t="shared" si="30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E3863/D3863*100</f>
        <v>5</v>
      </c>
      <c r="P3863">
        <f t="shared" si="302"/>
        <v>100</v>
      </c>
      <c r="Q3863" t="str">
        <f t="shared" si="303"/>
        <v>theater</v>
      </c>
      <c r="R3863" t="str">
        <f t="shared" si="304"/>
        <v>plays</v>
      </c>
      <c r="S3863" s="9">
        <f t="shared" si="300"/>
        <v>41914.590011574073</v>
      </c>
      <c r="T3863" s="9">
        <f t="shared" si="30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E3864/D3864*100</f>
        <v>1.3333333333333334E-2</v>
      </c>
      <c r="P3864">
        <f t="shared" si="302"/>
        <v>1</v>
      </c>
      <c r="Q3864" t="str">
        <f t="shared" si="303"/>
        <v>theater</v>
      </c>
      <c r="R3864" t="str">
        <f t="shared" si="304"/>
        <v>plays</v>
      </c>
      <c r="S3864" s="9">
        <f t="shared" si="300"/>
        <v>42611.261064814811</v>
      </c>
      <c r="T3864" s="9">
        <f t="shared" si="30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E3865/D3865*100</f>
        <v>0</v>
      </c>
      <c r="P3865" t="e">
        <f t="shared" si="302"/>
        <v>#DIV/0!</v>
      </c>
      <c r="Q3865" t="str">
        <f t="shared" si="303"/>
        <v>theater</v>
      </c>
      <c r="R3865" t="str">
        <f t="shared" si="304"/>
        <v>plays</v>
      </c>
      <c r="S3865" s="9">
        <f t="shared" si="300"/>
        <v>42253.633159722223</v>
      </c>
      <c r="T3865" s="9">
        <f t="shared" si="30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E3866/D3866*100</f>
        <v>1.2</v>
      </c>
      <c r="P3866">
        <f t="shared" si="302"/>
        <v>20</v>
      </c>
      <c r="Q3866" t="str">
        <f t="shared" si="303"/>
        <v>theater</v>
      </c>
      <c r="R3866" t="str">
        <f t="shared" si="304"/>
        <v>plays</v>
      </c>
      <c r="S3866" s="9">
        <f t="shared" si="300"/>
        <v>42295.891828703709</v>
      </c>
      <c r="T3866" s="9">
        <f t="shared" si="30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E3867/D3867*100</f>
        <v>26.937422295897225</v>
      </c>
      <c r="P3867">
        <f t="shared" si="302"/>
        <v>46.428571428571431</v>
      </c>
      <c r="Q3867" t="str">
        <f t="shared" si="303"/>
        <v>theater</v>
      </c>
      <c r="R3867" t="str">
        <f t="shared" si="304"/>
        <v>plays</v>
      </c>
      <c r="S3867" s="9">
        <f t="shared" si="300"/>
        <v>41841.651597222226</v>
      </c>
      <c r="T3867" s="9">
        <f t="shared" si="30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E3868/D3868*100</f>
        <v>0.54999999999999993</v>
      </c>
      <c r="P3868">
        <f t="shared" si="302"/>
        <v>5.5</v>
      </c>
      <c r="Q3868" t="str">
        <f t="shared" si="303"/>
        <v>theater</v>
      </c>
      <c r="R3868" t="str">
        <f t="shared" si="304"/>
        <v>plays</v>
      </c>
      <c r="S3868" s="9">
        <f t="shared" si="300"/>
        <v>42402.947002314817</v>
      </c>
      <c r="T3868" s="9">
        <f t="shared" si="30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E3869/D3869*100</f>
        <v>12.55</v>
      </c>
      <c r="P3869">
        <f t="shared" si="302"/>
        <v>50.2</v>
      </c>
      <c r="Q3869" t="str">
        <f t="shared" si="303"/>
        <v>theater</v>
      </c>
      <c r="R3869" t="str">
        <f t="shared" si="304"/>
        <v>plays</v>
      </c>
      <c r="S3869" s="9">
        <f t="shared" si="300"/>
        <v>42509.814108796301</v>
      </c>
      <c r="T3869" s="9">
        <f t="shared" si="30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E3870/D3870*100</f>
        <v>0.2</v>
      </c>
      <c r="P3870">
        <f t="shared" si="302"/>
        <v>10</v>
      </c>
      <c r="Q3870" t="str">
        <f t="shared" si="303"/>
        <v>theater</v>
      </c>
      <c r="R3870" t="str">
        <f t="shared" si="304"/>
        <v>musical</v>
      </c>
      <c r="S3870" s="9">
        <f t="shared" si="300"/>
        <v>41865.659780092588</v>
      </c>
      <c r="T3870" s="9">
        <f t="shared" si="30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E3871/D3871*100</f>
        <v>3.4474868431088401</v>
      </c>
      <c r="P3871">
        <f t="shared" si="302"/>
        <v>30.133333333333333</v>
      </c>
      <c r="Q3871" t="str">
        <f t="shared" si="303"/>
        <v>theater</v>
      </c>
      <c r="R3871" t="str">
        <f t="shared" si="304"/>
        <v>musical</v>
      </c>
      <c r="S3871" s="9">
        <f t="shared" si="300"/>
        <v>42047.724444444444</v>
      </c>
      <c r="T3871" s="9">
        <f t="shared" si="30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E3872/D3872*100</f>
        <v>15</v>
      </c>
      <c r="P3872">
        <f t="shared" si="302"/>
        <v>150</v>
      </c>
      <c r="Q3872" t="str">
        <f t="shared" si="303"/>
        <v>theater</v>
      </c>
      <c r="R3872" t="str">
        <f t="shared" si="304"/>
        <v>musical</v>
      </c>
      <c r="S3872" s="9">
        <f t="shared" si="300"/>
        <v>41793.17219907407</v>
      </c>
      <c r="T3872" s="9">
        <f t="shared" si="30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E3873/D3873*100</f>
        <v>2.666666666666667</v>
      </c>
      <c r="P3873">
        <f t="shared" si="302"/>
        <v>13.333333333333334</v>
      </c>
      <c r="Q3873" t="str">
        <f t="shared" si="303"/>
        <v>theater</v>
      </c>
      <c r="R3873" t="str">
        <f t="shared" si="304"/>
        <v>musical</v>
      </c>
      <c r="S3873" s="9">
        <f t="shared" si="300"/>
        <v>42763.780671296292</v>
      </c>
      <c r="T3873" s="9">
        <f t="shared" si="30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E3874/D3874*100</f>
        <v>0</v>
      </c>
      <c r="P3874" t="e">
        <f t="shared" si="302"/>
        <v>#DIV/0!</v>
      </c>
      <c r="Q3874" t="str">
        <f t="shared" si="303"/>
        <v>theater</v>
      </c>
      <c r="R3874" t="str">
        <f t="shared" si="304"/>
        <v>musical</v>
      </c>
      <c r="S3874" s="9">
        <f t="shared" si="300"/>
        <v>42180.145787037036</v>
      </c>
      <c r="T3874" s="9">
        <f t="shared" si="30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E3875/D3875*100</f>
        <v>0</v>
      </c>
      <c r="P3875" t="e">
        <f t="shared" si="302"/>
        <v>#DIV/0!</v>
      </c>
      <c r="Q3875" t="str">
        <f t="shared" si="303"/>
        <v>theater</v>
      </c>
      <c r="R3875" t="str">
        <f t="shared" si="304"/>
        <v>musical</v>
      </c>
      <c r="S3875" s="9">
        <f t="shared" si="300"/>
        <v>42255.696006944447</v>
      </c>
      <c r="T3875" s="9">
        <f t="shared" si="30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E3876/D3876*100</f>
        <v>0</v>
      </c>
      <c r="P3876" t="e">
        <f t="shared" si="302"/>
        <v>#DIV/0!</v>
      </c>
      <c r="Q3876" t="str">
        <f t="shared" si="303"/>
        <v>theater</v>
      </c>
      <c r="R3876" t="str">
        <f t="shared" si="304"/>
        <v>musical</v>
      </c>
      <c r="S3876" s="9">
        <f t="shared" si="300"/>
        <v>42007.016458333332</v>
      </c>
      <c r="T3876" s="9">
        <f t="shared" si="30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E3877/D3877*100</f>
        <v>0</v>
      </c>
      <c r="P3877" t="e">
        <f t="shared" si="302"/>
        <v>#DIV/0!</v>
      </c>
      <c r="Q3877" t="str">
        <f t="shared" si="303"/>
        <v>theater</v>
      </c>
      <c r="R3877" t="str">
        <f t="shared" si="304"/>
        <v>musical</v>
      </c>
      <c r="S3877" s="9">
        <f t="shared" si="300"/>
        <v>42615.346817129626</v>
      </c>
      <c r="T3877" s="9">
        <f t="shared" si="30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E3878/D3878*100</f>
        <v>52.794871794871788</v>
      </c>
      <c r="P3878">
        <f t="shared" si="302"/>
        <v>44.760869565217391</v>
      </c>
      <c r="Q3878" t="str">
        <f t="shared" si="303"/>
        <v>theater</v>
      </c>
      <c r="R3878" t="str">
        <f t="shared" si="304"/>
        <v>musical</v>
      </c>
      <c r="S3878" s="9">
        <f t="shared" si="300"/>
        <v>42372.624166666668</v>
      </c>
      <c r="T3878" s="9">
        <f t="shared" si="30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E3879/D3879*100</f>
        <v>4.9639999999999995</v>
      </c>
      <c r="P3879">
        <f t="shared" si="302"/>
        <v>88.642857142857139</v>
      </c>
      <c r="Q3879" t="str">
        <f t="shared" si="303"/>
        <v>theater</v>
      </c>
      <c r="R3879" t="str">
        <f t="shared" si="304"/>
        <v>musical</v>
      </c>
      <c r="S3879" s="9">
        <f t="shared" si="300"/>
        <v>42682.67768518519</v>
      </c>
      <c r="T3879" s="9">
        <f t="shared" si="30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E3880/D3880*100</f>
        <v>5.5555555555555552E-2</v>
      </c>
      <c r="P3880">
        <f t="shared" si="302"/>
        <v>10</v>
      </c>
      <c r="Q3880" t="str">
        <f t="shared" si="303"/>
        <v>theater</v>
      </c>
      <c r="R3880" t="str">
        <f t="shared" si="304"/>
        <v>musical</v>
      </c>
      <c r="S3880" s="9">
        <f t="shared" si="300"/>
        <v>42154.818819444445</v>
      </c>
      <c r="T3880" s="9">
        <f t="shared" si="30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E3881/D3881*100</f>
        <v>0</v>
      </c>
      <c r="P3881" t="e">
        <f t="shared" si="302"/>
        <v>#DIV/0!</v>
      </c>
      <c r="Q3881" t="str">
        <f t="shared" si="303"/>
        <v>theater</v>
      </c>
      <c r="R3881" t="str">
        <f t="shared" si="304"/>
        <v>musical</v>
      </c>
      <c r="S3881" s="9">
        <f t="shared" si="300"/>
        <v>41999.861064814817</v>
      </c>
      <c r="T3881" s="9">
        <f t="shared" si="30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E3882/D3882*100</f>
        <v>13.066666666666665</v>
      </c>
      <c r="P3882">
        <f t="shared" si="302"/>
        <v>57.647058823529413</v>
      </c>
      <c r="Q3882" t="str">
        <f t="shared" si="303"/>
        <v>theater</v>
      </c>
      <c r="R3882" t="str">
        <f t="shared" si="304"/>
        <v>musical</v>
      </c>
      <c r="S3882" s="9">
        <f t="shared" si="300"/>
        <v>41815.815046296295</v>
      </c>
      <c r="T3882" s="9">
        <f t="shared" si="30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E3883/D3883*100</f>
        <v>5</v>
      </c>
      <c r="P3883">
        <f t="shared" si="302"/>
        <v>25</v>
      </c>
      <c r="Q3883" t="str">
        <f t="shared" si="303"/>
        <v>theater</v>
      </c>
      <c r="R3883" t="str">
        <f t="shared" si="304"/>
        <v>musical</v>
      </c>
      <c r="S3883" s="9">
        <f t="shared" si="300"/>
        <v>42756.018506944441</v>
      </c>
      <c r="T3883" s="9">
        <f t="shared" si="30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E3884/D3884*100</f>
        <v>0</v>
      </c>
      <c r="P3884" t="e">
        <f t="shared" si="302"/>
        <v>#DIV/0!</v>
      </c>
      <c r="Q3884" t="str">
        <f t="shared" si="303"/>
        <v>theater</v>
      </c>
      <c r="R3884" t="str">
        <f t="shared" si="304"/>
        <v>musical</v>
      </c>
      <c r="S3884" s="9">
        <f t="shared" si="300"/>
        <v>42373.983449074076</v>
      </c>
      <c r="T3884" s="9">
        <f t="shared" si="30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E3885/D3885*100</f>
        <v>0</v>
      </c>
      <c r="P3885" t="e">
        <f t="shared" si="302"/>
        <v>#DIV/0!</v>
      </c>
      <c r="Q3885" t="str">
        <f t="shared" si="303"/>
        <v>theater</v>
      </c>
      <c r="R3885" t="str">
        <f t="shared" si="304"/>
        <v>musical</v>
      </c>
      <c r="S3885" s="9">
        <f t="shared" si="300"/>
        <v>41854.602650462963</v>
      </c>
      <c r="T3885" s="9">
        <f t="shared" si="30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E3886/D3886*100</f>
        <v>0</v>
      </c>
      <c r="P3886" t="e">
        <f t="shared" si="302"/>
        <v>#DIV/0!</v>
      </c>
      <c r="Q3886" t="str">
        <f t="shared" si="303"/>
        <v>theater</v>
      </c>
      <c r="R3886" t="str">
        <f t="shared" si="304"/>
        <v>musical</v>
      </c>
      <c r="S3886" s="9">
        <f t="shared" si="300"/>
        <v>42065.791574074072</v>
      </c>
      <c r="T3886" s="9">
        <f t="shared" si="30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E3887/D3887*100</f>
        <v>0</v>
      </c>
      <c r="P3887" t="e">
        <f t="shared" si="302"/>
        <v>#DIV/0!</v>
      </c>
      <c r="Q3887" t="str">
        <f t="shared" si="303"/>
        <v>theater</v>
      </c>
      <c r="R3887" t="str">
        <f t="shared" si="304"/>
        <v>musical</v>
      </c>
      <c r="S3887" s="9">
        <f t="shared" si="300"/>
        <v>42469.951284722221</v>
      </c>
      <c r="T3887" s="9">
        <f t="shared" si="30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E3888/D3888*100</f>
        <v>0</v>
      </c>
      <c r="P3888" t="e">
        <f t="shared" si="302"/>
        <v>#DIV/0!</v>
      </c>
      <c r="Q3888" t="str">
        <f t="shared" si="303"/>
        <v>theater</v>
      </c>
      <c r="R3888" t="str">
        <f t="shared" si="304"/>
        <v>musical</v>
      </c>
      <c r="S3888" s="9">
        <f t="shared" si="300"/>
        <v>41954.228032407409</v>
      </c>
      <c r="T3888" s="9">
        <f t="shared" si="30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E3889/D3889*100</f>
        <v>1.7500000000000002</v>
      </c>
      <c r="P3889">
        <f t="shared" si="302"/>
        <v>17.5</v>
      </c>
      <c r="Q3889" t="str">
        <f t="shared" si="303"/>
        <v>theater</v>
      </c>
      <c r="R3889" t="str">
        <f t="shared" si="304"/>
        <v>musical</v>
      </c>
      <c r="S3889" s="9">
        <f t="shared" ref="S3889:S3952" si="305">(((J3889/60)/60)/24)+DATE(1970,1,1)</f>
        <v>42079.857974537037</v>
      </c>
      <c r="T3889" s="9">
        <f t="shared" ref="T3889:T3952" si="306"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E3890/D3890*100</f>
        <v>27.1</v>
      </c>
      <c r="P3890">
        <f t="shared" si="302"/>
        <v>38.714285714285715</v>
      </c>
      <c r="Q3890" t="str">
        <f t="shared" si="303"/>
        <v>theater</v>
      </c>
      <c r="R3890" t="str">
        <f t="shared" si="304"/>
        <v>plays</v>
      </c>
      <c r="S3890" s="9">
        <f t="shared" si="305"/>
        <v>42762.545810185184</v>
      </c>
      <c r="T3890" s="9">
        <f t="shared" si="30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E3891/D3891*100</f>
        <v>1.4749999999999999</v>
      </c>
      <c r="P3891">
        <f t="shared" si="302"/>
        <v>13.111111111111111</v>
      </c>
      <c r="Q3891" t="str">
        <f t="shared" si="303"/>
        <v>theater</v>
      </c>
      <c r="R3891" t="str">
        <f t="shared" si="304"/>
        <v>plays</v>
      </c>
      <c r="S3891" s="9">
        <f t="shared" si="305"/>
        <v>41977.004976851851</v>
      </c>
      <c r="T3891" s="9">
        <f t="shared" si="30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E3892/D3892*100</f>
        <v>16.826666666666668</v>
      </c>
      <c r="P3892">
        <f t="shared" si="302"/>
        <v>315.5</v>
      </c>
      <c r="Q3892" t="str">
        <f t="shared" si="303"/>
        <v>theater</v>
      </c>
      <c r="R3892" t="str">
        <f t="shared" si="304"/>
        <v>plays</v>
      </c>
      <c r="S3892" s="9">
        <f t="shared" si="305"/>
        <v>42171.758611111116</v>
      </c>
      <c r="T3892" s="9">
        <f t="shared" si="30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E3893/D3893*100</f>
        <v>32.5</v>
      </c>
      <c r="P3893">
        <f t="shared" si="302"/>
        <v>37.142857142857146</v>
      </c>
      <c r="Q3893" t="str">
        <f t="shared" si="303"/>
        <v>theater</v>
      </c>
      <c r="R3893" t="str">
        <f t="shared" si="304"/>
        <v>plays</v>
      </c>
      <c r="S3893" s="9">
        <f t="shared" si="305"/>
        <v>42056.1324537037</v>
      </c>
      <c r="T3893" s="9">
        <f t="shared" si="30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E3894/D3894*100</f>
        <v>0</v>
      </c>
      <c r="P3894" t="e">
        <f t="shared" si="302"/>
        <v>#DIV/0!</v>
      </c>
      <c r="Q3894" t="str">
        <f t="shared" si="303"/>
        <v>theater</v>
      </c>
      <c r="R3894" t="str">
        <f t="shared" si="304"/>
        <v>plays</v>
      </c>
      <c r="S3894" s="9">
        <f t="shared" si="305"/>
        <v>41867.652280092596</v>
      </c>
      <c r="T3894" s="9">
        <f t="shared" si="30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E3895/D3895*100</f>
        <v>21.55</v>
      </c>
      <c r="P3895">
        <f t="shared" si="302"/>
        <v>128.27380952380952</v>
      </c>
      <c r="Q3895" t="str">
        <f t="shared" si="303"/>
        <v>theater</v>
      </c>
      <c r="R3895" t="str">
        <f t="shared" si="304"/>
        <v>plays</v>
      </c>
      <c r="S3895" s="9">
        <f t="shared" si="305"/>
        <v>41779.657870370371</v>
      </c>
      <c r="T3895" s="9">
        <f t="shared" si="30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E3896/D3896*100</f>
        <v>3.4666666666666663</v>
      </c>
      <c r="P3896">
        <f t="shared" si="302"/>
        <v>47.272727272727273</v>
      </c>
      <c r="Q3896" t="str">
        <f t="shared" si="303"/>
        <v>theater</v>
      </c>
      <c r="R3896" t="str">
        <f t="shared" si="304"/>
        <v>plays</v>
      </c>
      <c r="S3896" s="9">
        <f t="shared" si="305"/>
        <v>42679.958472222221</v>
      </c>
      <c r="T3896" s="9">
        <f t="shared" si="30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E3897/D3897*100</f>
        <v>5</v>
      </c>
      <c r="P3897">
        <f t="shared" si="302"/>
        <v>50</v>
      </c>
      <c r="Q3897" t="str">
        <f t="shared" si="303"/>
        <v>theater</v>
      </c>
      <c r="R3897" t="str">
        <f t="shared" si="304"/>
        <v>plays</v>
      </c>
      <c r="S3897" s="9">
        <f t="shared" si="305"/>
        <v>42032.250208333338</v>
      </c>
      <c r="T3897" s="9">
        <f t="shared" si="30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E3898/D3898*100</f>
        <v>10.625</v>
      </c>
      <c r="P3898">
        <f t="shared" si="302"/>
        <v>42.5</v>
      </c>
      <c r="Q3898" t="str">
        <f t="shared" si="303"/>
        <v>theater</v>
      </c>
      <c r="R3898" t="str">
        <f t="shared" si="304"/>
        <v>plays</v>
      </c>
      <c r="S3898" s="9">
        <f t="shared" si="305"/>
        <v>41793.191875000004</v>
      </c>
      <c r="T3898" s="9">
        <f t="shared" si="30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E3899/D3899*100</f>
        <v>17.599999999999998</v>
      </c>
      <c r="P3899">
        <f t="shared" si="302"/>
        <v>44</v>
      </c>
      <c r="Q3899" t="str">
        <f t="shared" si="303"/>
        <v>theater</v>
      </c>
      <c r="R3899" t="str">
        <f t="shared" si="304"/>
        <v>plays</v>
      </c>
      <c r="S3899" s="9">
        <f t="shared" si="305"/>
        <v>41982.87364583333</v>
      </c>
      <c r="T3899" s="9">
        <f t="shared" si="30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E3900/D3900*100</f>
        <v>32.56</v>
      </c>
      <c r="P3900">
        <f t="shared" si="302"/>
        <v>50.875</v>
      </c>
      <c r="Q3900" t="str">
        <f t="shared" si="303"/>
        <v>theater</v>
      </c>
      <c r="R3900" t="str">
        <f t="shared" si="304"/>
        <v>plays</v>
      </c>
      <c r="S3900" s="9">
        <f t="shared" si="305"/>
        <v>42193.482291666667</v>
      </c>
      <c r="T3900" s="9">
        <f t="shared" si="30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E3901/D3901*100</f>
        <v>1.25</v>
      </c>
      <c r="P3901">
        <f t="shared" si="302"/>
        <v>62.5</v>
      </c>
      <c r="Q3901" t="str">
        <f t="shared" si="303"/>
        <v>theater</v>
      </c>
      <c r="R3901" t="str">
        <f t="shared" si="304"/>
        <v>plays</v>
      </c>
      <c r="S3901" s="9">
        <f t="shared" si="305"/>
        <v>41843.775011574071</v>
      </c>
      <c r="T3901" s="9">
        <f t="shared" si="30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E3902/D3902*100</f>
        <v>5.4</v>
      </c>
      <c r="P3902">
        <f t="shared" si="302"/>
        <v>27</v>
      </c>
      <c r="Q3902" t="str">
        <f t="shared" si="303"/>
        <v>theater</v>
      </c>
      <c r="R3902" t="str">
        <f t="shared" si="304"/>
        <v>plays</v>
      </c>
      <c r="S3902" s="9">
        <f t="shared" si="305"/>
        <v>42136.092488425929</v>
      </c>
      <c r="T3902" s="9">
        <f t="shared" si="30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E3903/D3903*100</f>
        <v>0.83333333333333337</v>
      </c>
      <c r="P3903">
        <f t="shared" si="302"/>
        <v>25</v>
      </c>
      <c r="Q3903" t="str">
        <f t="shared" si="303"/>
        <v>theater</v>
      </c>
      <c r="R3903" t="str">
        <f t="shared" si="304"/>
        <v>plays</v>
      </c>
      <c r="S3903" s="9">
        <f t="shared" si="305"/>
        <v>42317.826377314821</v>
      </c>
      <c r="T3903" s="9">
        <f t="shared" si="30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E3904/D3904*100</f>
        <v>48.833333333333336</v>
      </c>
      <c r="P3904">
        <f t="shared" si="302"/>
        <v>47.258064516129032</v>
      </c>
      <c r="Q3904" t="str">
        <f t="shared" si="303"/>
        <v>theater</v>
      </c>
      <c r="R3904" t="str">
        <f t="shared" si="304"/>
        <v>plays</v>
      </c>
      <c r="S3904" s="9">
        <f t="shared" si="305"/>
        <v>42663.468078703707</v>
      </c>
      <c r="T3904" s="9">
        <f t="shared" si="30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E3905/D3905*100</f>
        <v>0</v>
      </c>
      <c r="P3905" t="e">
        <f t="shared" si="302"/>
        <v>#DIV/0!</v>
      </c>
      <c r="Q3905" t="str">
        <f t="shared" si="303"/>
        <v>theater</v>
      </c>
      <c r="R3905" t="str">
        <f t="shared" si="304"/>
        <v>plays</v>
      </c>
      <c r="S3905" s="9">
        <f t="shared" si="305"/>
        <v>42186.01116898148</v>
      </c>
      <c r="T3905" s="9">
        <f t="shared" si="30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E3906/D3906*100</f>
        <v>0.03</v>
      </c>
      <c r="P3906">
        <f t="shared" si="302"/>
        <v>1.5</v>
      </c>
      <c r="Q3906" t="str">
        <f t="shared" si="303"/>
        <v>theater</v>
      </c>
      <c r="R3906" t="str">
        <f t="shared" si="304"/>
        <v>plays</v>
      </c>
      <c r="S3906" s="9">
        <f t="shared" si="305"/>
        <v>42095.229166666672</v>
      </c>
      <c r="T3906" s="9">
        <f t="shared" si="30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E3907/D3907*100</f>
        <v>11.533333333333333</v>
      </c>
      <c r="P3907">
        <f t="shared" ref="P3907:P3970" si="307">E3907/L3907</f>
        <v>24.714285714285715</v>
      </c>
      <c r="Q3907" t="str">
        <f t="shared" ref="Q3907:Q3970" si="308">LEFT(N3907,FIND("/",N3907)-1)</f>
        <v>theater</v>
      </c>
      <c r="R3907" t="str">
        <f t="shared" ref="R3907:R3970" si="309">RIGHT(N3907,LEN(N3907)-FIND("/",N3907))</f>
        <v>plays</v>
      </c>
      <c r="S3907" s="9">
        <f t="shared" si="305"/>
        <v>42124.623877314814</v>
      </c>
      <c r="T3907" s="9">
        <f t="shared" si="30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E3908/D3908*100</f>
        <v>67.333333333333329</v>
      </c>
      <c r="P3908">
        <f t="shared" si="307"/>
        <v>63.125</v>
      </c>
      <c r="Q3908" t="str">
        <f t="shared" si="308"/>
        <v>theater</v>
      </c>
      <c r="R3908" t="str">
        <f t="shared" si="309"/>
        <v>plays</v>
      </c>
      <c r="S3908" s="9">
        <f t="shared" si="305"/>
        <v>42143.917743055557</v>
      </c>
      <c r="T3908" s="9">
        <f t="shared" si="30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E3909/D3909*100</f>
        <v>15.299999999999999</v>
      </c>
      <c r="P3909">
        <f t="shared" si="307"/>
        <v>38.25</v>
      </c>
      <c r="Q3909" t="str">
        <f t="shared" si="308"/>
        <v>theater</v>
      </c>
      <c r="R3909" t="str">
        <f t="shared" si="309"/>
        <v>plays</v>
      </c>
      <c r="S3909" s="9">
        <f t="shared" si="305"/>
        <v>41906.819513888891</v>
      </c>
      <c r="T3909" s="9">
        <f t="shared" si="30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E3910/D3910*100</f>
        <v>8.6666666666666679</v>
      </c>
      <c r="P3910">
        <f t="shared" si="307"/>
        <v>16.25</v>
      </c>
      <c r="Q3910" t="str">
        <f t="shared" si="308"/>
        <v>theater</v>
      </c>
      <c r="R3910" t="str">
        <f t="shared" si="309"/>
        <v>plays</v>
      </c>
      <c r="S3910" s="9">
        <f t="shared" si="305"/>
        <v>41834.135370370372</v>
      </c>
      <c r="T3910" s="9">
        <f t="shared" si="30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E3911/D3911*100</f>
        <v>0.22499999999999998</v>
      </c>
      <c r="P3911">
        <f t="shared" si="307"/>
        <v>33.75</v>
      </c>
      <c r="Q3911" t="str">
        <f t="shared" si="308"/>
        <v>theater</v>
      </c>
      <c r="R3911" t="str">
        <f t="shared" si="309"/>
        <v>plays</v>
      </c>
      <c r="S3911" s="9">
        <f t="shared" si="305"/>
        <v>41863.359282407408</v>
      </c>
      <c r="T3911" s="9">
        <f t="shared" si="30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E3912/D3912*100</f>
        <v>3.0833333333333335</v>
      </c>
      <c r="P3912">
        <f t="shared" si="307"/>
        <v>61.666666666666664</v>
      </c>
      <c r="Q3912" t="str">
        <f t="shared" si="308"/>
        <v>theater</v>
      </c>
      <c r="R3912" t="str">
        <f t="shared" si="309"/>
        <v>plays</v>
      </c>
      <c r="S3912" s="9">
        <f t="shared" si="305"/>
        <v>42224.756909722222</v>
      </c>
      <c r="T3912" s="9">
        <f t="shared" si="30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E3913/D3913*100</f>
        <v>37.412500000000001</v>
      </c>
      <c r="P3913">
        <f t="shared" si="307"/>
        <v>83.138888888888886</v>
      </c>
      <c r="Q3913" t="str">
        <f t="shared" si="308"/>
        <v>theater</v>
      </c>
      <c r="R3913" t="str">
        <f t="shared" si="309"/>
        <v>plays</v>
      </c>
      <c r="S3913" s="9">
        <f t="shared" si="305"/>
        <v>41939.8122337963</v>
      </c>
      <c r="T3913" s="9">
        <f t="shared" si="30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E3914/D3914*100</f>
        <v>6.6666666666666671E-3</v>
      </c>
      <c r="P3914">
        <f t="shared" si="307"/>
        <v>1</v>
      </c>
      <c r="Q3914" t="str">
        <f t="shared" si="308"/>
        <v>theater</v>
      </c>
      <c r="R3914" t="str">
        <f t="shared" si="309"/>
        <v>plays</v>
      </c>
      <c r="S3914" s="9">
        <f t="shared" si="305"/>
        <v>42059.270023148143</v>
      </c>
      <c r="T3914" s="9">
        <f t="shared" si="30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E3915/D3915*100</f>
        <v>10</v>
      </c>
      <c r="P3915">
        <f t="shared" si="307"/>
        <v>142.85714285714286</v>
      </c>
      <c r="Q3915" t="str">
        <f t="shared" si="308"/>
        <v>theater</v>
      </c>
      <c r="R3915" t="str">
        <f t="shared" si="309"/>
        <v>plays</v>
      </c>
      <c r="S3915" s="9">
        <f t="shared" si="305"/>
        <v>42308.211215277777</v>
      </c>
      <c r="T3915" s="9">
        <f t="shared" si="30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E3916/D3916*100</f>
        <v>36.36</v>
      </c>
      <c r="P3916">
        <f t="shared" si="307"/>
        <v>33.666666666666664</v>
      </c>
      <c r="Q3916" t="str">
        <f t="shared" si="308"/>
        <v>theater</v>
      </c>
      <c r="R3916" t="str">
        <f t="shared" si="309"/>
        <v>plays</v>
      </c>
      <c r="S3916" s="9">
        <f t="shared" si="305"/>
        <v>42114.818935185183</v>
      </c>
      <c r="T3916" s="9">
        <f t="shared" si="30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E3917/D3917*100</f>
        <v>0.33333333333333337</v>
      </c>
      <c r="P3917">
        <f t="shared" si="307"/>
        <v>5</v>
      </c>
      <c r="Q3917" t="str">
        <f t="shared" si="308"/>
        <v>theater</v>
      </c>
      <c r="R3917" t="str">
        <f t="shared" si="309"/>
        <v>plays</v>
      </c>
      <c r="S3917" s="9">
        <f t="shared" si="305"/>
        <v>42492.98505787037</v>
      </c>
      <c r="T3917" s="9">
        <f t="shared" si="30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E3918/D3918*100</f>
        <v>0</v>
      </c>
      <c r="P3918" t="e">
        <f t="shared" si="307"/>
        <v>#DIV/0!</v>
      </c>
      <c r="Q3918" t="str">
        <f t="shared" si="308"/>
        <v>theater</v>
      </c>
      <c r="R3918" t="str">
        <f t="shared" si="309"/>
        <v>plays</v>
      </c>
      <c r="S3918" s="9">
        <f t="shared" si="305"/>
        <v>42494.471666666665</v>
      </c>
      <c r="T3918" s="9">
        <f t="shared" si="30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E3919/D3919*100</f>
        <v>0.2857142857142857</v>
      </c>
      <c r="P3919">
        <f t="shared" si="307"/>
        <v>10</v>
      </c>
      <c r="Q3919" t="str">
        <f t="shared" si="308"/>
        <v>theater</v>
      </c>
      <c r="R3919" t="str">
        <f t="shared" si="309"/>
        <v>plays</v>
      </c>
      <c r="S3919" s="9">
        <f t="shared" si="305"/>
        <v>41863.527326388888</v>
      </c>
      <c r="T3919" s="9">
        <f t="shared" si="30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E3920/D3920*100</f>
        <v>0.2</v>
      </c>
      <c r="P3920">
        <f t="shared" si="307"/>
        <v>40</v>
      </c>
      <c r="Q3920" t="str">
        <f t="shared" si="308"/>
        <v>theater</v>
      </c>
      <c r="R3920" t="str">
        <f t="shared" si="309"/>
        <v>plays</v>
      </c>
      <c r="S3920" s="9">
        <f t="shared" si="305"/>
        <v>41843.664618055554</v>
      </c>
      <c r="T3920" s="9">
        <f t="shared" si="30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E3921/D3921*100</f>
        <v>1.7999999999999998</v>
      </c>
      <c r="P3921">
        <f t="shared" si="307"/>
        <v>30</v>
      </c>
      <c r="Q3921" t="str">
        <f t="shared" si="308"/>
        <v>theater</v>
      </c>
      <c r="R3921" t="str">
        <f t="shared" si="309"/>
        <v>plays</v>
      </c>
      <c r="S3921" s="9">
        <f t="shared" si="305"/>
        <v>42358.684872685189</v>
      </c>
      <c r="T3921" s="9">
        <f t="shared" si="30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E3922/D3922*100</f>
        <v>5.4</v>
      </c>
      <c r="P3922">
        <f t="shared" si="307"/>
        <v>45</v>
      </c>
      <c r="Q3922" t="str">
        <f t="shared" si="308"/>
        <v>theater</v>
      </c>
      <c r="R3922" t="str">
        <f t="shared" si="309"/>
        <v>plays</v>
      </c>
      <c r="S3922" s="9">
        <f t="shared" si="305"/>
        <v>42657.38726851852</v>
      </c>
      <c r="T3922" s="9">
        <f t="shared" si="30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E3923/D3923*100</f>
        <v>0</v>
      </c>
      <c r="P3923" t="e">
        <f t="shared" si="307"/>
        <v>#DIV/0!</v>
      </c>
      <c r="Q3923" t="str">
        <f t="shared" si="308"/>
        <v>theater</v>
      </c>
      <c r="R3923" t="str">
        <f t="shared" si="309"/>
        <v>plays</v>
      </c>
      <c r="S3923" s="9">
        <f t="shared" si="305"/>
        <v>41926.542303240742</v>
      </c>
      <c r="T3923" s="9">
        <f t="shared" si="30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E3924/D3924*100</f>
        <v>8.1333333333333329</v>
      </c>
      <c r="P3924">
        <f t="shared" si="307"/>
        <v>10.166666666666666</v>
      </c>
      <c r="Q3924" t="str">
        <f t="shared" si="308"/>
        <v>theater</v>
      </c>
      <c r="R3924" t="str">
        <f t="shared" si="309"/>
        <v>plays</v>
      </c>
      <c r="S3924" s="9">
        <f t="shared" si="305"/>
        <v>42020.768634259264</v>
      </c>
      <c r="T3924" s="9">
        <f t="shared" si="30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E3925/D3925*100</f>
        <v>12.034782608695652</v>
      </c>
      <c r="P3925">
        <f t="shared" si="307"/>
        <v>81.411764705882348</v>
      </c>
      <c r="Q3925" t="str">
        <f t="shared" si="308"/>
        <v>theater</v>
      </c>
      <c r="R3925" t="str">
        <f t="shared" si="309"/>
        <v>plays</v>
      </c>
      <c r="S3925" s="9">
        <f t="shared" si="305"/>
        <v>42075.979988425926</v>
      </c>
      <c r="T3925" s="9">
        <f t="shared" si="30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E3926/D3926*100</f>
        <v>15.266666666666667</v>
      </c>
      <c r="P3926">
        <f t="shared" si="307"/>
        <v>57.25</v>
      </c>
      <c r="Q3926" t="str">
        <f t="shared" si="308"/>
        <v>theater</v>
      </c>
      <c r="R3926" t="str">
        <f t="shared" si="309"/>
        <v>plays</v>
      </c>
      <c r="S3926" s="9">
        <f t="shared" si="305"/>
        <v>41786.959745370368</v>
      </c>
      <c r="T3926" s="9">
        <f t="shared" si="30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E3927/D3927*100</f>
        <v>10</v>
      </c>
      <c r="P3927">
        <f t="shared" si="307"/>
        <v>5</v>
      </c>
      <c r="Q3927" t="str">
        <f t="shared" si="308"/>
        <v>theater</v>
      </c>
      <c r="R3927" t="str">
        <f t="shared" si="309"/>
        <v>plays</v>
      </c>
      <c r="S3927" s="9">
        <f t="shared" si="305"/>
        <v>41820.870821759258</v>
      </c>
      <c r="T3927" s="9">
        <f t="shared" si="30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E3928/D3928*100</f>
        <v>0.3</v>
      </c>
      <c r="P3928">
        <f t="shared" si="307"/>
        <v>15</v>
      </c>
      <c r="Q3928" t="str">
        <f t="shared" si="308"/>
        <v>theater</v>
      </c>
      <c r="R3928" t="str">
        <f t="shared" si="309"/>
        <v>plays</v>
      </c>
      <c r="S3928" s="9">
        <f t="shared" si="305"/>
        <v>41970.085046296299</v>
      </c>
      <c r="T3928" s="9">
        <f t="shared" si="30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E3929/D3929*100</f>
        <v>1</v>
      </c>
      <c r="P3929">
        <f t="shared" si="307"/>
        <v>12.5</v>
      </c>
      <c r="Q3929" t="str">
        <f t="shared" si="308"/>
        <v>theater</v>
      </c>
      <c r="R3929" t="str">
        <f t="shared" si="309"/>
        <v>plays</v>
      </c>
      <c r="S3929" s="9">
        <f t="shared" si="305"/>
        <v>41830.267407407409</v>
      </c>
      <c r="T3929" s="9">
        <f t="shared" si="30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E3930/D3930*100</f>
        <v>13.020000000000001</v>
      </c>
      <c r="P3930">
        <f t="shared" si="307"/>
        <v>93</v>
      </c>
      <c r="Q3930" t="str">
        <f t="shared" si="308"/>
        <v>theater</v>
      </c>
      <c r="R3930" t="str">
        <f t="shared" si="309"/>
        <v>plays</v>
      </c>
      <c r="S3930" s="9">
        <f t="shared" si="305"/>
        <v>42265.683182870373</v>
      </c>
      <c r="T3930" s="9">
        <f t="shared" si="30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E3931/D3931*100</f>
        <v>2.2650000000000001</v>
      </c>
      <c r="P3931">
        <f t="shared" si="307"/>
        <v>32.357142857142854</v>
      </c>
      <c r="Q3931" t="str">
        <f t="shared" si="308"/>
        <v>theater</v>
      </c>
      <c r="R3931" t="str">
        <f t="shared" si="309"/>
        <v>plays</v>
      </c>
      <c r="S3931" s="9">
        <f t="shared" si="305"/>
        <v>42601.827141203699</v>
      </c>
      <c r="T3931" s="9">
        <f t="shared" si="30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E3932/D3932*100</f>
        <v>0</v>
      </c>
      <c r="P3932" t="e">
        <f t="shared" si="307"/>
        <v>#DIV/0!</v>
      </c>
      <c r="Q3932" t="str">
        <f t="shared" si="308"/>
        <v>theater</v>
      </c>
      <c r="R3932" t="str">
        <f t="shared" si="309"/>
        <v>plays</v>
      </c>
      <c r="S3932" s="9">
        <f t="shared" si="305"/>
        <v>42433.338749999995</v>
      </c>
      <c r="T3932" s="9">
        <f t="shared" si="30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E3933/D3933*100</f>
        <v>0</v>
      </c>
      <c r="P3933" t="e">
        <f t="shared" si="307"/>
        <v>#DIV/0!</v>
      </c>
      <c r="Q3933" t="str">
        <f t="shared" si="308"/>
        <v>theater</v>
      </c>
      <c r="R3933" t="str">
        <f t="shared" si="309"/>
        <v>plays</v>
      </c>
      <c r="S3933" s="9">
        <f t="shared" si="305"/>
        <v>42228.151701388888</v>
      </c>
      <c r="T3933" s="9">
        <f t="shared" si="30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E3934/D3934*100</f>
        <v>8.3333333333333332E-3</v>
      </c>
      <c r="P3934">
        <f t="shared" si="307"/>
        <v>1</v>
      </c>
      <c r="Q3934" t="str">
        <f t="shared" si="308"/>
        <v>theater</v>
      </c>
      <c r="R3934" t="str">
        <f t="shared" si="309"/>
        <v>plays</v>
      </c>
      <c r="S3934" s="9">
        <f t="shared" si="305"/>
        <v>42415.168564814812</v>
      </c>
      <c r="T3934" s="9">
        <f t="shared" si="30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E3935/D3935*100</f>
        <v>15.742857142857142</v>
      </c>
      <c r="P3935">
        <f t="shared" si="307"/>
        <v>91.833333333333329</v>
      </c>
      <c r="Q3935" t="str">
        <f t="shared" si="308"/>
        <v>theater</v>
      </c>
      <c r="R3935" t="str">
        <f t="shared" si="309"/>
        <v>plays</v>
      </c>
      <c r="S3935" s="9">
        <f t="shared" si="305"/>
        <v>42538.968310185184</v>
      </c>
      <c r="T3935" s="9">
        <f t="shared" si="30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E3936/D3936*100</f>
        <v>11</v>
      </c>
      <c r="P3936">
        <f t="shared" si="307"/>
        <v>45.833333333333336</v>
      </c>
      <c r="Q3936" t="str">
        <f t="shared" si="308"/>
        <v>theater</v>
      </c>
      <c r="R3936" t="str">
        <f t="shared" si="309"/>
        <v>plays</v>
      </c>
      <c r="S3936" s="9">
        <f t="shared" si="305"/>
        <v>42233.671747685185</v>
      </c>
      <c r="T3936" s="9">
        <f t="shared" si="30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E3937/D3937*100</f>
        <v>43.833333333333336</v>
      </c>
      <c r="P3937">
        <f t="shared" si="307"/>
        <v>57.173913043478258</v>
      </c>
      <c r="Q3937" t="str">
        <f t="shared" si="308"/>
        <v>theater</v>
      </c>
      <c r="R3937" t="str">
        <f t="shared" si="309"/>
        <v>plays</v>
      </c>
      <c r="S3937" s="9">
        <f t="shared" si="305"/>
        <v>42221.656782407401</v>
      </c>
      <c r="T3937" s="9">
        <f t="shared" si="30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E3938/D3938*100</f>
        <v>0</v>
      </c>
      <c r="P3938" t="e">
        <f t="shared" si="307"/>
        <v>#DIV/0!</v>
      </c>
      <c r="Q3938" t="str">
        <f t="shared" si="308"/>
        <v>theater</v>
      </c>
      <c r="R3938" t="str">
        <f t="shared" si="309"/>
        <v>plays</v>
      </c>
      <c r="S3938" s="9">
        <f t="shared" si="305"/>
        <v>42675.262962962966</v>
      </c>
      <c r="T3938" s="9">
        <f t="shared" si="30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E3939/D3939*100</f>
        <v>86.135181975736558</v>
      </c>
      <c r="P3939">
        <f t="shared" si="307"/>
        <v>248.5</v>
      </c>
      <c r="Q3939" t="str">
        <f t="shared" si="308"/>
        <v>theater</v>
      </c>
      <c r="R3939" t="str">
        <f t="shared" si="309"/>
        <v>plays</v>
      </c>
      <c r="S3939" s="9">
        <f t="shared" si="305"/>
        <v>42534.631481481483</v>
      </c>
      <c r="T3939" s="9">
        <f t="shared" si="30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E3940/D3940*100</f>
        <v>12.196620583717358</v>
      </c>
      <c r="P3940">
        <f t="shared" si="307"/>
        <v>79.400000000000006</v>
      </c>
      <c r="Q3940" t="str">
        <f t="shared" si="308"/>
        <v>theater</v>
      </c>
      <c r="R3940" t="str">
        <f t="shared" si="309"/>
        <v>plays</v>
      </c>
      <c r="S3940" s="9">
        <f t="shared" si="305"/>
        <v>42151.905717592599</v>
      </c>
      <c r="T3940" s="9">
        <f t="shared" si="30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E3941/D3941*100</f>
        <v>0.1</v>
      </c>
      <c r="P3941">
        <f t="shared" si="307"/>
        <v>5</v>
      </c>
      <c r="Q3941" t="str">
        <f t="shared" si="308"/>
        <v>theater</v>
      </c>
      <c r="R3941" t="str">
        <f t="shared" si="309"/>
        <v>plays</v>
      </c>
      <c r="S3941" s="9">
        <f t="shared" si="305"/>
        <v>41915.400219907409</v>
      </c>
      <c r="T3941" s="9">
        <f t="shared" si="30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E3942/D3942*100</f>
        <v>0.22</v>
      </c>
      <c r="P3942">
        <f t="shared" si="307"/>
        <v>5.5</v>
      </c>
      <c r="Q3942" t="str">
        <f t="shared" si="308"/>
        <v>theater</v>
      </c>
      <c r="R3942" t="str">
        <f t="shared" si="309"/>
        <v>plays</v>
      </c>
      <c r="S3942" s="9">
        <f t="shared" si="305"/>
        <v>41961.492488425924</v>
      </c>
      <c r="T3942" s="9">
        <f t="shared" si="30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E3943/D3943*100</f>
        <v>0.90909090909090906</v>
      </c>
      <c r="P3943">
        <f t="shared" si="307"/>
        <v>25</v>
      </c>
      <c r="Q3943" t="str">
        <f t="shared" si="308"/>
        <v>theater</v>
      </c>
      <c r="R3943" t="str">
        <f t="shared" si="309"/>
        <v>plays</v>
      </c>
      <c r="S3943" s="9">
        <f t="shared" si="305"/>
        <v>41940.587233796294</v>
      </c>
      <c r="T3943" s="9">
        <f t="shared" si="30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E3944/D3944*100</f>
        <v>0</v>
      </c>
      <c r="P3944" t="e">
        <f t="shared" si="307"/>
        <v>#DIV/0!</v>
      </c>
      <c r="Q3944" t="str">
        <f t="shared" si="308"/>
        <v>theater</v>
      </c>
      <c r="R3944" t="str">
        <f t="shared" si="309"/>
        <v>plays</v>
      </c>
      <c r="S3944" s="9">
        <f t="shared" si="305"/>
        <v>42111.904097222221</v>
      </c>
      <c r="T3944" s="9">
        <f t="shared" si="30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E3945/D3945*100</f>
        <v>35.64</v>
      </c>
      <c r="P3945">
        <f t="shared" si="307"/>
        <v>137.07692307692307</v>
      </c>
      <c r="Q3945" t="str">
        <f t="shared" si="308"/>
        <v>theater</v>
      </c>
      <c r="R3945" t="str">
        <f t="shared" si="309"/>
        <v>plays</v>
      </c>
      <c r="S3945" s="9">
        <f t="shared" si="305"/>
        <v>42279.778564814813</v>
      </c>
      <c r="T3945" s="9">
        <f t="shared" si="30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E3946/D3946*100</f>
        <v>0</v>
      </c>
      <c r="P3946" t="e">
        <f t="shared" si="307"/>
        <v>#DIV/0!</v>
      </c>
      <c r="Q3946" t="str">
        <f t="shared" si="308"/>
        <v>theater</v>
      </c>
      <c r="R3946" t="str">
        <f t="shared" si="309"/>
        <v>plays</v>
      </c>
      <c r="S3946" s="9">
        <f t="shared" si="305"/>
        <v>42213.662905092591</v>
      </c>
      <c r="T3946" s="9">
        <f t="shared" si="30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E3947/D3947*100</f>
        <v>0.25</v>
      </c>
      <c r="P3947">
        <f t="shared" si="307"/>
        <v>5</v>
      </c>
      <c r="Q3947" t="str">
        <f t="shared" si="308"/>
        <v>theater</v>
      </c>
      <c r="R3947" t="str">
        <f t="shared" si="309"/>
        <v>plays</v>
      </c>
      <c r="S3947" s="9">
        <f t="shared" si="305"/>
        <v>42109.801712962959</v>
      </c>
      <c r="T3947" s="9">
        <f t="shared" si="30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E3948/D3948*100</f>
        <v>3.25</v>
      </c>
      <c r="P3948">
        <f t="shared" si="307"/>
        <v>39</v>
      </c>
      <c r="Q3948" t="str">
        <f t="shared" si="308"/>
        <v>theater</v>
      </c>
      <c r="R3948" t="str">
        <f t="shared" si="309"/>
        <v>plays</v>
      </c>
      <c r="S3948" s="9">
        <f t="shared" si="305"/>
        <v>42031.833587962959</v>
      </c>
      <c r="T3948" s="9">
        <f t="shared" si="30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E3949/D3949*100</f>
        <v>3.3666666666666663</v>
      </c>
      <c r="P3949">
        <f t="shared" si="307"/>
        <v>50.5</v>
      </c>
      <c r="Q3949" t="str">
        <f t="shared" si="308"/>
        <v>theater</v>
      </c>
      <c r="R3949" t="str">
        <f t="shared" si="309"/>
        <v>plays</v>
      </c>
      <c r="S3949" s="9">
        <f t="shared" si="305"/>
        <v>42615.142870370371</v>
      </c>
      <c r="T3949" s="9">
        <f t="shared" si="30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E3950/D3950*100</f>
        <v>0</v>
      </c>
      <c r="P3950" t="e">
        <f t="shared" si="307"/>
        <v>#DIV/0!</v>
      </c>
      <c r="Q3950" t="str">
        <f t="shared" si="308"/>
        <v>theater</v>
      </c>
      <c r="R3950" t="str">
        <f t="shared" si="309"/>
        <v>plays</v>
      </c>
      <c r="S3950" s="9">
        <f t="shared" si="305"/>
        <v>41829.325497685182</v>
      </c>
      <c r="T3950" s="9">
        <f t="shared" si="30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E3951/D3951*100</f>
        <v>15.770000000000001</v>
      </c>
      <c r="P3951">
        <f t="shared" si="307"/>
        <v>49.28125</v>
      </c>
      <c r="Q3951" t="str">
        <f t="shared" si="308"/>
        <v>theater</v>
      </c>
      <c r="R3951" t="str">
        <f t="shared" si="309"/>
        <v>plays</v>
      </c>
      <c r="S3951" s="9">
        <f t="shared" si="305"/>
        <v>42016.120613425926</v>
      </c>
      <c r="T3951" s="9">
        <f t="shared" si="30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E3952/D3952*100</f>
        <v>0.625</v>
      </c>
      <c r="P3952">
        <f t="shared" si="307"/>
        <v>25</v>
      </c>
      <c r="Q3952" t="str">
        <f t="shared" si="308"/>
        <v>theater</v>
      </c>
      <c r="R3952" t="str">
        <f t="shared" si="309"/>
        <v>plays</v>
      </c>
      <c r="S3952" s="9">
        <f t="shared" si="305"/>
        <v>42439.702314814815</v>
      </c>
      <c r="T3952" s="9">
        <f t="shared" si="30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E3953/D3953*100</f>
        <v>5.0000000000000001E-4</v>
      </c>
      <c r="P3953">
        <f t="shared" si="307"/>
        <v>1</v>
      </c>
      <c r="Q3953" t="str">
        <f t="shared" si="308"/>
        <v>theater</v>
      </c>
      <c r="R3953" t="str">
        <f t="shared" si="309"/>
        <v>plays</v>
      </c>
      <c r="S3953" s="9">
        <f t="shared" ref="S3953:S4016" si="310">(((J3953/60)/60)/24)+DATE(1970,1,1)</f>
        <v>42433.825717592597</v>
      </c>
      <c r="T3953" s="9">
        <f t="shared" ref="T3953:T4016" si="311"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E3954/D3954*100</f>
        <v>9.6153846153846159E-2</v>
      </c>
      <c r="P3954">
        <f t="shared" si="307"/>
        <v>25</v>
      </c>
      <c r="Q3954" t="str">
        <f t="shared" si="308"/>
        <v>theater</v>
      </c>
      <c r="R3954" t="str">
        <f t="shared" si="309"/>
        <v>plays</v>
      </c>
      <c r="S3954" s="9">
        <f t="shared" si="310"/>
        <v>42243.790393518517</v>
      </c>
      <c r="T3954" s="9">
        <f t="shared" si="31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E3955/D3955*100</f>
        <v>0</v>
      </c>
      <c r="P3955" t="e">
        <f t="shared" si="307"/>
        <v>#DIV/0!</v>
      </c>
      <c r="Q3955" t="str">
        <f t="shared" si="308"/>
        <v>theater</v>
      </c>
      <c r="R3955" t="str">
        <f t="shared" si="309"/>
        <v>plays</v>
      </c>
      <c r="S3955" s="9">
        <f t="shared" si="310"/>
        <v>42550.048449074078</v>
      </c>
      <c r="T3955" s="9">
        <f t="shared" si="31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E3956/D3956*100</f>
        <v>0</v>
      </c>
      <c r="P3956" t="e">
        <f t="shared" si="307"/>
        <v>#DIV/0!</v>
      </c>
      <c r="Q3956" t="str">
        <f t="shared" si="308"/>
        <v>theater</v>
      </c>
      <c r="R3956" t="str">
        <f t="shared" si="309"/>
        <v>plays</v>
      </c>
      <c r="S3956" s="9">
        <f t="shared" si="310"/>
        <v>41774.651203703703</v>
      </c>
      <c r="T3956" s="9">
        <f t="shared" si="31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E3957/D3957*100</f>
        <v>24.285714285714285</v>
      </c>
      <c r="P3957">
        <f t="shared" si="307"/>
        <v>53.125</v>
      </c>
      <c r="Q3957" t="str">
        <f t="shared" si="308"/>
        <v>theater</v>
      </c>
      <c r="R3957" t="str">
        <f t="shared" si="309"/>
        <v>plays</v>
      </c>
      <c r="S3957" s="9">
        <f t="shared" si="310"/>
        <v>42306.848854166667</v>
      </c>
      <c r="T3957" s="9">
        <f t="shared" si="31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E3958/D3958*100</f>
        <v>0</v>
      </c>
      <c r="P3958" t="e">
        <f t="shared" si="307"/>
        <v>#DIV/0!</v>
      </c>
      <c r="Q3958" t="str">
        <f t="shared" si="308"/>
        <v>theater</v>
      </c>
      <c r="R3958" t="str">
        <f t="shared" si="309"/>
        <v>plays</v>
      </c>
      <c r="S3958" s="9">
        <f t="shared" si="310"/>
        <v>42457.932025462964</v>
      </c>
      <c r="T3958" s="9">
        <f t="shared" si="31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E3959/D3959*100</f>
        <v>2.5000000000000001E-2</v>
      </c>
      <c r="P3959">
        <f t="shared" si="307"/>
        <v>7</v>
      </c>
      <c r="Q3959" t="str">
        <f t="shared" si="308"/>
        <v>theater</v>
      </c>
      <c r="R3959" t="str">
        <f t="shared" si="309"/>
        <v>plays</v>
      </c>
      <c r="S3959" s="9">
        <f t="shared" si="310"/>
        <v>42513.976319444439</v>
      </c>
      <c r="T3959" s="9">
        <f t="shared" si="31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E3960/D3960*100</f>
        <v>32.049999999999997</v>
      </c>
      <c r="P3960">
        <f t="shared" si="307"/>
        <v>40.0625</v>
      </c>
      <c r="Q3960" t="str">
        <f t="shared" si="308"/>
        <v>theater</v>
      </c>
      <c r="R3960" t="str">
        <f t="shared" si="309"/>
        <v>plays</v>
      </c>
      <c r="S3960" s="9">
        <f t="shared" si="310"/>
        <v>41816.950370370374</v>
      </c>
      <c r="T3960" s="9">
        <f t="shared" si="31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E3961/D3961*100</f>
        <v>24.333333333333336</v>
      </c>
      <c r="P3961">
        <f t="shared" si="307"/>
        <v>24.333333333333332</v>
      </c>
      <c r="Q3961" t="str">
        <f t="shared" si="308"/>
        <v>theater</v>
      </c>
      <c r="R3961" t="str">
        <f t="shared" si="309"/>
        <v>plays</v>
      </c>
      <c r="S3961" s="9">
        <f t="shared" si="310"/>
        <v>41880.788842592592</v>
      </c>
      <c r="T3961" s="9">
        <f t="shared" si="31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E3962/D3962*100</f>
        <v>1.5</v>
      </c>
      <c r="P3962">
        <f t="shared" si="307"/>
        <v>11.25</v>
      </c>
      <c r="Q3962" t="str">
        <f t="shared" si="308"/>
        <v>theater</v>
      </c>
      <c r="R3962" t="str">
        <f t="shared" si="309"/>
        <v>plays</v>
      </c>
      <c r="S3962" s="9">
        <f t="shared" si="310"/>
        <v>42342.845555555556</v>
      </c>
      <c r="T3962" s="9">
        <f t="shared" si="31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E3963/D3963*100</f>
        <v>0.42</v>
      </c>
      <c r="P3963">
        <f t="shared" si="307"/>
        <v>10.5</v>
      </c>
      <c r="Q3963" t="str">
        <f t="shared" si="308"/>
        <v>theater</v>
      </c>
      <c r="R3963" t="str">
        <f t="shared" si="309"/>
        <v>plays</v>
      </c>
      <c r="S3963" s="9">
        <f t="shared" si="310"/>
        <v>41745.891319444447</v>
      </c>
      <c r="T3963" s="9">
        <f t="shared" si="31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E3964/D3964*100</f>
        <v>3.214285714285714</v>
      </c>
      <c r="P3964">
        <f t="shared" si="307"/>
        <v>15</v>
      </c>
      <c r="Q3964" t="str">
        <f t="shared" si="308"/>
        <v>theater</v>
      </c>
      <c r="R3964" t="str">
        <f t="shared" si="309"/>
        <v>plays</v>
      </c>
      <c r="S3964" s="9">
        <f t="shared" si="310"/>
        <v>42311.621458333335</v>
      </c>
      <c r="T3964" s="9">
        <f t="shared" si="31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E3965/D3965*100</f>
        <v>0</v>
      </c>
      <c r="P3965" t="e">
        <f t="shared" si="307"/>
        <v>#DIV/0!</v>
      </c>
      <c r="Q3965" t="str">
        <f t="shared" si="308"/>
        <v>theater</v>
      </c>
      <c r="R3965" t="str">
        <f t="shared" si="309"/>
        <v>plays</v>
      </c>
      <c r="S3965" s="9">
        <f t="shared" si="310"/>
        <v>42296.154131944444</v>
      </c>
      <c r="T3965" s="9">
        <f t="shared" si="31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E3966/D3966*100</f>
        <v>6.3</v>
      </c>
      <c r="P3966">
        <f t="shared" si="307"/>
        <v>42</v>
      </c>
      <c r="Q3966" t="str">
        <f t="shared" si="308"/>
        <v>theater</v>
      </c>
      <c r="R3966" t="str">
        <f t="shared" si="309"/>
        <v>plays</v>
      </c>
      <c r="S3966" s="9">
        <f t="shared" si="310"/>
        <v>42053.722060185188</v>
      </c>
      <c r="T3966" s="9">
        <f t="shared" si="31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E3967/D3967*100</f>
        <v>14.249999999999998</v>
      </c>
      <c r="P3967">
        <f t="shared" si="307"/>
        <v>71.25</v>
      </c>
      <c r="Q3967" t="str">
        <f t="shared" si="308"/>
        <v>theater</v>
      </c>
      <c r="R3967" t="str">
        <f t="shared" si="309"/>
        <v>plays</v>
      </c>
      <c r="S3967" s="9">
        <f t="shared" si="310"/>
        <v>42414.235879629632</v>
      </c>
      <c r="T3967" s="9">
        <f t="shared" si="31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E3968/D3968*100</f>
        <v>0.6</v>
      </c>
      <c r="P3968">
        <f t="shared" si="307"/>
        <v>22.5</v>
      </c>
      <c r="Q3968" t="str">
        <f t="shared" si="308"/>
        <v>theater</v>
      </c>
      <c r="R3968" t="str">
        <f t="shared" si="309"/>
        <v>plays</v>
      </c>
      <c r="S3968" s="9">
        <f t="shared" si="310"/>
        <v>41801.711550925924</v>
      </c>
      <c r="T3968" s="9">
        <f t="shared" si="31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E3969/D3969*100</f>
        <v>24.117647058823529</v>
      </c>
      <c r="P3969">
        <f t="shared" si="307"/>
        <v>41</v>
      </c>
      <c r="Q3969" t="str">
        <f t="shared" si="308"/>
        <v>theater</v>
      </c>
      <c r="R3969" t="str">
        <f t="shared" si="309"/>
        <v>plays</v>
      </c>
      <c r="S3969" s="9">
        <f t="shared" si="310"/>
        <v>42770.290590277778</v>
      </c>
      <c r="T3969" s="9">
        <f t="shared" si="31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E3970/D3970*100</f>
        <v>10.54</v>
      </c>
      <c r="P3970">
        <f t="shared" si="307"/>
        <v>47.909090909090907</v>
      </c>
      <c r="Q3970" t="str">
        <f t="shared" si="308"/>
        <v>theater</v>
      </c>
      <c r="R3970" t="str">
        <f t="shared" si="309"/>
        <v>plays</v>
      </c>
      <c r="S3970" s="9">
        <f t="shared" si="310"/>
        <v>42452.815659722226</v>
      </c>
      <c r="T3970" s="9">
        <f t="shared" si="31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E3971/D3971*100</f>
        <v>7.4690265486725664</v>
      </c>
      <c r="P3971">
        <f t="shared" ref="P3971:P4034" si="312">E3971/L3971</f>
        <v>35.166666666666664</v>
      </c>
      <c r="Q3971" t="str">
        <f t="shared" ref="Q3971:Q4034" si="313">LEFT(N3971,FIND("/",N3971)-1)</f>
        <v>theater</v>
      </c>
      <c r="R3971" t="str">
        <f t="shared" ref="R3971:R4034" si="314">RIGHT(N3971,LEN(N3971)-FIND("/",N3971))</f>
        <v>plays</v>
      </c>
      <c r="S3971" s="9">
        <f t="shared" si="310"/>
        <v>42601.854699074072</v>
      </c>
      <c r="T3971" s="9">
        <f t="shared" si="31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E3972/D3972*100</f>
        <v>7.3333333333333334E-2</v>
      </c>
      <c r="P3972">
        <f t="shared" si="312"/>
        <v>5.5</v>
      </c>
      <c r="Q3972" t="str">
        <f t="shared" si="313"/>
        <v>theater</v>
      </c>
      <c r="R3972" t="str">
        <f t="shared" si="314"/>
        <v>plays</v>
      </c>
      <c r="S3972" s="9">
        <f t="shared" si="310"/>
        <v>42447.863553240735</v>
      </c>
      <c r="T3972" s="9">
        <f t="shared" si="31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E3973/D3973*100</f>
        <v>0.97142857142857131</v>
      </c>
      <c r="P3973">
        <f t="shared" si="312"/>
        <v>22.666666666666668</v>
      </c>
      <c r="Q3973" t="str">
        <f t="shared" si="313"/>
        <v>theater</v>
      </c>
      <c r="R3973" t="str">
        <f t="shared" si="314"/>
        <v>plays</v>
      </c>
      <c r="S3973" s="9">
        <f t="shared" si="310"/>
        <v>41811.536180555559</v>
      </c>
      <c r="T3973" s="9">
        <f t="shared" si="31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E3974/D3974*100</f>
        <v>21.099999999999998</v>
      </c>
      <c r="P3974">
        <f t="shared" si="312"/>
        <v>26.375</v>
      </c>
      <c r="Q3974" t="str">
        <f t="shared" si="313"/>
        <v>theater</v>
      </c>
      <c r="R3974" t="str">
        <f t="shared" si="314"/>
        <v>plays</v>
      </c>
      <c r="S3974" s="9">
        <f t="shared" si="310"/>
        <v>41981.067523148144</v>
      </c>
      <c r="T3974" s="9">
        <f t="shared" si="31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E3975/D3975*100</f>
        <v>78.100000000000009</v>
      </c>
      <c r="P3975">
        <f t="shared" si="312"/>
        <v>105.54054054054055</v>
      </c>
      <c r="Q3975" t="str">
        <f t="shared" si="313"/>
        <v>theater</v>
      </c>
      <c r="R3975" t="str">
        <f t="shared" si="314"/>
        <v>plays</v>
      </c>
      <c r="S3975" s="9">
        <f t="shared" si="310"/>
        <v>42469.68414351852</v>
      </c>
      <c r="T3975" s="9">
        <f t="shared" si="31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E3976/D3976*100</f>
        <v>32</v>
      </c>
      <c r="P3976">
        <f t="shared" si="312"/>
        <v>29.09090909090909</v>
      </c>
      <c r="Q3976" t="str">
        <f t="shared" si="313"/>
        <v>theater</v>
      </c>
      <c r="R3976" t="str">
        <f t="shared" si="314"/>
        <v>plays</v>
      </c>
      <c r="S3976" s="9">
        <f t="shared" si="310"/>
        <v>42493.546851851846</v>
      </c>
      <c r="T3976" s="9">
        <f t="shared" si="31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E3977/D3977*100</f>
        <v>0</v>
      </c>
      <c r="P3977" t="e">
        <f t="shared" si="312"/>
        <v>#DIV/0!</v>
      </c>
      <c r="Q3977" t="str">
        <f t="shared" si="313"/>
        <v>theater</v>
      </c>
      <c r="R3977" t="str">
        <f t="shared" si="314"/>
        <v>plays</v>
      </c>
      <c r="S3977" s="9">
        <f t="shared" si="310"/>
        <v>42534.866875</v>
      </c>
      <c r="T3977" s="9">
        <f t="shared" si="31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E3978/D3978*100</f>
        <v>47.692307692307693</v>
      </c>
      <c r="P3978">
        <f t="shared" si="312"/>
        <v>62</v>
      </c>
      <c r="Q3978" t="str">
        <f t="shared" si="313"/>
        <v>theater</v>
      </c>
      <c r="R3978" t="str">
        <f t="shared" si="314"/>
        <v>plays</v>
      </c>
      <c r="S3978" s="9">
        <f t="shared" si="310"/>
        <v>41830.858344907407</v>
      </c>
      <c r="T3978" s="9">
        <f t="shared" si="31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E3979/D3979*100</f>
        <v>1.4500000000000002</v>
      </c>
      <c r="P3979">
        <f t="shared" si="312"/>
        <v>217.5</v>
      </c>
      <c r="Q3979" t="str">
        <f t="shared" si="313"/>
        <v>theater</v>
      </c>
      <c r="R3979" t="str">
        <f t="shared" si="314"/>
        <v>plays</v>
      </c>
      <c r="S3979" s="9">
        <f t="shared" si="310"/>
        <v>42543.788564814815</v>
      </c>
      <c r="T3979" s="9">
        <f t="shared" si="31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E3980/D3980*100</f>
        <v>10.7</v>
      </c>
      <c r="P3980">
        <f t="shared" si="312"/>
        <v>26.75</v>
      </c>
      <c r="Q3980" t="str">
        <f t="shared" si="313"/>
        <v>theater</v>
      </c>
      <c r="R3980" t="str">
        <f t="shared" si="314"/>
        <v>plays</v>
      </c>
      <c r="S3980" s="9">
        <f t="shared" si="310"/>
        <v>41975.642974537041</v>
      </c>
      <c r="T3980" s="9">
        <f t="shared" si="31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E3981/D3981*100</f>
        <v>1.8333333333333333</v>
      </c>
      <c r="P3981">
        <f t="shared" si="312"/>
        <v>18.333333333333332</v>
      </c>
      <c r="Q3981" t="str">
        <f t="shared" si="313"/>
        <v>theater</v>
      </c>
      <c r="R3981" t="str">
        <f t="shared" si="314"/>
        <v>plays</v>
      </c>
      <c r="S3981" s="9">
        <f t="shared" si="310"/>
        <v>42069.903437500005</v>
      </c>
      <c r="T3981" s="9">
        <f t="shared" si="31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E3982/D3982*100</f>
        <v>18</v>
      </c>
      <c r="P3982">
        <f t="shared" si="312"/>
        <v>64.285714285714292</v>
      </c>
      <c r="Q3982" t="str">
        <f t="shared" si="313"/>
        <v>theater</v>
      </c>
      <c r="R3982" t="str">
        <f t="shared" si="314"/>
        <v>plays</v>
      </c>
      <c r="S3982" s="9">
        <f t="shared" si="310"/>
        <v>41795.598923611113</v>
      </c>
      <c r="T3982" s="9">
        <f t="shared" si="31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E3983/D3983*100</f>
        <v>4.083333333333333</v>
      </c>
      <c r="P3983">
        <f t="shared" si="312"/>
        <v>175</v>
      </c>
      <c r="Q3983" t="str">
        <f t="shared" si="313"/>
        <v>theater</v>
      </c>
      <c r="R3983" t="str">
        <f t="shared" si="314"/>
        <v>plays</v>
      </c>
      <c r="S3983" s="9">
        <f t="shared" si="310"/>
        <v>42508.179965277777</v>
      </c>
      <c r="T3983" s="9">
        <f t="shared" si="31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E3984/D3984*100</f>
        <v>20</v>
      </c>
      <c r="P3984">
        <f t="shared" si="312"/>
        <v>34</v>
      </c>
      <c r="Q3984" t="str">
        <f t="shared" si="313"/>
        <v>theater</v>
      </c>
      <c r="R3984" t="str">
        <f t="shared" si="314"/>
        <v>plays</v>
      </c>
      <c r="S3984" s="9">
        <f t="shared" si="310"/>
        <v>42132.809953703705</v>
      </c>
      <c r="T3984" s="9">
        <f t="shared" si="31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E3985/D3985*100</f>
        <v>34.802513464991023</v>
      </c>
      <c r="P3985">
        <f t="shared" si="312"/>
        <v>84.282608695652172</v>
      </c>
      <c r="Q3985" t="str">
        <f t="shared" si="313"/>
        <v>theater</v>
      </c>
      <c r="R3985" t="str">
        <f t="shared" si="314"/>
        <v>plays</v>
      </c>
      <c r="S3985" s="9">
        <f t="shared" si="310"/>
        <v>41747.86986111111</v>
      </c>
      <c r="T3985" s="9">
        <f t="shared" si="31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E3986/D3986*100</f>
        <v>6.3333333333333339</v>
      </c>
      <c r="P3986">
        <f t="shared" si="312"/>
        <v>9.5</v>
      </c>
      <c r="Q3986" t="str">
        <f t="shared" si="313"/>
        <v>theater</v>
      </c>
      <c r="R3986" t="str">
        <f t="shared" si="314"/>
        <v>plays</v>
      </c>
      <c r="S3986" s="9">
        <f t="shared" si="310"/>
        <v>41920.963472222218</v>
      </c>
      <c r="T3986" s="9">
        <f t="shared" si="31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E3987/D3987*100</f>
        <v>32.049999999999997</v>
      </c>
      <c r="P3987">
        <f t="shared" si="312"/>
        <v>33.736842105263158</v>
      </c>
      <c r="Q3987" t="str">
        <f t="shared" si="313"/>
        <v>theater</v>
      </c>
      <c r="R3987" t="str">
        <f t="shared" si="314"/>
        <v>plays</v>
      </c>
      <c r="S3987" s="9">
        <f t="shared" si="310"/>
        <v>42399.707407407404</v>
      </c>
      <c r="T3987" s="9">
        <f t="shared" si="31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E3988/D3988*100</f>
        <v>9.76</v>
      </c>
      <c r="P3988">
        <f t="shared" si="312"/>
        <v>37.53846153846154</v>
      </c>
      <c r="Q3988" t="str">
        <f t="shared" si="313"/>
        <v>theater</v>
      </c>
      <c r="R3988" t="str">
        <f t="shared" si="314"/>
        <v>plays</v>
      </c>
      <c r="S3988" s="9">
        <f t="shared" si="310"/>
        <v>42467.548541666663</v>
      </c>
      <c r="T3988" s="9">
        <f t="shared" si="31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E3989/D3989*100</f>
        <v>37.75</v>
      </c>
      <c r="P3989">
        <f t="shared" si="312"/>
        <v>11.615384615384615</v>
      </c>
      <c r="Q3989" t="str">
        <f t="shared" si="313"/>
        <v>theater</v>
      </c>
      <c r="R3989" t="str">
        <f t="shared" si="314"/>
        <v>plays</v>
      </c>
      <c r="S3989" s="9">
        <f t="shared" si="310"/>
        <v>41765.92465277778</v>
      </c>
      <c r="T3989" s="9">
        <f t="shared" si="31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E3990/D3990*100</f>
        <v>2.1333333333333333</v>
      </c>
      <c r="P3990">
        <f t="shared" si="312"/>
        <v>8</v>
      </c>
      <c r="Q3990" t="str">
        <f t="shared" si="313"/>
        <v>theater</v>
      </c>
      <c r="R3990" t="str">
        <f t="shared" si="314"/>
        <v>plays</v>
      </c>
      <c r="S3990" s="9">
        <f t="shared" si="310"/>
        <v>42230.08116898148</v>
      </c>
      <c r="T3990" s="9">
        <f t="shared" si="31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E3991/D3991*100</f>
        <v>0</v>
      </c>
      <c r="P3991" t="e">
        <f t="shared" si="312"/>
        <v>#DIV/0!</v>
      </c>
      <c r="Q3991" t="str">
        <f t="shared" si="313"/>
        <v>theater</v>
      </c>
      <c r="R3991" t="str">
        <f t="shared" si="314"/>
        <v>plays</v>
      </c>
      <c r="S3991" s="9">
        <f t="shared" si="310"/>
        <v>42286.749780092592</v>
      </c>
      <c r="T3991" s="9">
        <f t="shared" si="31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E3992/D3992*100</f>
        <v>4.1818181818181817</v>
      </c>
      <c r="P3992">
        <f t="shared" si="312"/>
        <v>23</v>
      </c>
      <c r="Q3992" t="str">
        <f t="shared" si="313"/>
        <v>theater</v>
      </c>
      <c r="R3992" t="str">
        <f t="shared" si="314"/>
        <v>plays</v>
      </c>
      <c r="S3992" s="9">
        <f t="shared" si="310"/>
        <v>42401.672372685185</v>
      </c>
      <c r="T3992" s="9">
        <f t="shared" si="31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E3993/D3993*100</f>
        <v>20</v>
      </c>
      <c r="P3993">
        <f t="shared" si="312"/>
        <v>100</v>
      </c>
      <c r="Q3993" t="str">
        <f t="shared" si="313"/>
        <v>theater</v>
      </c>
      <c r="R3993" t="str">
        <f t="shared" si="314"/>
        <v>plays</v>
      </c>
      <c r="S3993" s="9">
        <f t="shared" si="310"/>
        <v>42125.644467592589</v>
      </c>
      <c r="T3993" s="9">
        <f t="shared" si="31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E3994/D3994*100</f>
        <v>5.41</v>
      </c>
      <c r="P3994">
        <f t="shared" si="312"/>
        <v>60.111111111111114</v>
      </c>
      <c r="Q3994" t="str">
        <f t="shared" si="313"/>
        <v>theater</v>
      </c>
      <c r="R3994" t="str">
        <f t="shared" si="314"/>
        <v>plays</v>
      </c>
      <c r="S3994" s="9">
        <f t="shared" si="310"/>
        <v>42289.94049768518</v>
      </c>
      <c r="T3994" s="9">
        <f t="shared" si="31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E3995/D3995*100</f>
        <v>6.0000000000000001E-3</v>
      </c>
      <c r="P3995">
        <f t="shared" si="312"/>
        <v>3</v>
      </c>
      <c r="Q3995" t="str">
        <f t="shared" si="313"/>
        <v>theater</v>
      </c>
      <c r="R3995" t="str">
        <f t="shared" si="314"/>
        <v>plays</v>
      </c>
      <c r="S3995" s="9">
        <f t="shared" si="310"/>
        <v>42107.864722222221</v>
      </c>
      <c r="T3995" s="9">
        <f t="shared" si="31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E3996/D3996*100</f>
        <v>0.25</v>
      </c>
      <c r="P3996">
        <f t="shared" si="312"/>
        <v>5</v>
      </c>
      <c r="Q3996" t="str">
        <f t="shared" si="313"/>
        <v>theater</v>
      </c>
      <c r="R3996" t="str">
        <f t="shared" si="314"/>
        <v>plays</v>
      </c>
      <c r="S3996" s="9">
        <f t="shared" si="310"/>
        <v>41809.389930555553</v>
      </c>
      <c r="T3996" s="9">
        <f t="shared" si="31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E3997/D3997*100</f>
        <v>35</v>
      </c>
      <c r="P3997">
        <f t="shared" si="312"/>
        <v>17.5</v>
      </c>
      <c r="Q3997" t="str">
        <f t="shared" si="313"/>
        <v>theater</v>
      </c>
      <c r="R3997" t="str">
        <f t="shared" si="314"/>
        <v>plays</v>
      </c>
      <c r="S3997" s="9">
        <f t="shared" si="310"/>
        <v>42019.683761574073</v>
      </c>
      <c r="T3997" s="9">
        <f t="shared" si="31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E3998/D3998*100</f>
        <v>16.566666666666666</v>
      </c>
      <c r="P3998">
        <f t="shared" si="312"/>
        <v>29.235294117647058</v>
      </c>
      <c r="Q3998" t="str">
        <f t="shared" si="313"/>
        <v>theater</v>
      </c>
      <c r="R3998" t="str">
        <f t="shared" si="314"/>
        <v>plays</v>
      </c>
      <c r="S3998" s="9">
        <f t="shared" si="310"/>
        <v>41950.26694444444</v>
      </c>
      <c r="T3998" s="9">
        <f t="shared" si="31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E3999/D3999*100</f>
        <v>0</v>
      </c>
      <c r="P3999" t="e">
        <f t="shared" si="312"/>
        <v>#DIV/0!</v>
      </c>
      <c r="Q3999" t="str">
        <f t="shared" si="313"/>
        <v>theater</v>
      </c>
      <c r="R3999" t="str">
        <f t="shared" si="314"/>
        <v>plays</v>
      </c>
      <c r="S3999" s="9">
        <f t="shared" si="310"/>
        <v>42069.391446759255</v>
      </c>
      <c r="T3999" s="9">
        <f t="shared" si="31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E4000/D4000*100</f>
        <v>57.199999999999996</v>
      </c>
      <c r="P4000">
        <f t="shared" si="312"/>
        <v>59.583333333333336</v>
      </c>
      <c r="Q4000" t="str">
        <f t="shared" si="313"/>
        <v>theater</v>
      </c>
      <c r="R4000" t="str">
        <f t="shared" si="314"/>
        <v>plays</v>
      </c>
      <c r="S4000" s="9">
        <f t="shared" si="310"/>
        <v>42061.963263888887</v>
      </c>
      <c r="T4000" s="9">
        <f t="shared" si="31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E4001/D4001*100</f>
        <v>16.514285714285716</v>
      </c>
      <c r="P4001">
        <f t="shared" si="312"/>
        <v>82.571428571428569</v>
      </c>
      <c r="Q4001" t="str">
        <f t="shared" si="313"/>
        <v>theater</v>
      </c>
      <c r="R4001" t="str">
        <f t="shared" si="314"/>
        <v>plays</v>
      </c>
      <c r="S4001" s="9">
        <f t="shared" si="310"/>
        <v>41842.828680555554</v>
      </c>
      <c r="T4001" s="9">
        <f t="shared" si="31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E4002/D4002*100</f>
        <v>0.125</v>
      </c>
      <c r="P4002">
        <f t="shared" si="312"/>
        <v>10</v>
      </c>
      <c r="Q4002" t="str">
        <f t="shared" si="313"/>
        <v>theater</v>
      </c>
      <c r="R4002" t="str">
        <f t="shared" si="314"/>
        <v>plays</v>
      </c>
      <c r="S4002" s="9">
        <f t="shared" si="310"/>
        <v>42437.64534722222</v>
      </c>
      <c r="T4002" s="9">
        <f t="shared" si="31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E4003/D4003*100</f>
        <v>37.75</v>
      </c>
      <c r="P4003">
        <f t="shared" si="312"/>
        <v>32.357142857142854</v>
      </c>
      <c r="Q4003" t="str">
        <f t="shared" si="313"/>
        <v>theater</v>
      </c>
      <c r="R4003" t="str">
        <f t="shared" si="314"/>
        <v>plays</v>
      </c>
      <c r="S4003" s="9">
        <f t="shared" si="310"/>
        <v>42775.964212962965</v>
      </c>
      <c r="T4003" s="9">
        <f t="shared" si="31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E4004/D4004*100</f>
        <v>1.8399999999999999</v>
      </c>
      <c r="P4004">
        <f t="shared" si="312"/>
        <v>5.75</v>
      </c>
      <c r="Q4004" t="str">
        <f t="shared" si="313"/>
        <v>theater</v>
      </c>
      <c r="R4004" t="str">
        <f t="shared" si="314"/>
        <v>plays</v>
      </c>
      <c r="S4004" s="9">
        <f t="shared" si="310"/>
        <v>41879.043530092589</v>
      </c>
      <c r="T4004" s="9">
        <f t="shared" si="31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E4005/D4005*100</f>
        <v>10.050000000000001</v>
      </c>
      <c r="P4005">
        <f t="shared" si="312"/>
        <v>100.5</v>
      </c>
      <c r="Q4005" t="str">
        <f t="shared" si="313"/>
        <v>theater</v>
      </c>
      <c r="R4005" t="str">
        <f t="shared" si="314"/>
        <v>plays</v>
      </c>
      <c r="S4005" s="9">
        <f t="shared" si="310"/>
        <v>42020.587349537032</v>
      </c>
      <c r="T4005" s="9">
        <f t="shared" si="31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E4006/D4006*100</f>
        <v>0.2</v>
      </c>
      <c r="P4006">
        <f t="shared" si="312"/>
        <v>1</v>
      </c>
      <c r="Q4006" t="str">
        <f t="shared" si="313"/>
        <v>theater</v>
      </c>
      <c r="R4006" t="str">
        <f t="shared" si="314"/>
        <v>plays</v>
      </c>
      <c r="S4006" s="9">
        <f t="shared" si="310"/>
        <v>41890.16269675926</v>
      </c>
      <c r="T4006" s="9">
        <f t="shared" si="31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E4007/D4007*100</f>
        <v>1.3333333333333335</v>
      </c>
      <c r="P4007">
        <f t="shared" si="312"/>
        <v>20</v>
      </c>
      <c r="Q4007" t="str">
        <f t="shared" si="313"/>
        <v>theater</v>
      </c>
      <c r="R4007" t="str">
        <f t="shared" si="314"/>
        <v>plays</v>
      </c>
      <c r="S4007" s="9">
        <f t="shared" si="310"/>
        <v>41872.807696759257</v>
      </c>
      <c r="T4007" s="9">
        <f t="shared" si="31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E4008/D4008*100</f>
        <v>6.6666666666666671E-3</v>
      </c>
      <c r="P4008">
        <f t="shared" si="312"/>
        <v>2</v>
      </c>
      <c r="Q4008" t="str">
        <f t="shared" si="313"/>
        <v>theater</v>
      </c>
      <c r="R4008" t="str">
        <f t="shared" si="314"/>
        <v>plays</v>
      </c>
      <c r="S4008" s="9">
        <f t="shared" si="310"/>
        <v>42391.772997685184</v>
      </c>
      <c r="T4008" s="9">
        <f t="shared" si="31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E4009/D4009*100</f>
        <v>0.25</v>
      </c>
      <c r="P4009">
        <f t="shared" si="312"/>
        <v>5</v>
      </c>
      <c r="Q4009" t="str">
        <f t="shared" si="313"/>
        <v>theater</v>
      </c>
      <c r="R4009" t="str">
        <f t="shared" si="314"/>
        <v>plays</v>
      </c>
      <c r="S4009" s="9">
        <f t="shared" si="310"/>
        <v>41848.772928240738</v>
      </c>
      <c r="T4009" s="9">
        <f t="shared" si="31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E4010/D4010*100</f>
        <v>6</v>
      </c>
      <c r="P4010">
        <f t="shared" si="312"/>
        <v>15</v>
      </c>
      <c r="Q4010" t="str">
        <f t="shared" si="313"/>
        <v>theater</v>
      </c>
      <c r="R4010" t="str">
        <f t="shared" si="314"/>
        <v>plays</v>
      </c>
      <c r="S4010" s="9">
        <f t="shared" si="310"/>
        <v>42177.964201388888</v>
      </c>
      <c r="T4010" s="9">
        <f t="shared" si="31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E4011/D4011*100</f>
        <v>3.8860103626943006</v>
      </c>
      <c r="P4011">
        <f t="shared" si="312"/>
        <v>25</v>
      </c>
      <c r="Q4011" t="str">
        <f t="shared" si="313"/>
        <v>theater</v>
      </c>
      <c r="R4011" t="str">
        <f t="shared" si="314"/>
        <v>plays</v>
      </c>
      <c r="S4011" s="9">
        <f t="shared" si="310"/>
        <v>41851.700925925928</v>
      </c>
      <c r="T4011" s="9">
        <f t="shared" si="31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E4012/D4012*100</f>
        <v>24.194444444444443</v>
      </c>
      <c r="P4012">
        <f t="shared" si="312"/>
        <v>45.842105263157897</v>
      </c>
      <c r="Q4012" t="str">
        <f t="shared" si="313"/>
        <v>theater</v>
      </c>
      <c r="R4012" t="str">
        <f t="shared" si="314"/>
        <v>plays</v>
      </c>
      <c r="S4012" s="9">
        <f t="shared" si="310"/>
        <v>41921.770439814813</v>
      </c>
      <c r="T4012" s="9">
        <f t="shared" si="31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E4013/D4013*100</f>
        <v>7.6</v>
      </c>
      <c r="P4013">
        <f t="shared" si="312"/>
        <v>4.75</v>
      </c>
      <c r="Q4013" t="str">
        <f t="shared" si="313"/>
        <v>theater</v>
      </c>
      <c r="R4013" t="str">
        <f t="shared" si="314"/>
        <v>plays</v>
      </c>
      <c r="S4013" s="9">
        <f t="shared" si="310"/>
        <v>42002.54488425926</v>
      </c>
      <c r="T4013" s="9">
        <f t="shared" si="31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E4014/D4014*100</f>
        <v>0</v>
      </c>
      <c r="P4014" t="e">
        <f t="shared" si="312"/>
        <v>#DIV/0!</v>
      </c>
      <c r="Q4014" t="str">
        <f t="shared" si="313"/>
        <v>theater</v>
      </c>
      <c r="R4014" t="str">
        <f t="shared" si="314"/>
        <v>plays</v>
      </c>
      <c r="S4014" s="9">
        <f t="shared" si="310"/>
        <v>42096.544548611113</v>
      </c>
      <c r="T4014" s="9">
        <f t="shared" si="31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E4015/D4015*100</f>
        <v>1.3</v>
      </c>
      <c r="P4015">
        <f t="shared" si="312"/>
        <v>13</v>
      </c>
      <c r="Q4015" t="str">
        <f t="shared" si="313"/>
        <v>theater</v>
      </c>
      <c r="R4015" t="str">
        <f t="shared" si="314"/>
        <v>plays</v>
      </c>
      <c r="S4015" s="9">
        <f t="shared" si="310"/>
        <v>42021.301192129627</v>
      </c>
      <c r="T4015" s="9">
        <f t="shared" si="31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E4016/D4016*100</f>
        <v>0</v>
      </c>
      <c r="P4016" t="e">
        <f t="shared" si="312"/>
        <v>#DIV/0!</v>
      </c>
      <c r="Q4016" t="str">
        <f t="shared" si="313"/>
        <v>theater</v>
      </c>
      <c r="R4016" t="str">
        <f t="shared" si="314"/>
        <v>plays</v>
      </c>
      <c r="S4016" s="9">
        <f t="shared" si="310"/>
        <v>42419.246168981481</v>
      </c>
      <c r="T4016" s="9">
        <f t="shared" si="31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E4017/D4017*100</f>
        <v>1.4285714285714287E-2</v>
      </c>
      <c r="P4017">
        <f t="shared" si="312"/>
        <v>1</v>
      </c>
      <c r="Q4017" t="str">
        <f t="shared" si="313"/>
        <v>theater</v>
      </c>
      <c r="R4017" t="str">
        <f t="shared" si="314"/>
        <v>plays</v>
      </c>
      <c r="S4017" s="9">
        <f t="shared" ref="S4017:S4080" si="315">(((J4017/60)/60)/24)+DATE(1970,1,1)</f>
        <v>42174.780821759254</v>
      </c>
      <c r="T4017" s="9">
        <f t="shared" ref="T4017:T4080" si="316"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E4018/D4018*100</f>
        <v>14.000000000000002</v>
      </c>
      <c r="P4018">
        <f t="shared" si="312"/>
        <v>10</v>
      </c>
      <c r="Q4018" t="str">
        <f t="shared" si="313"/>
        <v>theater</v>
      </c>
      <c r="R4018" t="str">
        <f t="shared" si="314"/>
        <v>plays</v>
      </c>
      <c r="S4018" s="9">
        <f t="shared" si="315"/>
        <v>41869.872685185182</v>
      </c>
      <c r="T4018" s="9">
        <f t="shared" si="31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E4019/D4019*100</f>
        <v>1.05</v>
      </c>
      <c r="P4019">
        <f t="shared" si="312"/>
        <v>52.5</v>
      </c>
      <c r="Q4019" t="str">
        <f t="shared" si="313"/>
        <v>theater</v>
      </c>
      <c r="R4019" t="str">
        <f t="shared" si="314"/>
        <v>plays</v>
      </c>
      <c r="S4019" s="9">
        <f t="shared" si="315"/>
        <v>41856.672152777777</v>
      </c>
      <c r="T4019" s="9">
        <f t="shared" si="31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E4020/D4020*100</f>
        <v>8.6666666666666679</v>
      </c>
      <c r="P4020">
        <f t="shared" si="312"/>
        <v>32.5</v>
      </c>
      <c r="Q4020" t="str">
        <f t="shared" si="313"/>
        <v>theater</v>
      </c>
      <c r="R4020" t="str">
        <f t="shared" si="314"/>
        <v>plays</v>
      </c>
      <c r="S4020" s="9">
        <f t="shared" si="315"/>
        <v>42620.91097222222</v>
      </c>
      <c r="T4020" s="9">
        <f t="shared" si="31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E4021/D4021*100</f>
        <v>0.82857142857142851</v>
      </c>
      <c r="P4021">
        <f t="shared" si="312"/>
        <v>7.25</v>
      </c>
      <c r="Q4021" t="str">
        <f t="shared" si="313"/>
        <v>theater</v>
      </c>
      <c r="R4021" t="str">
        <f t="shared" si="314"/>
        <v>plays</v>
      </c>
      <c r="S4021" s="9">
        <f t="shared" si="315"/>
        <v>42417.675879629634</v>
      </c>
      <c r="T4021" s="9">
        <f t="shared" si="31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E4022/D4022*100</f>
        <v>16.666666666666664</v>
      </c>
      <c r="P4022">
        <f t="shared" si="312"/>
        <v>33.333333333333336</v>
      </c>
      <c r="Q4022" t="str">
        <f t="shared" si="313"/>
        <v>theater</v>
      </c>
      <c r="R4022" t="str">
        <f t="shared" si="314"/>
        <v>plays</v>
      </c>
      <c r="S4022" s="9">
        <f t="shared" si="315"/>
        <v>42057.190960648149</v>
      </c>
      <c r="T4022" s="9">
        <f t="shared" si="31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E4023/D4023*100</f>
        <v>0.83333333333333337</v>
      </c>
      <c r="P4023">
        <f t="shared" si="312"/>
        <v>62.5</v>
      </c>
      <c r="Q4023" t="str">
        <f t="shared" si="313"/>
        <v>theater</v>
      </c>
      <c r="R4023" t="str">
        <f t="shared" si="314"/>
        <v>plays</v>
      </c>
      <c r="S4023" s="9">
        <f t="shared" si="315"/>
        <v>41878.911550925928</v>
      </c>
      <c r="T4023" s="9">
        <f t="shared" si="31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E4024/D4024*100</f>
        <v>69.561111111111103</v>
      </c>
      <c r="P4024">
        <f t="shared" si="312"/>
        <v>63.558375634517766</v>
      </c>
      <c r="Q4024" t="str">
        <f t="shared" si="313"/>
        <v>theater</v>
      </c>
      <c r="R4024" t="str">
        <f t="shared" si="314"/>
        <v>plays</v>
      </c>
      <c r="S4024" s="9">
        <f t="shared" si="315"/>
        <v>41990.584108796291</v>
      </c>
      <c r="T4024" s="9">
        <f t="shared" si="31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E4025/D4025*100</f>
        <v>0</v>
      </c>
      <c r="P4025" t="e">
        <f t="shared" si="312"/>
        <v>#DIV/0!</v>
      </c>
      <c r="Q4025" t="str">
        <f t="shared" si="313"/>
        <v>theater</v>
      </c>
      <c r="R4025" t="str">
        <f t="shared" si="314"/>
        <v>plays</v>
      </c>
      <c r="S4025" s="9">
        <f t="shared" si="315"/>
        <v>42408.999571759254</v>
      </c>
      <c r="T4025" s="9">
        <f t="shared" si="31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E4026/D4026*100</f>
        <v>1.25</v>
      </c>
      <c r="P4026">
        <f t="shared" si="312"/>
        <v>10</v>
      </c>
      <c r="Q4026" t="str">
        <f t="shared" si="313"/>
        <v>theater</v>
      </c>
      <c r="R4026" t="str">
        <f t="shared" si="314"/>
        <v>plays</v>
      </c>
      <c r="S4026" s="9">
        <f t="shared" si="315"/>
        <v>42217.670104166667</v>
      </c>
      <c r="T4026" s="9">
        <f t="shared" si="31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E4027/D4027*100</f>
        <v>5</v>
      </c>
      <c r="P4027">
        <f t="shared" si="312"/>
        <v>62.5</v>
      </c>
      <c r="Q4027" t="str">
        <f t="shared" si="313"/>
        <v>theater</v>
      </c>
      <c r="R4027" t="str">
        <f t="shared" si="314"/>
        <v>plays</v>
      </c>
      <c r="S4027" s="9">
        <f t="shared" si="315"/>
        <v>42151.237685185188</v>
      </c>
      <c r="T4027" s="9">
        <f t="shared" si="31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E4028/D4028*100</f>
        <v>0</v>
      </c>
      <c r="P4028" t="e">
        <f t="shared" si="312"/>
        <v>#DIV/0!</v>
      </c>
      <c r="Q4028" t="str">
        <f t="shared" si="313"/>
        <v>theater</v>
      </c>
      <c r="R4028" t="str">
        <f t="shared" si="314"/>
        <v>plays</v>
      </c>
      <c r="S4028" s="9">
        <f t="shared" si="315"/>
        <v>42282.655543981484</v>
      </c>
      <c r="T4028" s="9">
        <f t="shared" si="31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E4029/D4029*100</f>
        <v>7.166666666666667</v>
      </c>
      <c r="P4029">
        <f t="shared" si="312"/>
        <v>30.714285714285715</v>
      </c>
      <c r="Q4029" t="str">
        <f t="shared" si="313"/>
        <v>theater</v>
      </c>
      <c r="R4029" t="str">
        <f t="shared" si="314"/>
        <v>plays</v>
      </c>
      <c r="S4029" s="9">
        <f t="shared" si="315"/>
        <v>42768.97084490741</v>
      </c>
      <c r="T4029" s="9">
        <f t="shared" si="31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E4030/D4030*100</f>
        <v>28.050000000000004</v>
      </c>
      <c r="P4030">
        <f t="shared" si="312"/>
        <v>51</v>
      </c>
      <c r="Q4030" t="str">
        <f t="shared" si="313"/>
        <v>theater</v>
      </c>
      <c r="R4030" t="str">
        <f t="shared" si="314"/>
        <v>plays</v>
      </c>
      <c r="S4030" s="9">
        <f t="shared" si="315"/>
        <v>41765.938657407409</v>
      </c>
      <c r="T4030" s="9">
        <f t="shared" si="31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E4031/D4031*100</f>
        <v>0</v>
      </c>
      <c r="P4031" t="e">
        <f t="shared" si="312"/>
        <v>#DIV/0!</v>
      </c>
      <c r="Q4031" t="str">
        <f t="shared" si="313"/>
        <v>theater</v>
      </c>
      <c r="R4031" t="str">
        <f t="shared" si="314"/>
        <v>plays</v>
      </c>
      <c r="S4031" s="9">
        <f t="shared" si="315"/>
        <v>42322.025115740747</v>
      </c>
      <c r="T4031" s="9">
        <f t="shared" si="31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E4032/D4032*100</f>
        <v>16</v>
      </c>
      <c r="P4032">
        <f t="shared" si="312"/>
        <v>66.666666666666671</v>
      </c>
      <c r="Q4032" t="str">
        <f t="shared" si="313"/>
        <v>theater</v>
      </c>
      <c r="R4032" t="str">
        <f t="shared" si="314"/>
        <v>plays</v>
      </c>
      <c r="S4032" s="9">
        <f t="shared" si="315"/>
        <v>42374.655081018514</v>
      </c>
      <c r="T4032" s="9">
        <f t="shared" si="31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E4033/D4033*100</f>
        <v>0</v>
      </c>
      <c r="P4033" t="e">
        <f t="shared" si="312"/>
        <v>#DIV/0!</v>
      </c>
      <c r="Q4033" t="str">
        <f t="shared" si="313"/>
        <v>theater</v>
      </c>
      <c r="R4033" t="str">
        <f t="shared" si="314"/>
        <v>plays</v>
      </c>
      <c r="S4033" s="9">
        <f t="shared" si="315"/>
        <v>41941.585231481484</v>
      </c>
      <c r="T4033" s="9">
        <f t="shared" si="31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E4034/D4034*100</f>
        <v>6.8287037037037033</v>
      </c>
      <c r="P4034">
        <f t="shared" si="312"/>
        <v>59</v>
      </c>
      <c r="Q4034" t="str">
        <f t="shared" si="313"/>
        <v>theater</v>
      </c>
      <c r="R4034" t="str">
        <f t="shared" si="314"/>
        <v>plays</v>
      </c>
      <c r="S4034" s="9">
        <f t="shared" si="315"/>
        <v>42293.809212962966</v>
      </c>
      <c r="T4034" s="9">
        <f t="shared" si="31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E4035/D4035*100</f>
        <v>25.698702928870294</v>
      </c>
      <c r="P4035">
        <f t="shared" ref="P4035:P4098" si="317">E4035/L4035</f>
        <v>65.340319148936175</v>
      </c>
      <c r="Q4035" t="str">
        <f t="shared" ref="Q4035:Q4098" si="318">LEFT(N4035,FIND("/",N4035)-1)</f>
        <v>theater</v>
      </c>
      <c r="R4035" t="str">
        <f t="shared" ref="R4035:R4098" si="319">RIGHT(N4035,LEN(N4035)-FIND("/",N4035))</f>
        <v>plays</v>
      </c>
      <c r="S4035" s="9">
        <f t="shared" si="315"/>
        <v>42614.268796296295</v>
      </c>
      <c r="T4035" s="9">
        <f t="shared" si="316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E4036/D4036*100</f>
        <v>1.4814814814814816</v>
      </c>
      <c r="P4036">
        <f t="shared" si="317"/>
        <v>100</v>
      </c>
      <c r="Q4036" t="str">
        <f t="shared" si="318"/>
        <v>theater</v>
      </c>
      <c r="R4036" t="str">
        <f t="shared" si="319"/>
        <v>plays</v>
      </c>
      <c r="S4036" s="9">
        <f t="shared" si="315"/>
        <v>42067.947337962964</v>
      </c>
      <c r="T4036" s="9">
        <f t="shared" si="31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E4037/D4037*100</f>
        <v>36.85</v>
      </c>
      <c r="P4037">
        <f t="shared" si="317"/>
        <v>147.4</v>
      </c>
      <c r="Q4037" t="str">
        <f t="shared" si="318"/>
        <v>theater</v>
      </c>
      <c r="R4037" t="str">
        <f t="shared" si="319"/>
        <v>plays</v>
      </c>
      <c r="S4037" s="9">
        <f t="shared" si="315"/>
        <v>41903.882951388885</v>
      </c>
      <c r="T4037" s="9">
        <f t="shared" si="31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E4038/D4038*100</f>
        <v>47.05</v>
      </c>
      <c r="P4038">
        <f t="shared" si="317"/>
        <v>166.05882352941177</v>
      </c>
      <c r="Q4038" t="str">
        <f t="shared" si="318"/>
        <v>theater</v>
      </c>
      <c r="R4038" t="str">
        <f t="shared" si="319"/>
        <v>plays</v>
      </c>
      <c r="S4038" s="9">
        <f t="shared" si="315"/>
        <v>41804.937083333331</v>
      </c>
      <c r="T4038" s="9">
        <f t="shared" si="31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E4039/D4039*100</f>
        <v>11.428571428571429</v>
      </c>
      <c r="P4039">
        <f t="shared" si="317"/>
        <v>40</v>
      </c>
      <c r="Q4039" t="str">
        <f t="shared" si="318"/>
        <v>theater</v>
      </c>
      <c r="R4039" t="str">
        <f t="shared" si="319"/>
        <v>plays</v>
      </c>
      <c r="S4039" s="9">
        <f t="shared" si="315"/>
        <v>42497.070775462969</v>
      </c>
      <c r="T4039" s="9">
        <f t="shared" si="31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E4040/D4040*100</f>
        <v>12.04</v>
      </c>
      <c r="P4040">
        <f t="shared" si="317"/>
        <v>75.25</v>
      </c>
      <c r="Q4040" t="str">
        <f t="shared" si="318"/>
        <v>theater</v>
      </c>
      <c r="R4040" t="str">
        <f t="shared" si="319"/>
        <v>plays</v>
      </c>
      <c r="S4040" s="9">
        <f t="shared" si="315"/>
        <v>41869.798726851855</v>
      </c>
      <c r="T4040" s="9">
        <f t="shared" si="31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E4041/D4041*100</f>
        <v>60</v>
      </c>
      <c r="P4041">
        <f t="shared" si="317"/>
        <v>60</v>
      </c>
      <c r="Q4041" t="str">
        <f t="shared" si="318"/>
        <v>theater</v>
      </c>
      <c r="R4041" t="str">
        <f t="shared" si="319"/>
        <v>plays</v>
      </c>
      <c r="S4041" s="9">
        <f t="shared" si="315"/>
        <v>42305.670914351853</v>
      </c>
      <c r="T4041" s="9">
        <f t="shared" si="31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E4042/D4042*100</f>
        <v>31.25</v>
      </c>
      <c r="P4042">
        <f t="shared" si="317"/>
        <v>1250</v>
      </c>
      <c r="Q4042" t="str">
        <f t="shared" si="318"/>
        <v>theater</v>
      </c>
      <c r="R4042" t="str">
        <f t="shared" si="319"/>
        <v>plays</v>
      </c>
      <c r="S4042" s="9">
        <f t="shared" si="315"/>
        <v>42144.231527777782</v>
      </c>
      <c r="T4042" s="9">
        <f t="shared" si="31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E4043/D4043*100</f>
        <v>0.42</v>
      </c>
      <c r="P4043">
        <f t="shared" si="317"/>
        <v>10.5</v>
      </c>
      <c r="Q4043" t="str">
        <f t="shared" si="318"/>
        <v>theater</v>
      </c>
      <c r="R4043" t="str">
        <f t="shared" si="319"/>
        <v>plays</v>
      </c>
      <c r="S4043" s="9">
        <f t="shared" si="315"/>
        <v>42559.474004629628</v>
      </c>
      <c r="T4043" s="9">
        <f t="shared" si="31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E4044/D4044*100</f>
        <v>0.21</v>
      </c>
      <c r="P4044">
        <f t="shared" si="317"/>
        <v>7</v>
      </c>
      <c r="Q4044" t="str">
        <f t="shared" si="318"/>
        <v>theater</v>
      </c>
      <c r="R4044" t="str">
        <f t="shared" si="319"/>
        <v>plays</v>
      </c>
      <c r="S4044" s="9">
        <f t="shared" si="315"/>
        <v>41995.084074074075</v>
      </c>
      <c r="T4044" s="9">
        <f t="shared" si="31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E4045/D4045*100</f>
        <v>0</v>
      </c>
      <c r="P4045" t="e">
        <f t="shared" si="317"/>
        <v>#DIV/0!</v>
      </c>
      <c r="Q4045" t="str">
        <f t="shared" si="318"/>
        <v>theater</v>
      </c>
      <c r="R4045" t="str">
        <f t="shared" si="319"/>
        <v>plays</v>
      </c>
      <c r="S4045" s="9">
        <f t="shared" si="315"/>
        <v>41948.957465277781</v>
      </c>
      <c r="T4045" s="9">
        <f t="shared" si="31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E4046/D4046*100</f>
        <v>37.5</v>
      </c>
      <c r="P4046">
        <f t="shared" si="317"/>
        <v>56.25</v>
      </c>
      <c r="Q4046" t="str">
        <f t="shared" si="318"/>
        <v>theater</v>
      </c>
      <c r="R4046" t="str">
        <f t="shared" si="319"/>
        <v>plays</v>
      </c>
      <c r="S4046" s="9">
        <f t="shared" si="315"/>
        <v>42074.219699074078</v>
      </c>
      <c r="T4046" s="9">
        <f t="shared" si="31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E4047/D4047*100</f>
        <v>0.02</v>
      </c>
      <c r="P4047">
        <f t="shared" si="317"/>
        <v>1</v>
      </c>
      <c r="Q4047" t="str">
        <f t="shared" si="318"/>
        <v>theater</v>
      </c>
      <c r="R4047" t="str">
        <f t="shared" si="319"/>
        <v>plays</v>
      </c>
      <c r="S4047" s="9">
        <f t="shared" si="315"/>
        <v>41842.201261574075</v>
      </c>
      <c r="T4047" s="9">
        <f t="shared" si="31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E4048/D4048*100</f>
        <v>8.2142857142857135</v>
      </c>
      <c r="P4048">
        <f t="shared" si="317"/>
        <v>38.333333333333336</v>
      </c>
      <c r="Q4048" t="str">
        <f t="shared" si="318"/>
        <v>theater</v>
      </c>
      <c r="R4048" t="str">
        <f t="shared" si="319"/>
        <v>plays</v>
      </c>
      <c r="S4048" s="9">
        <f t="shared" si="315"/>
        <v>41904.650578703702</v>
      </c>
      <c r="T4048" s="9">
        <f t="shared" si="31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E4049/D4049*100</f>
        <v>2.1999999999999997</v>
      </c>
      <c r="P4049">
        <f t="shared" si="317"/>
        <v>27.5</v>
      </c>
      <c r="Q4049" t="str">
        <f t="shared" si="318"/>
        <v>theater</v>
      </c>
      <c r="R4049" t="str">
        <f t="shared" si="319"/>
        <v>plays</v>
      </c>
      <c r="S4049" s="9">
        <f t="shared" si="315"/>
        <v>41991.022488425922</v>
      </c>
      <c r="T4049" s="9">
        <f t="shared" si="31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E4050/D4050*100</f>
        <v>17.652941176470588</v>
      </c>
      <c r="P4050">
        <f t="shared" si="317"/>
        <v>32.978021978021978</v>
      </c>
      <c r="Q4050" t="str">
        <f t="shared" si="318"/>
        <v>theater</v>
      </c>
      <c r="R4050" t="str">
        <f t="shared" si="319"/>
        <v>plays</v>
      </c>
      <c r="S4050" s="9">
        <f t="shared" si="315"/>
        <v>42436.509108796294</v>
      </c>
      <c r="T4050" s="9">
        <f t="shared" si="31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E4051/D4051*100</f>
        <v>0.08</v>
      </c>
      <c r="P4051">
        <f t="shared" si="317"/>
        <v>16</v>
      </c>
      <c r="Q4051" t="str">
        <f t="shared" si="318"/>
        <v>theater</v>
      </c>
      <c r="R4051" t="str">
        <f t="shared" si="319"/>
        <v>plays</v>
      </c>
      <c r="S4051" s="9">
        <f t="shared" si="315"/>
        <v>42169.958506944444</v>
      </c>
      <c r="T4051" s="9">
        <f t="shared" si="31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E4052/D4052*100</f>
        <v>6.6666666666666666E-2</v>
      </c>
      <c r="P4052">
        <f t="shared" si="317"/>
        <v>1</v>
      </c>
      <c r="Q4052" t="str">
        <f t="shared" si="318"/>
        <v>theater</v>
      </c>
      <c r="R4052" t="str">
        <f t="shared" si="319"/>
        <v>plays</v>
      </c>
      <c r="S4052" s="9">
        <f t="shared" si="315"/>
        <v>41905.636469907404</v>
      </c>
      <c r="T4052" s="9">
        <f t="shared" si="31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E4053/D4053*100</f>
        <v>0</v>
      </c>
      <c r="P4053" t="e">
        <f t="shared" si="317"/>
        <v>#DIV/0!</v>
      </c>
      <c r="Q4053" t="str">
        <f t="shared" si="318"/>
        <v>theater</v>
      </c>
      <c r="R4053" t="str">
        <f t="shared" si="319"/>
        <v>plays</v>
      </c>
      <c r="S4053" s="9">
        <f t="shared" si="315"/>
        <v>41761.810150462967</v>
      </c>
      <c r="T4053" s="9">
        <f t="shared" si="31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E4054/D4054*100</f>
        <v>37.533333333333339</v>
      </c>
      <c r="P4054">
        <f t="shared" si="317"/>
        <v>86.615384615384613</v>
      </c>
      <c r="Q4054" t="str">
        <f t="shared" si="318"/>
        <v>theater</v>
      </c>
      <c r="R4054" t="str">
        <f t="shared" si="319"/>
        <v>plays</v>
      </c>
      <c r="S4054" s="9">
        <f t="shared" si="315"/>
        <v>41865.878657407404</v>
      </c>
      <c r="T4054" s="9">
        <f t="shared" si="31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E4055/D4055*100</f>
        <v>22</v>
      </c>
      <c r="P4055">
        <f t="shared" si="317"/>
        <v>55</v>
      </c>
      <c r="Q4055" t="str">
        <f t="shared" si="318"/>
        <v>theater</v>
      </c>
      <c r="R4055" t="str">
        <f t="shared" si="319"/>
        <v>plays</v>
      </c>
      <c r="S4055" s="9">
        <f t="shared" si="315"/>
        <v>41928.690138888887</v>
      </c>
      <c r="T4055" s="9">
        <f t="shared" si="31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E4056/D4056*100</f>
        <v>0</v>
      </c>
      <c r="P4056" t="e">
        <f t="shared" si="317"/>
        <v>#DIV/0!</v>
      </c>
      <c r="Q4056" t="str">
        <f t="shared" si="318"/>
        <v>theater</v>
      </c>
      <c r="R4056" t="str">
        <f t="shared" si="319"/>
        <v>plays</v>
      </c>
      <c r="S4056" s="9">
        <f t="shared" si="315"/>
        <v>42613.841261574074</v>
      </c>
      <c r="T4056" s="9">
        <f t="shared" si="31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E4057/D4057*100</f>
        <v>17.62</v>
      </c>
      <c r="P4057">
        <f t="shared" si="317"/>
        <v>41.952380952380949</v>
      </c>
      <c r="Q4057" t="str">
        <f t="shared" si="318"/>
        <v>theater</v>
      </c>
      <c r="R4057" t="str">
        <f t="shared" si="319"/>
        <v>plays</v>
      </c>
      <c r="S4057" s="9">
        <f t="shared" si="315"/>
        <v>41779.648506944446</v>
      </c>
      <c r="T4057" s="9">
        <f t="shared" si="31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E4058/D4058*100</f>
        <v>53</v>
      </c>
      <c r="P4058">
        <f t="shared" si="317"/>
        <v>88.333333333333329</v>
      </c>
      <c r="Q4058" t="str">
        <f t="shared" si="318"/>
        <v>theater</v>
      </c>
      <c r="R4058" t="str">
        <f t="shared" si="319"/>
        <v>plays</v>
      </c>
      <c r="S4058" s="9">
        <f t="shared" si="315"/>
        <v>42534.933321759265</v>
      </c>
      <c r="T4058" s="9">
        <f t="shared" si="31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E4059/D4059*100</f>
        <v>22.142857142857142</v>
      </c>
      <c r="P4059">
        <f t="shared" si="317"/>
        <v>129.16666666666666</v>
      </c>
      <c r="Q4059" t="str">
        <f t="shared" si="318"/>
        <v>theater</v>
      </c>
      <c r="R4059" t="str">
        <f t="shared" si="319"/>
        <v>plays</v>
      </c>
      <c r="S4059" s="9">
        <f t="shared" si="315"/>
        <v>42310.968518518523</v>
      </c>
      <c r="T4059" s="9">
        <f t="shared" si="31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E4060/D4060*100</f>
        <v>2.5333333333333332</v>
      </c>
      <c r="P4060">
        <f t="shared" si="317"/>
        <v>23.75</v>
      </c>
      <c r="Q4060" t="str">
        <f t="shared" si="318"/>
        <v>theater</v>
      </c>
      <c r="R4060" t="str">
        <f t="shared" si="319"/>
        <v>plays</v>
      </c>
      <c r="S4060" s="9">
        <f t="shared" si="315"/>
        <v>42446.060694444444</v>
      </c>
      <c r="T4060" s="9">
        <f t="shared" si="31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E4061/D4061*100</f>
        <v>2.5</v>
      </c>
      <c r="P4061">
        <f t="shared" si="317"/>
        <v>35.714285714285715</v>
      </c>
      <c r="Q4061" t="str">
        <f t="shared" si="318"/>
        <v>theater</v>
      </c>
      <c r="R4061" t="str">
        <f t="shared" si="319"/>
        <v>plays</v>
      </c>
      <c r="S4061" s="9">
        <f t="shared" si="315"/>
        <v>41866.640648148146</v>
      </c>
      <c r="T4061" s="9">
        <f t="shared" si="31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E4062/D4062*100</f>
        <v>2.85</v>
      </c>
      <c r="P4062">
        <f t="shared" si="317"/>
        <v>57</v>
      </c>
      <c r="Q4062" t="str">
        <f t="shared" si="318"/>
        <v>theater</v>
      </c>
      <c r="R4062" t="str">
        <f t="shared" si="319"/>
        <v>plays</v>
      </c>
      <c r="S4062" s="9">
        <f t="shared" si="315"/>
        <v>41779.695092592592</v>
      </c>
      <c r="T4062" s="9">
        <f t="shared" si="31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E4063/D4063*100</f>
        <v>0</v>
      </c>
      <c r="P4063" t="e">
        <f t="shared" si="317"/>
        <v>#DIV/0!</v>
      </c>
      <c r="Q4063" t="str">
        <f t="shared" si="318"/>
        <v>theater</v>
      </c>
      <c r="R4063" t="str">
        <f t="shared" si="319"/>
        <v>plays</v>
      </c>
      <c r="S4063" s="9">
        <f t="shared" si="315"/>
        <v>42421.141469907408</v>
      </c>
      <c r="T4063" s="9">
        <f t="shared" si="31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E4064/D4064*100</f>
        <v>2.4500000000000002</v>
      </c>
      <c r="P4064">
        <f t="shared" si="317"/>
        <v>163.33333333333334</v>
      </c>
      <c r="Q4064" t="str">
        <f t="shared" si="318"/>
        <v>theater</v>
      </c>
      <c r="R4064" t="str">
        <f t="shared" si="319"/>
        <v>plays</v>
      </c>
      <c r="S4064" s="9">
        <f t="shared" si="315"/>
        <v>42523.739212962959</v>
      </c>
      <c r="T4064" s="9">
        <f t="shared" si="31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E4065/D4065*100</f>
        <v>1.4210526315789473</v>
      </c>
      <c r="P4065">
        <f t="shared" si="317"/>
        <v>15</v>
      </c>
      <c r="Q4065" t="str">
        <f t="shared" si="318"/>
        <v>theater</v>
      </c>
      <c r="R4065" t="str">
        <f t="shared" si="319"/>
        <v>plays</v>
      </c>
      <c r="S4065" s="9">
        <f t="shared" si="315"/>
        <v>41787.681527777779</v>
      </c>
      <c r="T4065" s="9">
        <f t="shared" si="31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E4066/D4066*100</f>
        <v>19.25</v>
      </c>
      <c r="P4066">
        <f t="shared" si="317"/>
        <v>64.166666666666671</v>
      </c>
      <c r="Q4066" t="str">
        <f t="shared" si="318"/>
        <v>theater</v>
      </c>
      <c r="R4066" t="str">
        <f t="shared" si="319"/>
        <v>plays</v>
      </c>
      <c r="S4066" s="9">
        <f t="shared" si="315"/>
        <v>42093.588263888887</v>
      </c>
      <c r="T4066" s="9">
        <f t="shared" si="31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E4067/D4067*100</f>
        <v>0.67500000000000004</v>
      </c>
      <c r="P4067">
        <f t="shared" si="317"/>
        <v>6.75</v>
      </c>
      <c r="Q4067" t="str">
        <f t="shared" si="318"/>
        <v>theater</v>
      </c>
      <c r="R4067" t="str">
        <f t="shared" si="319"/>
        <v>plays</v>
      </c>
      <c r="S4067" s="9">
        <f t="shared" si="315"/>
        <v>41833.951516203706</v>
      </c>
      <c r="T4067" s="9">
        <f t="shared" si="31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E4068/D4068*100</f>
        <v>0.16666666666666669</v>
      </c>
      <c r="P4068">
        <f t="shared" si="317"/>
        <v>25</v>
      </c>
      <c r="Q4068" t="str">
        <f t="shared" si="318"/>
        <v>theater</v>
      </c>
      <c r="R4068" t="str">
        <f t="shared" si="319"/>
        <v>plays</v>
      </c>
      <c r="S4068" s="9">
        <f t="shared" si="315"/>
        <v>42479.039212962962</v>
      </c>
      <c r="T4068" s="9">
        <f t="shared" si="31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E4069/D4069*100</f>
        <v>60.9</v>
      </c>
      <c r="P4069">
        <f t="shared" si="317"/>
        <v>179.11764705882354</v>
      </c>
      <c r="Q4069" t="str">
        <f t="shared" si="318"/>
        <v>theater</v>
      </c>
      <c r="R4069" t="str">
        <f t="shared" si="319"/>
        <v>plays</v>
      </c>
      <c r="S4069" s="9">
        <f t="shared" si="315"/>
        <v>42235.117476851854</v>
      </c>
      <c r="T4069" s="9">
        <f t="shared" si="31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E4070/D4070*100</f>
        <v>1</v>
      </c>
      <c r="P4070">
        <f t="shared" si="317"/>
        <v>34.950000000000003</v>
      </c>
      <c r="Q4070" t="str">
        <f t="shared" si="318"/>
        <v>theater</v>
      </c>
      <c r="R4070" t="str">
        <f t="shared" si="319"/>
        <v>plays</v>
      </c>
      <c r="S4070" s="9">
        <f t="shared" si="315"/>
        <v>42718.963599537034</v>
      </c>
      <c r="T4070" s="9">
        <f t="shared" si="31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E4071/D4071*100</f>
        <v>34.4</v>
      </c>
      <c r="P4071">
        <f t="shared" si="317"/>
        <v>33.07692307692308</v>
      </c>
      <c r="Q4071" t="str">
        <f t="shared" si="318"/>
        <v>theater</v>
      </c>
      <c r="R4071" t="str">
        <f t="shared" si="319"/>
        <v>plays</v>
      </c>
      <c r="S4071" s="9">
        <f t="shared" si="315"/>
        <v>42022.661527777775</v>
      </c>
      <c r="T4071" s="9">
        <f t="shared" si="31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E4072/D4072*100</f>
        <v>16.5</v>
      </c>
      <c r="P4072">
        <f t="shared" si="317"/>
        <v>27.5</v>
      </c>
      <c r="Q4072" t="str">
        <f t="shared" si="318"/>
        <v>theater</v>
      </c>
      <c r="R4072" t="str">
        <f t="shared" si="319"/>
        <v>plays</v>
      </c>
      <c r="S4072" s="9">
        <f t="shared" si="315"/>
        <v>42031.666898148149</v>
      </c>
      <c r="T4072" s="9">
        <f t="shared" si="31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E4073/D4073*100</f>
        <v>0</v>
      </c>
      <c r="P4073" t="e">
        <f t="shared" si="317"/>
        <v>#DIV/0!</v>
      </c>
      <c r="Q4073" t="str">
        <f t="shared" si="318"/>
        <v>theater</v>
      </c>
      <c r="R4073" t="str">
        <f t="shared" si="319"/>
        <v>plays</v>
      </c>
      <c r="S4073" s="9">
        <f t="shared" si="315"/>
        <v>42700.804756944446</v>
      </c>
      <c r="T4073" s="9">
        <f t="shared" si="31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E4074/D4074*100</f>
        <v>0.4</v>
      </c>
      <c r="P4074">
        <f t="shared" si="317"/>
        <v>2</v>
      </c>
      <c r="Q4074" t="str">
        <f t="shared" si="318"/>
        <v>theater</v>
      </c>
      <c r="R4074" t="str">
        <f t="shared" si="319"/>
        <v>plays</v>
      </c>
      <c r="S4074" s="9">
        <f t="shared" si="315"/>
        <v>41812.77443287037</v>
      </c>
      <c r="T4074" s="9">
        <f t="shared" si="31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E4075/D4075*100</f>
        <v>1.0571428571428572</v>
      </c>
      <c r="P4075">
        <f t="shared" si="317"/>
        <v>18.5</v>
      </c>
      <c r="Q4075" t="str">
        <f t="shared" si="318"/>
        <v>theater</v>
      </c>
      <c r="R4075" t="str">
        <f t="shared" si="319"/>
        <v>plays</v>
      </c>
      <c r="S4075" s="9">
        <f t="shared" si="315"/>
        <v>42078.34520833334</v>
      </c>
      <c r="T4075" s="9">
        <f t="shared" si="31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E4076/D4076*100</f>
        <v>26.727272727272727</v>
      </c>
      <c r="P4076">
        <f t="shared" si="317"/>
        <v>35</v>
      </c>
      <c r="Q4076" t="str">
        <f t="shared" si="318"/>
        <v>theater</v>
      </c>
      <c r="R4076" t="str">
        <f t="shared" si="319"/>
        <v>plays</v>
      </c>
      <c r="S4076" s="9">
        <f t="shared" si="315"/>
        <v>42283.552951388891</v>
      </c>
      <c r="T4076" s="9">
        <f t="shared" si="31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E4077/D4077*100</f>
        <v>28.799999999999997</v>
      </c>
      <c r="P4077">
        <f t="shared" si="317"/>
        <v>44.307692307692307</v>
      </c>
      <c r="Q4077" t="str">
        <f t="shared" si="318"/>
        <v>theater</v>
      </c>
      <c r="R4077" t="str">
        <f t="shared" si="319"/>
        <v>plays</v>
      </c>
      <c r="S4077" s="9">
        <f t="shared" si="315"/>
        <v>41779.045937499999</v>
      </c>
      <c r="T4077" s="9">
        <f t="shared" si="31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E4078/D4078*100</f>
        <v>0</v>
      </c>
      <c r="P4078" t="e">
        <f t="shared" si="317"/>
        <v>#DIV/0!</v>
      </c>
      <c r="Q4078" t="str">
        <f t="shared" si="318"/>
        <v>theater</v>
      </c>
      <c r="R4078" t="str">
        <f t="shared" si="319"/>
        <v>plays</v>
      </c>
      <c r="S4078" s="9">
        <f t="shared" si="315"/>
        <v>41905.795706018522</v>
      </c>
      <c r="T4078" s="9">
        <f t="shared" si="31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E4079/D4079*100</f>
        <v>8.9</v>
      </c>
      <c r="P4079">
        <f t="shared" si="317"/>
        <v>222.5</v>
      </c>
      <c r="Q4079" t="str">
        <f t="shared" si="318"/>
        <v>theater</v>
      </c>
      <c r="R4079" t="str">
        <f t="shared" si="319"/>
        <v>plays</v>
      </c>
      <c r="S4079" s="9">
        <f t="shared" si="315"/>
        <v>42695.7105787037</v>
      </c>
      <c r="T4079" s="9">
        <f t="shared" si="31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E4080/D4080*100</f>
        <v>0</v>
      </c>
      <c r="P4080" t="e">
        <f t="shared" si="317"/>
        <v>#DIV/0!</v>
      </c>
      <c r="Q4080" t="str">
        <f t="shared" si="318"/>
        <v>theater</v>
      </c>
      <c r="R4080" t="str">
        <f t="shared" si="319"/>
        <v>plays</v>
      </c>
      <c r="S4080" s="9">
        <f t="shared" si="315"/>
        <v>42732.787523148145</v>
      </c>
      <c r="T4080" s="9">
        <f t="shared" si="31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E4081/D4081*100</f>
        <v>0.16666666666666669</v>
      </c>
      <c r="P4081">
        <f t="shared" si="317"/>
        <v>5</v>
      </c>
      <c r="Q4081" t="str">
        <f t="shared" si="318"/>
        <v>theater</v>
      </c>
      <c r="R4081" t="str">
        <f t="shared" si="319"/>
        <v>plays</v>
      </c>
      <c r="S4081" s="9">
        <f t="shared" ref="S4081:S4115" si="320">(((J4081/60)/60)/24)+DATE(1970,1,1)</f>
        <v>42510.938900462963</v>
      </c>
      <c r="T4081" s="9">
        <f t="shared" ref="T4081:T4115" si="321"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E4082/D4082*100</f>
        <v>0</v>
      </c>
      <c r="P4082" t="e">
        <f t="shared" si="317"/>
        <v>#DIV/0!</v>
      </c>
      <c r="Q4082" t="str">
        <f t="shared" si="318"/>
        <v>theater</v>
      </c>
      <c r="R4082" t="str">
        <f t="shared" si="319"/>
        <v>plays</v>
      </c>
      <c r="S4082" s="9">
        <f t="shared" si="320"/>
        <v>42511.698101851856</v>
      </c>
      <c r="T4082" s="9">
        <f t="shared" si="32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E4083/D4083*100</f>
        <v>15.737410071942445</v>
      </c>
      <c r="P4083">
        <f t="shared" si="317"/>
        <v>29.166666666666668</v>
      </c>
      <c r="Q4083" t="str">
        <f t="shared" si="318"/>
        <v>theater</v>
      </c>
      <c r="R4083" t="str">
        <f t="shared" si="319"/>
        <v>plays</v>
      </c>
      <c r="S4083" s="9">
        <f t="shared" si="320"/>
        <v>42041.581307870365</v>
      </c>
      <c r="T4083" s="9">
        <f t="shared" si="32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E4084/D4084*100</f>
        <v>2</v>
      </c>
      <c r="P4084">
        <f t="shared" si="317"/>
        <v>1.5</v>
      </c>
      <c r="Q4084" t="str">
        <f t="shared" si="318"/>
        <v>theater</v>
      </c>
      <c r="R4084" t="str">
        <f t="shared" si="319"/>
        <v>plays</v>
      </c>
      <c r="S4084" s="9">
        <f t="shared" si="320"/>
        <v>42307.189270833333</v>
      </c>
      <c r="T4084" s="9">
        <f t="shared" si="32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E4085/D4085*100</f>
        <v>21.685714285714287</v>
      </c>
      <c r="P4085">
        <f t="shared" si="317"/>
        <v>126.5</v>
      </c>
      <c r="Q4085" t="str">
        <f t="shared" si="318"/>
        <v>theater</v>
      </c>
      <c r="R4085" t="str">
        <f t="shared" si="319"/>
        <v>plays</v>
      </c>
      <c r="S4085" s="9">
        <f t="shared" si="320"/>
        <v>42353.761759259258</v>
      </c>
      <c r="T4085" s="9">
        <f t="shared" si="32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E4086/D4086*100</f>
        <v>0.33333333333333337</v>
      </c>
      <c r="P4086">
        <f t="shared" si="317"/>
        <v>10</v>
      </c>
      <c r="Q4086" t="str">
        <f t="shared" si="318"/>
        <v>theater</v>
      </c>
      <c r="R4086" t="str">
        <f t="shared" si="319"/>
        <v>plays</v>
      </c>
      <c r="S4086" s="9">
        <f t="shared" si="320"/>
        <v>42622.436412037037</v>
      </c>
      <c r="T4086" s="9">
        <f t="shared" si="32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E4087/D4087*100</f>
        <v>0.2857142857142857</v>
      </c>
      <c r="P4087">
        <f t="shared" si="317"/>
        <v>10</v>
      </c>
      <c r="Q4087" t="str">
        <f t="shared" si="318"/>
        <v>theater</v>
      </c>
      <c r="R4087" t="str">
        <f t="shared" si="319"/>
        <v>plays</v>
      </c>
      <c r="S4087" s="9">
        <f t="shared" si="320"/>
        <v>42058.603877314818</v>
      </c>
      <c r="T4087" s="9">
        <f t="shared" si="32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E4088/D4088*100</f>
        <v>4.7</v>
      </c>
      <c r="P4088">
        <f t="shared" si="317"/>
        <v>9.4</v>
      </c>
      <c r="Q4088" t="str">
        <f t="shared" si="318"/>
        <v>theater</v>
      </c>
      <c r="R4088" t="str">
        <f t="shared" si="319"/>
        <v>plays</v>
      </c>
      <c r="S4088" s="9">
        <f t="shared" si="320"/>
        <v>42304.940960648149</v>
      </c>
      <c r="T4088" s="9">
        <f t="shared" si="32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E4089/D4089*100</f>
        <v>0</v>
      </c>
      <c r="P4089" t="e">
        <f t="shared" si="317"/>
        <v>#DIV/0!</v>
      </c>
      <c r="Q4089" t="str">
        <f t="shared" si="318"/>
        <v>theater</v>
      </c>
      <c r="R4089" t="str">
        <f t="shared" si="319"/>
        <v>plays</v>
      </c>
      <c r="S4089" s="9">
        <f t="shared" si="320"/>
        <v>42538.742893518516</v>
      </c>
      <c r="T4089" s="9">
        <f t="shared" si="32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E4090/D4090*100</f>
        <v>10.8</v>
      </c>
      <c r="P4090">
        <f t="shared" si="317"/>
        <v>72</v>
      </c>
      <c r="Q4090" t="str">
        <f t="shared" si="318"/>
        <v>theater</v>
      </c>
      <c r="R4090" t="str">
        <f t="shared" si="319"/>
        <v>plays</v>
      </c>
      <c r="S4090" s="9">
        <f t="shared" si="320"/>
        <v>41990.612546296295</v>
      </c>
      <c r="T4090" s="9">
        <f t="shared" si="32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E4091/D4091*100</f>
        <v>4.8</v>
      </c>
      <c r="P4091">
        <f t="shared" si="317"/>
        <v>30</v>
      </c>
      <c r="Q4091" t="str">
        <f t="shared" si="318"/>
        <v>theater</v>
      </c>
      <c r="R4091" t="str">
        <f t="shared" si="319"/>
        <v>plays</v>
      </c>
      <c r="S4091" s="9">
        <f t="shared" si="320"/>
        <v>42122.732499999998</v>
      </c>
      <c r="T4091" s="9">
        <f t="shared" si="32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E4092/D4092*100</f>
        <v>3.2</v>
      </c>
      <c r="P4092">
        <f t="shared" si="317"/>
        <v>10.666666666666666</v>
      </c>
      <c r="Q4092" t="str">
        <f t="shared" si="318"/>
        <v>theater</v>
      </c>
      <c r="R4092" t="str">
        <f t="shared" si="319"/>
        <v>plays</v>
      </c>
      <c r="S4092" s="9">
        <f t="shared" si="320"/>
        <v>42209.67288194444</v>
      </c>
      <c r="T4092" s="9">
        <f t="shared" si="32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E4093/D4093*100</f>
        <v>12.75</v>
      </c>
      <c r="P4093">
        <f t="shared" si="317"/>
        <v>25.5</v>
      </c>
      <c r="Q4093" t="str">
        <f t="shared" si="318"/>
        <v>theater</v>
      </c>
      <c r="R4093" t="str">
        <f t="shared" si="319"/>
        <v>plays</v>
      </c>
      <c r="S4093" s="9">
        <f t="shared" si="320"/>
        <v>41990.506377314814</v>
      </c>
      <c r="T4093" s="9">
        <f t="shared" si="32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E4094/D4094*100</f>
        <v>1.8181818181818181E-2</v>
      </c>
      <c r="P4094">
        <f t="shared" si="317"/>
        <v>20</v>
      </c>
      <c r="Q4094" t="str">
        <f t="shared" si="318"/>
        <v>theater</v>
      </c>
      <c r="R4094" t="str">
        <f t="shared" si="319"/>
        <v>plays</v>
      </c>
      <c r="S4094" s="9">
        <f t="shared" si="320"/>
        <v>42039.194988425923</v>
      </c>
      <c r="T4094" s="9">
        <f t="shared" si="32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E4095/D4095*100</f>
        <v>2.4</v>
      </c>
      <c r="P4095">
        <f t="shared" si="317"/>
        <v>15</v>
      </c>
      <c r="Q4095" t="str">
        <f t="shared" si="318"/>
        <v>theater</v>
      </c>
      <c r="R4095" t="str">
        <f t="shared" si="319"/>
        <v>plays</v>
      </c>
      <c r="S4095" s="9">
        <f t="shared" si="320"/>
        <v>42178.815891203703</v>
      </c>
      <c r="T4095" s="9">
        <f t="shared" si="32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E4096/D4096*100</f>
        <v>36.5</v>
      </c>
      <c r="P4096">
        <f t="shared" si="317"/>
        <v>91.25</v>
      </c>
      <c r="Q4096" t="str">
        <f t="shared" si="318"/>
        <v>theater</v>
      </c>
      <c r="R4096" t="str">
        <f t="shared" si="319"/>
        <v>plays</v>
      </c>
      <c r="S4096" s="9">
        <f t="shared" si="320"/>
        <v>41890.086805555555</v>
      </c>
      <c r="T4096" s="9">
        <f t="shared" si="32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E4097/D4097*100</f>
        <v>2.666666666666667</v>
      </c>
      <c r="P4097">
        <f t="shared" si="317"/>
        <v>800</v>
      </c>
      <c r="Q4097" t="str">
        <f t="shared" si="318"/>
        <v>theater</v>
      </c>
      <c r="R4097" t="str">
        <f t="shared" si="319"/>
        <v>plays</v>
      </c>
      <c r="S4097" s="9">
        <f t="shared" si="320"/>
        <v>42693.031828703708</v>
      </c>
      <c r="T4097" s="9">
        <f t="shared" si="32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E4098/D4098*100</f>
        <v>11.428571428571429</v>
      </c>
      <c r="P4098">
        <f t="shared" si="317"/>
        <v>80</v>
      </c>
      <c r="Q4098" t="str">
        <f t="shared" si="318"/>
        <v>theater</v>
      </c>
      <c r="R4098" t="str">
        <f t="shared" si="319"/>
        <v>plays</v>
      </c>
      <c r="S4098" s="9">
        <f t="shared" si="320"/>
        <v>42750.530312499999</v>
      </c>
      <c r="T4098" s="9">
        <f t="shared" si="32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E4099/D4099*100</f>
        <v>0</v>
      </c>
      <c r="P4099" t="e">
        <f t="shared" ref="P4099:P4115" si="322">E4099/L4099</f>
        <v>#DIV/0!</v>
      </c>
      <c r="Q4099" t="str">
        <f t="shared" ref="Q4099:Q4115" si="323">LEFT(N4099,FIND("/",N4099)-1)</f>
        <v>theater</v>
      </c>
      <c r="R4099" t="str">
        <f t="shared" ref="R4099:R4115" si="324">RIGHT(N4099,LEN(N4099)-FIND("/",N4099))</f>
        <v>plays</v>
      </c>
      <c r="S4099" s="9">
        <f t="shared" si="320"/>
        <v>42344.824502314819</v>
      </c>
      <c r="T4099" s="9">
        <f t="shared" si="321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E4100/D4100*100</f>
        <v>0</v>
      </c>
      <c r="P4100" t="e">
        <f t="shared" si="322"/>
        <v>#DIV/0!</v>
      </c>
      <c r="Q4100" t="str">
        <f t="shared" si="323"/>
        <v>theater</v>
      </c>
      <c r="R4100" t="str">
        <f t="shared" si="324"/>
        <v>plays</v>
      </c>
      <c r="S4100" s="9">
        <f t="shared" si="320"/>
        <v>42495.722187499996</v>
      </c>
      <c r="T4100" s="9">
        <f t="shared" si="32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E4101/D4101*100</f>
        <v>1.1111111111111112</v>
      </c>
      <c r="P4101">
        <f t="shared" si="322"/>
        <v>50</v>
      </c>
      <c r="Q4101" t="str">
        <f t="shared" si="323"/>
        <v>theater</v>
      </c>
      <c r="R4101" t="str">
        <f t="shared" si="324"/>
        <v>plays</v>
      </c>
      <c r="S4101" s="9">
        <f t="shared" si="320"/>
        <v>42570.850381944445</v>
      </c>
      <c r="T4101" s="9">
        <f t="shared" si="32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E4102/D4102*100</f>
        <v>0</v>
      </c>
      <c r="P4102" t="e">
        <f t="shared" si="322"/>
        <v>#DIV/0!</v>
      </c>
      <c r="Q4102" t="str">
        <f t="shared" si="323"/>
        <v>theater</v>
      </c>
      <c r="R4102" t="str">
        <f t="shared" si="324"/>
        <v>plays</v>
      </c>
      <c r="S4102" s="9">
        <f t="shared" si="320"/>
        <v>41927.124884259261</v>
      </c>
      <c r="T4102" s="9">
        <f t="shared" si="32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E4103/D4103*100</f>
        <v>0</v>
      </c>
      <c r="P4103" t="e">
        <f t="shared" si="322"/>
        <v>#DIV/0!</v>
      </c>
      <c r="Q4103" t="str">
        <f t="shared" si="323"/>
        <v>theater</v>
      </c>
      <c r="R4103" t="str">
        <f t="shared" si="324"/>
        <v>plays</v>
      </c>
      <c r="S4103" s="9">
        <f t="shared" si="320"/>
        <v>42730.903726851851</v>
      </c>
      <c r="T4103" s="9">
        <f t="shared" si="32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E4104/D4104*100</f>
        <v>27.400000000000002</v>
      </c>
      <c r="P4104">
        <f t="shared" si="322"/>
        <v>22.833333333333332</v>
      </c>
      <c r="Q4104" t="str">
        <f t="shared" si="323"/>
        <v>theater</v>
      </c>
      <c r="R4104" t="str">
        <f t="shared" si="324"/>
        <v>plays</v>
      </c>
      <c r="S4104" s="9">
        <f t="shared" si="320"/>
        <v>42475.848067129627</v>
      </c>
      <c r="T4104" s="9">
        <f t="shared" si="32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E4105/D4105*100</f>
        <v>10</v>
      </c>
      <c r="P4105">
        <f t="shared" si="322"/>
        <v>16.666666666666668</v>
      </c>
      <c r="Q4105" t="str">
        <f t="shared" si="323"/>
        <v>theater</v>
      </c>
      <c r="R4105" t="str">
        <f t="shared" si="324"/>
        <v>plays</v>
      </c>
      <c r="S4105" s="9">
        <f t="shared" si="320"/>
        <v>42188.83293981482</v>
      </c>
      <c r="T4105" s="9">
        <f t="shared" si="32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E4106/D4106*100</f>
        <v>21.366666666666667</v>
      </c>
      <c r="P4106">
        <f t="shared" si="322"/>
        <v>45.785714285714285</v>
      </c>
      <c r="Q4106" t="str">
        <f t="shared" si="323"/>
        <v>theater</v>
      </c>
      <c r="R4106" t="str">
        <f t="shared" si="324"/>
        <v>plays</v>
      </c>
      <c r="S4106" s="9">
        <f t="shared" si="320"/>
        <v>42640.278171296297</v>
      </c>
      <c r="T4106" s="9">
        <f t="shared" si="32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E4107/D4107*100</f>
        <v>6.9696969696969706</v>
      </c>
      <c r="P4107">
        <f t="shared" si="322"/>
        <v>383.33333333333331</v>
      </c>
      <c r="Q4107" t="str">
        <f t="shared" si="323"/>
        <v>theater</v>
      </c>
      <c r="R4107" t="str">
        <f t="shared" si="324"/>
        <v>plays</v>
      </c>
      <c r="S4107" s="9">
        <f t="shared" si="320"/>
        <v>42697.010520833333</v>
      </c>
      <c r="T4107" s="9">
        <f t="shared" si="32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E4108/D4108*100</f>
        <v>70.599999999999994</v>
      </c>
      <c r="P4108">
        <f t="shared" si="322"/>
        <v>106.96969696969697</v>
      </c>
      <c r="Q4108" t="str">
        <f t="shared" si="323"/>
        <v>theater</v>
      </c>
      <c r="R4108" t="str">
        <f t="shared" si="324"/>
        <v>plays</v>
      </c>
      <c r="S4108" s="9">
        <f t="shared" si="320"/>
        <v>42053.049375000002</v>
      </c>
      <c r="T4108" s="9">
        <f t="shared" si="32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E4109/D4109*100</f>
        <v>2.0500000000000003</v>
      </c>
      <c r="P4109">
        <f t="shared" si="322"/>
        <v>10.25</v>
      </c>
      <c r="Q4109" t="str">
        <f t="shared" si="323"/>
        <v>theater</v>
      </c>
      <c r="R4109" t="str">
        <f t="shared" si="324"/>
        <v>plays</v>
      </c>
      <c r="S4109" s="9">
        <f t="shared" si="320"/>
        <v>41883.916678240741</v>
      </c>
      <c r="T4109" s="9">
        <f t="shared" si="32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E4110/D4110*100</f>
        <v>1.9666666666666666</v>
      </c>
      <c r="P4110">
        <f t="shared" si="322"/>
        <v>59</v>
      </c>
      <c r="Q4110" t="str">
        <f t="shared" si="323"/>
        <v>theater</v>
      </c>
      <c r="R4110" t="str">
        <f t="shared" si="324"/>
        <v>plays</v>
      </c>
      <c r="S4110" s="9">
        <f t="shared" si="320"/>
        <v>42767.031678240746</v>
      </c>
      <c r="T4110" s="9">
        <f t="shared" si="32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E4111/D4111*100</f>
        <v>0</v>
      </c>
      <c r="P4111" t="e">
        <f t="shared" si="322"/>
        <v>#DIV/0!</v>
      </c>
      <c r="Q4111" t="str">
        <f t="shared" si="323"/>
        <v>theater</v>
      </c>
      <c r="R4111" t="str">
        <f t="shared" si="324"/>
        <v>plays</v>
      </c>
      <c r="S4111" s="9">
        <f t="shared" si="320"/>
        <v>42307.539398148147</v>
      </c>
      <c r="T4111" s="9">
        <f t="shared" si="32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E4112/D4112*100</f>
        <v>28.666666666666668</v>
      </c>
      <c r="P4112">
        <f t="shared" si="322"/>
        <v>14.333333333333334</v>
      </c>
      <c r="Q4112" t="str">
        <f t="shared" si="323"/>
        <v>theater</v>
      </c>
      <c r="R4112" t="str">
        <f t="shared" si="324"/>
        <v>plays</v>
      </c>
      <c r="S4112" s="9">
        <f t="shared" si="320"/>
        <v>42512.626747685179</v>
      </c>
      <c r="T4112" s="9">
        <f t="shared" si="32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E4113/D4113*100</f>
        <v>3.1333333333333333</v>
      </c>
      <c r="P4113">
        <f t="shared" si="322"/>
        <v>15.666666666666666</v>
      </c>
      <c r="Q4113" t="str">
        <f t="shared" si="323"/>
        <v>theater</v>
      </c>
      <c r="R4113" t="str">
        <f t="shared" si="324"/>
        <v>plays</v>
      </c>
      <c r="S4113" s="9">
        <f t="shared" si="320"/>
        <v>42029.135879629626</v>
      </c>
      <c r="T4113" s="9">
        <f t="shared" si="32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E4114/D4114*100</f>
        <v>0.04</v>
      </c>
      <c r="P4114">
        <f t="shared" si="322"/>
        <v>1</v>
      </c>
      <c r="Q4114" t="str">
        <f t="shared" si="323"/>
        <v>theater</v>
      </c>
      <c r="R4114" t="str">
        <f t="shared" si="324"/>
        <v>plays</v>
      </c>
      <c r="S4114" s="9">
        <f t="shared" si="320"/>
        <v>42400.946597222224</v>
      </c>
      <c r="T4114" s="9">
        <f t="shared" si="32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E4115/D4115*100</f>
        <v>0.2</v>
      </c>
      <c r="P4115">
        <f t="shared" si="322"/>
        <v>1</v>
      </c>
      <c r="Q4115" t="str">
        <f t="shared" si="323"/>
        <v>theater</v>
      </c>
      <c r="R4115" t="str">
        <f t="shared" si="324"/>
        <v>plays</v>
      </c>
      <c r="S4115" s="9">
        <f t="shared" si="320"/>
        <v>42358.573182870372</v>
      </c>
      <c r="T4115" s="9">
        <f t="shared" si="321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1113C-54F4-8445-BC6C-AEC763223158}">
  <dimension ref="A1:F14"/>
  <sheetViews>
    <sheetView tabSelected="1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8318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8317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8314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A8D9-B6C7-9D4B-BE1A-54D138DD84EE}">
  <dimension ref="A1:F47"/>
  <sheetViews>
    <sheetView workbookViewId="0">
      <selection activeCell="B11" sqref="B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5806-8F35-364F-86FB-405C7DFFEA3D}">
  <dimension ref="A1:F22"/>
  <sheetViews>
    <sheetView workbookViewId="0">
      <selection activeCell="A18" sqref="A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4.5" bestFit="1" customWidth="1"/>
    <col min="8" max="8" width="4.1640625" bestFit="1" customWidth="1"/>
    <col min="9" max="9" width="9" bestFit="1" customWidth="1"/>
    <col min="10" max="10" width="6.5" bestFit="1" customWidth="1"/>
    <col min="11" max="12" width="4.1640625" bestFit="1" customWidth="1"/>
    <col min="13" max="13" width="9" bestFit="1" customWidth="1"/>
    <col min="14" max="14" width="6.5" bestFit="1" customWidth="1"/>
    <col min="15" max="16" width="4.1640625" bestFit="1" customWidth="1"/>
    <col min="17" max="17" width="9" bestFit="1" customWidth="1"/>
    <col min="18" max="18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8384</v>
      </c>
      <c r="B2" t="s">
        <v>8364</v>
      </c>
    </row>
    <row r="4" spans="1:6" x14ac:dyDescent="0.2">
      <c r="A4" s="6" t="s">
        <v>8383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8376</v>
      </c>
      <c r="B6" s="5">
        <v>89</v>
      </c>
      <c r="C6" s="5">
        <v>363</v>
      </c>
      <c r="D6" s="5">
        <v>50</v>
      </c>
      <c r="E6" s="5">
        <v>564</v>
      </c>
      <c r="F6" s="5">
        <v>1066</v>
      </c>
    </row>
    <row r="7" spans="1:6" x14ac:dyDescent="0.2">
      <c r="A7" s="10" t="s">
        <v>8377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</row>
    <row r="8" spans="1:6" x14ac:dyDescent="0.2">
      <c r="A8" s="10" t="s">
        <v>8378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2">
      <c r="A9" s="10" t="s">
        <v>8379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2">
      <c r="A10" s="7" t="s">
        <v>8367</v>
      </c>
      <c r="B10" s="5">
        <v>80</v>
      </c>
      <c r="C10" s="5">
        <v>375</v>
      </c>
      <c r="D10" s="5"/>
      <c r="E10" s="5">
        <v>637</v>
      </c>
      <c r="F10" s="5">
        <v>1092</v>
      </c>
    </row>
    <row r="11" spans="1:6" x14ac:dyDescent="0.2">
      <c r="A11" s="10" t="s">
        <v>8380</v>
      </c>
      <c r="B11" s="5">
        <v>27</v>
      </c>
      <c r="C11" s="5">
        <v>102</v>
      </c>
      <c r="D11" s="5"/>
      <c r="E11" s="5">
        <v>192</v>
      </c>
      <c r="F11" s="5">
        <v>321</v>
      </c>
    </row>
    <row r="12" spans="1:6" x14ac:dyDescent="0.2">
      <c r="A12" s="10" t="s">
        <v>8368</v>
      </c>
      <c r="B12" s="5">
        <v>26</v>
      </c>
      <c r="C12" s="5">
        <v>126</v>
      </c>
      <c r="D12" s="5"/>
      <c r="E12" s="5">
        <v>234</v>
      </c>
      <c r="F12" s="5">
        <v>386</v>
      </c>
    </row>
    <row r="13" spans="1:6" x14ac:dyDescent="0.2">
      <c r="A13" s="10" t="s">
        <v>8381</v>
      </c>
      <c r="B13" s="5">
        <v>27</v>
      </c>
      <c r="C13" s="5">
        <v>147</v>
      </c>
      <c r="D13" s="5"/>
      <c r="E13" s="5">
        <v>211</v>
      </c>
      <c r="F13" s="5">
        <v>385</v>
      </c>
    </row>
    <row r="14" spans="1:6" x14ac:dyDescent="0.2">
      <c r="A14" s="7" t="s">
        <v>8369</v>
      </c>
      <c r="B14" s="5">
        <v>100</v>
      </c>
      <c r="C14" s="5">
        <v>411</v>
      </c>
      <c r="D14" s="5"/>
      <c r="E14" s="5">
        <v>507</v>
      </c>
      <c r="F14" s="5">
        <v>1018</v>
      </c>
    </row>
    <row r="15" spans="1:6" x14ac:dyDescent="0.2">
      <c r="A15" s="10" t="s">
        <v>8370</v>
      </c>
      <c r="B15" s="5">
        <v>43</v>
      </c>
      <c r="C15" s="5">
        <v>150</v>
      </c>
      <c r="D15" s="5"/>
      <c r="E15" s="5">
        <v>194</v>
      </c>
      <c r="F15" s="5">
        <v>387</v>
      </c>
    </row>
    <row r="16" spans="1:6" x14ac:dyDescent="0.2">
      <c r="A16" s="10" t="s">
        <v>8371</v>
      </c>
      <c r="B16" s="5">
        <v>33</v>
      </c>
      <c r="C16" s="5">
        <v>134</v>
      </c>
      <c r="D16" s="5"/>
      <c r="E16" s="5">
        <v>166</v>
      </c>
      <c r="F16" s="5">
        <v>333</v>
      </c>
    </row>
    <row r="17" spans="1:6" x14ac:dyDescent="0.2">
      <c r="A17" s="10" t="s">
        <v>8372</v>
      </c>
      <c r="B17" s="5">
        <v>24</v>
      </c>
      <c r="C17" s="5">
        <v>127</v>
      </c>
      <c r="D17" s="5"/>
      <c r="E17" s="5">
        <v>147</v>
      </c>
      <c r="F17" s="5">
        <v>298</v>
      </c>
    </row>
    <row r="18" spans="1:6" x14ac:dyDescent="0.2">
      <c r="A18" s="7" t="s">
        <v>8373</v>
      </c>
      <c r="B18" s="5">
        <v>80</v>
      </c>
      <c r="C18" s="5">
        <v>381</v>
      </c>
      <c r="D18" s="5"/>
      <c r="E18" s="5">
        <v>477</v>
      </c>
      <c r="F18" s="5">
        <v>938</v>
      </c>
    </row>
    <row r="19" spans="1:6" x14ac:dyDescent="0.2">
      <c r="A19" s="10" t="s">
        <v>8374</v>
      </c>
      <c r="B19" s="5">
        <v>20</v>
      </c>
      <c r="C19" s="5">
        <v>149</v>
      </c>
      <c r="D19" s="5"/>
      <c r="E19" s="5">
        <v>183</v>
      </c>
      <c r="F19" s="5">
        <v>352</v>
      </c>
    </row>
    <row r="20" spans="1:6" x14ac:dyDescent="0.2">
      <c r="A20" s="10" t="s">
        <v>8375</v>
      </c>
      <c r="B20" s="5">
        <v>37</v>
      </c>
      <c r="C20" s="5">
        <v>114</v>
      </c>
      <c r="D20" s="5"/>
      <c r="E20" s="5">
        <v>183</v>
      </c>
      <c r="F20" s="5">
        <v>334</v>
      </c>
    </row>
    <row r="21" spans="1:6" x14ac:dyDescent="0.2">
      <c r="A21" s="10" t="s">
        <v>8382</v>
      </c>
      <c r="B21" s="5">
        <v>23</v>
      </c>
      <c r="C21" s="5">
        <v>118</v>
      </c>
      <c r="D21" s="5"/>
      <c r="E21" s="5">
        <v>111</v>
      </c>
      <c r="F21" s="5">
        <v>252</v>
      </c>
    </row>
    <row r="22" spans="1:6" x14ac:dyDescent="0.2">
      <c r="A22" s="7" t="s">
        <v>8311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4A51-05A6-4747-8595-433D95629DEA}">
  <dimension ref="A1:H13"/>
  <sheetViews>
    <sheetView workbookViewId="0">
      <selection activeCell="J17" sqref="J17"/>
    </sheetView>
  </sheetViews>
  <sheetFormatPr baseColWidth="10" defaultRowHeight="15" x14ac:dyDescent="0.2"/>
  <cols>
    <col min="1" max="1" width="24.83203125" bestFit="1" customWidth="1"/>
  </cols>
  <sheetData>
    <row r="1" spans="1:8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t="s">
        <v>8393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2">
      <c r="A3" t="s">
        <v>8394</v>
      </c>
      <c r="B3">
        <f>COUNTIFS(goal, "&gt;=1000", goal, "&lt;4999", state, "successful")</f>
        <v>931</v>
      </c>
      <c r="C3">
        <f>COUNTIFS(goal, "&gt;=1000", goal, "&lt;4999", state, "failed")</f>
        <v>420</v>
      </c>
      <c r="D3">
        <f>COUNTIFS(goal, "&gt;=1000", goal, "&lt;4999", state, "canceled")</f>
        <v>60</v>
      </c>
      <c r="E3">
        <f t="shared" ref="E3:E13" si="0">SUM(B3:D3)</f>
        <v>1411</v>
      </c>
      <c r="F3">
        <f t="shared" ref="F3:F13" si="1">B3/E3*100</f>
        <v>65.981573352232459</v>
      </c>
      <c r="G3">
        <f t="shared" ref="G3:G13" si="2">C3/E3*100</f>
        <v>29.766123316796602</v>
      </c>
      <c r="H3">
        <f t="shared" ref="H3:H13" si="3">D3/E3*100</f>
        <v>4.2523033309709426</v>
      </c>
    </row>
    <row r="4" spans="1:8" x14ac:dyDescent="0.2">
      <c r="A4" t="s">
        <v>8395</v>
      </c>
      <c r="B4">
        <f>COUNTIFS(goal, "&gt;=5000", goal, "&lt;9999", state, "successful")</f>
        <v>380</v>
      </c>
      <c r="C4">
        <f>COUNTIFS(goal, "&gt;=5000", goal, "&lt;9999", state, "failed")</f>
        <v>282</v>
      </c>
      <c r="D4">
        <f>COUNTIFS(goal, "&gt;=5000", goal, "&lt;9999", state, "canceled")</f>
        <v>51</v>
      </c>
      <c r="E4">
        <f t="shared" si="0"/>
        <v>713</v>
      </c>
      <c r="F4">
        <f t="shared" si="1"/>
        <v>53.295932678821877</v>
      </c>
      <c r="G4">
        <f t="shared" si="2"/>
        <v>39.551192145862551</v>
      </c>
      <c r="H4">
        <f t="shared" si="3"/>
        <v>7.1528751753155682</v>
      </c>
    </row>
    <row r="5" spans="1:8" x14ac:dyDescent="0.2">
      <c r="A5" t="s">
        <v>8396</v>
      </c>
      <c r="B5">
        <f>COUNTIFS(goal, "&gt;=10000", goal, "&lt;14999", state, "successful")</f>
        <v>168</v>
      </c>
      <c r="C5">
        <f>COUNTIFS(goal, "&gt;=10000", goal, "&lt;14999", state, "failed")</f>
        <v>144</v>
      </c>
      <c r="D5">
        <f>COUNTIFS(goal, "&gt;=10000", goal, "&lt;14999", state, 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8397</v>
      </c>
      <c r="B6">
        <f>COUNTIFS(goal, "&gt;=15000", goal, "&lt;19999", state, "successful")</f>
        <v>94</v>
      </c>
      <c r="C6">
        <f>COUNTIFS(goal, "&gt;=15000", goal, "&lt;19999", state, "failed")</f>
        <v>90</v>
      </c>
      <c r="D6">
        <f>COUNTIFS(goal, "&gt;=15000", goal, "&lt;19999", state, 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8398</v>
      </c>
      <c r="B7">
        <f>COUNTIFS(goal, "&gt;=20000", goal, "&lt;24999", state, "successful")</f>
        <v>62</v>
      </c>
      <c r="C7">
        <f>COUNTIFS(goal, "&gt;=20000", goal, "&lt;24999", state, "failed")</f>
        <v>72</v>
      </c>
      <c r="D7">
        <f>COUNTIFS(goal, "&gt;=20000", goal, "&lt;24999", state, "canceled")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">
      <c r="A8" t="s">
        <v>8399</v>
      </c>
      <c r="B8">
        <f>COUNTIFS(goal, "&gt;=25000", goal, "&lt;29999", state, "successful")</f>
        <v>55</v>
      </c>
      <c r="C8">
        <f>COUNTIFS(goal, "&gt;=25000", goal, "&lt;29999", state, "failed")</f>
        <v>64</v>
      </c>
      <c r="D8">
        <f>COUNTIFS(goal, "&gt;=25000", goal, "&lt;29999", state, 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8400</v>
      </c>
      <c r="B9">
        <f>COUNTIFS(goal, "&gt;=30000", goal, "&lt;34999", state, "successful")</f>
        <v>32</v>
      </c>
      <c r="C9">
        <f>COUNTIFS(goal, "&gt;=30000", goal, "&lt;34999", state, "failed")</f>
        <v>37</v>
      </c>
      <c r="D9">
        <f>COUNTIFS(goal, "&gt;=30000", goal, "&lt;34999", state, 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8401</v>
      </c>
      <c r="B10">
        <f>COUNTIFS(goal, "&gt;=35000", goal, "&lt;39999", state, "successful")</f>
        <v>26</v>
      </c>
      <c r="C10">
        <f>COUNTIFS(goal, "&gt;=35000", goal, "&lt;39999", state, "failed")</f>
        <v>22</v>
      </c>
      <c r="D10">
        <f>COUNTIFS(goal, "&gt;=35000", goal, "&lt;39999", state, 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8402</v>
      </c>
      <c r="B11">
        <f>COUNTIFS(goal, "&gt;=40000", goal, "&lt;44999", state, "successful")</f>
        <v>21</v>
      </c>
      <c r="C11">
        <f>COUNTIFS(goal, "&gt;=40000", goal, "&lt;44999", state, "failed")</f>
        <v>16</v>
      </c>
      <c r="D11">
        <f>COUNTIFS(goal, "&gt;=40000", goal, "&lt;44999", state, 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8403</v>
      </c>
      <c r="B12">
        <f>COUNTIFS(goal, "&gt;=45000", goal, "&lt;49999", state, "successful")</f>
        <v>6</v>
      </c>
      <c r="C12">
        <f>COUNTIFS(goal, "&gt;=45000", goal, "&lt;49999", state, "failed")</f>
        <v>11</v>
      </c>
      <c r="D12">
        <f>COUNTIFS(goal, "&gt;=45000", goal, "&lt;49999", state, 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8404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Category Stats</vt:lpstr>
      <vt:lpstr>Subcategory Stats</vt:lpstr>
      <vt:lpstr>Outcomes Based on Launch Date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2019-09-19T19:55:25Z</dcterms:modified>
</cp:coreProperties>
</file>