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updateLinks="never"/>
  <bookViews>
    <workbookView xWindow="0" yWindow="0" windowWidth="23040" windowHeight="8835"/>
  </bookViews>
  <sheets>
    <sheet name="NBN owned site" sheetId="1" r:id="rId1"/>
    <sheet name="Non-NBN owned site" sheetId="4" r:id="rId2"/>
    <sheet name="Mobilisation" sheetId="2" r:id="rId3"/>
    <sheet name="General Assumptions" sheetId="5" r:id="rId4"/>
  </sheets>
  <externalReferences>
    <externalReference r:id="rId5"/>
    <externalReference r:id="rId6"/>
  </externalReferences>
  <definedNames>
    <definedName name="CATS.Project" hidden="1">"A9137"</definedName>
    <definedName name="SCSORT1_RMU_AUDIT.1.1.1">459</definedName>
    <definedName name="SCSORT1_RMU_AUDIT.1.1.2">892</definedName>
    <definedName name="SCSORT1_RMU_CW.A.1.1">870</definedName>
    <definedName name="SCSORT1_RMU_CW.C.1.1">592</definedName>
    <definedName name="SCSORT1_RMU_CW.C.1.11">7536</definedName>
    <definedName name="SCSORT1_RMU_CW.C.1.12">4811</definedName>
    <definedName name="SCSORT1_RMU_CW.C.1.13A">724</definedName>
    <definedName name="SCSORT1_RMU_CW.C.1.13B">609</definedName>
    <definedName name="SCSORT1_RMU_CW.C.1.14A">2063</definedName>
    <definedName name="SCSORT1_RMU_CW.C.1.14B">525</definedName>
    <definedName name="SCSORT1_RMU_CW.C.1.16">1371</definedName>
    <definedName name="SCSORT1_RMU_CW.C.1.16A">1056</definedName>
    <definedName name="SCSORT1_RMU_CW.C.1.16B">244</definedName>
    <definedName name="SCSORT1_RMU_CW.C.1.16C">642</definedName>
    <definedName name="SCSORT1_RMU_CW.C.1.16D">98</definedName>
    <definedName name="SCSORT1_RMU_CW.C.1.17A">1303</definedName>
    <definedName name="SCSORT1_RMU_CW.C.1.17B">547</definedName>
    <definedName name="SCSORT1_RMU_CW.C.1.18">710</definedName>
    <definedName name="SCSORT1_RMU_CW.C.1.18A">27</definedName>
    <definedName name="SCSORT1_RMU_CW.C.1.2">927</definedName>
    <definedName name="SCSORT1_RMU_CW.C.1.3">2405</definedName>
    <definedName name="SCSORT1_RMU_CW.C.1.4">81</definedName>
    <definedName name="SCSORT1_RMU_CW.C.1.5">43</definedName>
    <definedName name="SCSORT1_RMU_CW.C.1.6">155</definedName>
    <definedName name="SCSORT1_RMU_CW.C.1.7">897</definedName>
    <definedName name="SCSORT1_RMU_DC.1.1.1">1120</definedName>
    <definedName name="SCSORT1_RMU_DC.1.1.2">1036</definedName>
    <definedName name="SCSORT1_RMU_DC.1.1.3">132</definedName>
    <definedName name="SCSORT1_RMU_DC.1.1.4">273</definedName>
    <definedName name="SCSORT1_RMU_DC.1.1.5">1048</definedName>
    <definedName name="SCSORT1_RMU_DE111.A.1.1">340</definedName>
    <definedName name="SCSORT1_RMU_EXT.1.1.1">310.3</definedName>
    <definedName name="SCSORT1_RMU_EXT.1.1.11">74</definedName>
    <definedName name="SCSORT1_RMU_EXT.1.1.12">113.3</definedName>
    <definedName name="SCSORT1_RMU_EXT.1.1.13">236</definedName>
    <definedName name="SCSORT1_RMU_EXT.1.1.14">382</definedName>
    <definedName name="SCSORT1_RMU_EXT.1.1.15">742</definedName>
    <definedName name="SCSORT1_RMU_EXT.1.1.18">613</definedName>
    <definedName name="SCSORT1_RMU_EXT.1.1.19">1084</definedName>
    <definedName name="SCSORT1_RMU_EXT.1.1.2">83.5</definedName>
    <definedName name="SCSORT1_RMU_EXT.1.1.20">1964</definedName>
    <definedName name="SCSORT1_RMU_EXT.1.1.21">211</definedName>
    <definedName name="SCSORT1_RMU_EXT.1.1.22">21</definedName>
    <definedName name="SCSORT1_RMU_EXT.1.1.23">106</definedName>
    <definedName name="SCSORT1_RMU_EXT.1.1.23A">360</definedName>
    <definedName name="SCSORT1_RMU_EXT.1.1.24">181.37</definedName>
    <definedName name="SCSORT1_RMU_EXT.1.1.3">115</definedName>
    <definedName name="SCSORT1_RMU_EXT.1.1.4">69</definedName>
    <definedName name="SCSORT1_RMU_EXT.1.1.6">302</definedName>
    <definedName name="SCSORT1_RMU_EXT.1.1.7">413</definedName>
    <definedName name="SCSORT1_RMU_MAN.1.1.1">397</definedName>
    <definedName name="SCSORT1_RMU_MAN.1.1.10">129</definedName>
    <definedName name="SCSORT1_RMU_MAN.1.1.11">219</definedName>
    <definedName name="SCSORT1_RMU_MAN.1.1.12">132</definedName>
    <definedName name="SCSORT1_RMU_MAN.1.1.13">249</definedName>
    <definedName name="SCSORT1_RMU_MAN.1.1.2">155</definedName>
    <definedName name="SCSORT1_RMU_MAN.1.1.3">164</definedName>
    <definedName name="SCSORT1_RMU_MAN.1.1.4">249</definedName>
    <definedName name="SCSORT1_RMU_MAN.1.1.5">156</definedName>
    <definedName name="SCSORT1_RMU_MAN.1.1.6">182</definedName>
    <definedName name="SCSORT1_RMU_MAN.1.1.7">171</definedName>
    <definedName name="SCSORT1_RMU_MAN.1.1.8">96</definedName>
    <definedName name="SCSORT1_RMU_MAN.1.1.9">129</definedName>
    <definedName name="SCSORT1_RMU_RBS.1.1.1">847</definedName>
    <definedName name="SCSORT1_RMU_RBS.1.1.10">63</definedName>
    <definedName name="SCSORT1_RMU_RBS.1.1.2">175</definedName>
    <definedName name="SCSORT1_RMU_RBS.1.1.3">132</definedName>
    <definedName name="SCSORT1_RMU_RBS.1.1.4">867</definedName>
    <definedName name="SCSORT1_RMU_RBS.1.1.5">211</definedName>
    <definedName name="SCSORT1_RMU_RBS.1.1.6">123</definedName>
    <definedName name="SCSORT1_RMU_RBS.1.1.7">117</definedName>
    <definedName name="SCSORT1_RMU_RBS.1.1.8">135</definedName>
    <definedName name="SCSORT1_RMU_RBS.1.1.9">53</definedName>
    <definedName name="SCSORT1_RMU_SIU.1.1.1">132</definedName>
    <definedName name="SCSORT1_RMU_SIU.1.1.2">158</definedName>
    <definedName name="SCSORT1_RMU_SIU.1.1.3">26</definedName>
    <definedName name="SCSORT1_RMU_SIU.1.1.4">32</definedName>
    <definedName name="SCSORT1_RMU_SIU.1.1.5">21</definedName>
    <definedName name="SCSORT1_RMU_SIU.1.1.6">21</definedName>
    <definedName name="SCSORT1_RMU_SIU.1.1.7">106</definedName>
    <definedName name="SCSORT1_RMU_SIU.1.1.8">317</definedName>
    <definedName name="SCSORT1_RMU_SSC.1.1.1">642</definedName>
    <definedName name="SCSORT1_RMU_SSC.1.1.2">174</definedName>
    <definedName name="SCSORT1_RMU_SSC.1.1.3">124</definedName>
    <definedName name="SCSORT1_RMU_SSC.1.1.4">226</definedName>
    <definedName name="SCSORT1_RMU_SSC.1.1.5">123</definedName>
    <definedName name="SCSORT1_RMU_SSC.1.1.6">117</definedName>
    <definedName name="SCSORT1_RMU_SSC.1.1.7">135</definedName>
    <definedName name="SCSORT1_RMU_VER.1.1.1">21</definedName>
    <definedName name="SCSORT1_RMU_VER.1.1.2">529</definedName>
    <definedName name="SCSORT1_RMU_VER.1.1.2A">132</definedName>
    <definedName name="SCSORT1_RMU_VER.1.1.3">255</definedName>
    <definedName name="SCSORT1_ROMU_100TC">335.16</definedName>
    <definedName name="SCSORT1_ROMU_12TT">123.2</definedName>
    <definedName name="SCSORT1_ROMU_130TC">449.4</definedName>
    <definedName name="SCSORT1_ROMU_18TT">140</definedName>
    <definedName name="SCSORT1_ROMU_197">0</definedName>
    <definedName name="SCSORT1_ROMU_200TC">604.8</definedName>
    <definedName name="SCSORT1_ROMU_220TC">623.28</definedName>
    <definedName name="SCSORT1_ROMU_23TT">145.6</definedName>
    <definedName name="SCSORT1_ROMU_25TC">139.44</definedName>
    <definedName name="SCSORT1_ROMU_28TT">151.2</definedName>
    <definedName name="SCSORT1_ROMU_30TC">157.08</definedName>
    <definedName name="SCSORT1_ROMU_35TC">185.64</definedName>
    <definedName name="SCSORT1_ROMU_40TT">235.2</definedName>
    <definedName name="SCSORT1_ROMU_50TC">185.64</definedName>
    <definedName name="SCSORT1_ROMU_55TT">392</definedName>
    <definedName name="SCSORT1_ROMU_60TC">241.08</definedName>
    <definedName name="SCSORT1_ROMU_70TT">543.2</definedName>
    <definedName name="SCSORT1_ROMU_80TC">241.08</definedName>
    <definedName name="SCSORT1_ROMU_AN">187.07</definedName>
    <definedName name="SCSORT1_ROMU_CW.C.1.10">0</definedName>
    <definedName name="SCSORT1_ROMU_CW.C.1.15">206</definedName>
    <definedName name="SCSORT1_ROMU_CW.C.1.8">0</definedName>
    <definedName name="SCSORT1_ROMU_CW.C.1.9">0</definedName>
    <definedName name="SCSORT1_ROMU_DM">101.34</definedName>
    <definedName name="SCSORT1_ROMU_EXT.1.1.10">773.37</definedName>
    <definedName name="SCSORT1_ROMU_EXT.1.1.16">1364.41</definedName>
    <definedName name="SCSORT1_ROMU_EXT.1.1.17">346.53</definedName>
    <definedName name="SCSORT1_ROMU_EXT.1.1.5">195.07</definedName>
    <definedName name="SCSORT1_ROMU_EXT.1.1.8">618.65</definedName>
    <definedName name="SCSORT1_ROMU_EXT.1.1.9">694.33</definedName>
    <definedName name="SCSORT1_ROMU_M002.M.1.1.1">174.56</definedName>
    <definedName name="SCSORT1_ROMU_M002.M.1.1.1S">174.56</definedName>
    <definedName name="SCSORT1_ROMU_M002.M.1.1.2">519.88</definedName>
    <definedName name="SCSORT1_ROMU_M002.M.1.1.2S">519.88</definedName>
    <definedName name="SCSORT1_ROMU_M002.M.1.1.3">1308.71</definedName>
    <definedName name="SCSORT1_ROMU_M002.M.1.1.3S">1308.71</definedName>
    <definedName name="SCSORT1_ROMU_M002.M.1.1.4">2292.64</definedName>
    <definedName name="SCSORT1_ROMU_M002.M.1.1.4S">2292.64</definedName>
    <definedName name="SCSORT1_ROMU_M002.M.1.1.5">3269.32</definedName>
    <definedName name="SCSORT1_ROMU_M002.M.1.1.5S">3269.32</definedName>
    <definedName name="SCSORT1_ROMU_M002.M.2.1">173.6</definedName>
    <definedName name="SCSORT1_ROMU_M002.M.2.1.1">349.25</definedName>
    <definedName name="SCSORT1_ROMU_M002.M.2.1.1S">349.25</definedName>
    <definedName name="SCSORT1_ROMU_M002.M.2.1.2">711.94</definedName>
    <definedName name="SCSORT1_ROMU_M002.M.2.1.2S">711.94</definedName>
    <definedName name="SCSORT1_ROMU_M002.M.2.1.3">1506.38</definedName>
    <definedName name="SCSORT1_ROMU_M002.M.2.1.3S">1506.38</definedName>
    <definedName name="SCSORT1_ROMU_M002.M.2.1.4">2336.09</definedName>
    <definedName name="SCSORT1_ROMU_M002.M.2.1.4S">2336.09</definedName>
    <definedName name="SCSORT1_ROMU_M002.M.2.1S">173.6</definedName>
    <definedName name="SCSORT1_ROMU_M002.M.3.1">552.17</definedName>
    <definedName name="SCSORT1_ROMU_M002.M.3.1.1">726.35</definedName>
    <definedName name="SCSORT1_ROMU_M002.M.3.1.1S">726.35</definedName>
    <definedName name="SCSORT1_ROMU_M002.M.3.1.2">1448.45</definedName>
    <definedName name="SCSORT1_ROMU_M002.M.3.1.2S">1448.45</definedName>
    <definedName name="SCSORT1_ROMU_M002.M.3.1.3">2245.87</definedName>
    <definedName name="SCSORT1_ROMU_M002.M.3.1.3S">2245.87</definedName>
    <definedName name="SCSORT1_ROMU_M002.M.3.1S">552.17</definedName>
    <definedName name="SCSORT1_ROMU_M002.M.4.1">1329.45</definedName>
    <definedName name="SCSORT1_ROMU_M002.M.4.1.1">711.94</definedName>
    <definedName name="SCSORT1_ROMU_M002.M.4.1.1S">711.94</definedName>
    <definedName name="SCSORT1_ROMU_M002.M.4.1.2">1478.37</definedName>
    <definedName name="SCSORT1_ROMU_M002.M.4.1.2S">1478.37</definedName>
    <definedName name="SCSORT1_ROMU_M002.M.4.1S">1329.45</definedName>
    <definedName name="SCSORT1_ROMU_M002.M.5.1">2296.78</definedName>
    <definedName name="SCSORT1_ROMU_M002.M.5.1.1">697.16</definedName>
    <definedName name="SCSORT1_ROMU_M002.M.5.1.1S">697.16</definedName>
    <definedName name="SCSORT1_ROMU_M002.M.5.1S">2296.78</definedName>
    <definedName name="SCSORT1_ROMU_M002.M.6.1">3273.76</definedName>
    <definedName name="SCSORT1_ROMU_M002.M.6.1S">3273.76</definedName>
    <definedName name="SCSORT1_ROMU_M002.M.7.1">225.4</definedName>
    <definedName name="SCSORT1_ROMU_M002.M.7.1S">225.4</definedName>
    <definedName name="SCSORT1_ROMU_M002.M.7.1X">225.4</definedName>
    <definedName name="SCSORT1_ROMU_MA">32.22</definedName>
    <definedName name="SCSORT1_ROMU_PPM">0</definedName>
    <definedName name="SCSORT1_ROMU_PR">0</definedName>
    <definedName name="SCSORT1_ROMU_RBS.2.1.1">988.77</definedName>
    <definedName name="SCSORT1_ROMU_RBS.2.1.10">63.42</definedName>
    <definedName name="SCSORT1_ROMU_RBS.2.1.2">174.39</definedName>
    <definedName name="SCSORT1_ROMU_RBS.2.1.3">131.52</definedName>
    <definedName name="SCSORT1_ROMU_RBS.2.1.4">866.91</definedName>
    <definedName name="SCSORT1_ROMU_RBS.2.1.5">211.12</definedName>
    <definedName name="SCSORT1_ROMU_RBS.2.1.6">123.07</definedName>
    <definedName name="SCSORT1_ROMU_RBS.2.1.7">117.29</definedName>
    <definedName name="SCSORT1_ROMU_RBS.2.1.8">134.66</definedName>
    <definedName name="SCSORT1_ROMU_RBS.2.1.9">52.85</definedName>
    <definedName name="SCSORT1_ROMU_RBS.3.1.1">337.36</definedName>
    <definedName name="SCSORT1_ROMU_RBS.3.1.2">312.41</definedName>
    <definedName name="SCSORT1_ROMU_RBS.3.1.3">32.22</definedName>
    <definedName name="SCSORT1_ROMU_RBS.3.1.4">146.61</definedName>
    <definedName name="SCSORT1_ROMU_RBS.3.1.5">117.29</definedName>
    <definedName name="SCSORT1_ROMU_RBS.3.1.6">63.42</definedName>
    <definedName name="SCSORT1_ROMU_RBS.4.1.1">131.52</definedName>
    <definedName name="SCSORT1_ROMU_RBS.4.1.2">312.41</definedName>
    <definedName name="SCSORT1_ROMU_RBS.4.1.3">32.22</definedName>
    <definedName name="SCSORT1_ROMU_RBS.4.1.4">146.61</definedName>
    <definedName name="SCSORT1_ROMU_RBS.4.1.5">117.29</definedName>
    <definedName name="SCSORT1_ROMU_RBS.4.1.6">63.42</definedName>
    <definedName name="SCSORT1_ROMU_SITE.1.1.1">7654.5</definedName>
    <definedName name="SCSORT1_ROMU_SITE.1.1.2">8902.42</definedName>
    <definedName name="SCSORT1_ROMU_SITE.1.1.3">13398.41</definedName>
    <definedName name="SCSORT1_ROMU_SITE.1.1.4">10188.94</definedName>
    <definedName name="SCSORT1_ROMU_SITE.1.1.5">11921.01</definedName>
    <definedName name="SCSORT1_ROMU_SITE.1.1.6">16129.11</definedName>
    <definedName name="SCSORT1_ROMU_SP">101.34</definedName>
    <definedName name="SCSORT1_ROMU_TCP">280</definedName>
    <definedName name="SCSORT1_ROMU_TPM">145.6</definedName>
    <definedName name="SCSORT1_ROMU_TRFAH">1400</definedName>
    <definedName name="SCSORT1_ROMU_TRFNH">1075.2</definedName>
    <definedName name="SCSORT1_ROMU_TRFSAT">1243.2</definedName>
    <definedName name="SCSORT1_ROMU_TRFSUN">1400</definedName>
    <definedName name="SCSORT1_ROMU_WEPR">0</definedName>
    <definedName name="SCSORT1_ROMU_WMHR">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2" i="4" l="1"/>
  <c r="H57" i="4"/>
  <c r="H52" i="4"/>
  <c r="H47" i="4"/>
  <c r="H42" i="4"/>
  <c r="H37" i="4"/>
  <c r="H32" i="4"/>
  <c r="H27" i="4"/>
  <c r="H22" i="4"/>
  <c r="H17" i="4"/>
  <c r="H62" i="1" l="1"/>
  <c r="H57" i="1"/>
  <c r="H52" i="1"/>
  <c r="H47" i="1"/>
  <c r="H42" i="1"/>
  <c r="H37" i="1"/>
  <c r="H32" i="1"/>
  <c r="H27" i="1"/>
  <c r="H22" i="1"/>
  <c r="H17" i="1"/>
  <c r="G104" i="4" l="1"/>
  <c r="G101" i="4"/>
  <c r="G103" i="4"/>
  <c r="G93" i="4"/>
  <c r="G94" i="4"/>
  <c r="G95" i="4"/>
  <c r="G96" i="4"/>
  <c r="G92" i="4"/>
  <c r="G85" i="4"/>
  <c r="G86" i="4"/>
  <c r="G87" i="4"/>
  <c r="G88" i="4"/>
  <c r="G89" i="4"/>
  <c r="G90" i="4"/>
  <c r="G84" i="4"/>
  <c r="G80" i="4"/>
  <c r="G81" i="4"/>
  <c r="G82" i="4"/>
  <c r="G79" i="4"/>
  <c r="G72" i="4"/>
  <c r="G73" i="4"/>
  <c r="G74" i="4"/>
  <c r="G75" i="4"/>
  <c r="G76" i="4"/>
  <c r="G77" i="4"/>
  <c r="G71" i="4"/>
  <c r="G69" i="4"/>
  <c r="G68" i="4"/>
  <c r="A3" i="5"/>
  <c r="A4" i="5" s="1"/>
  <c r="A5" i="5" s="1"/>
  <c r="A6" i="5" s="1"/>
  <c r="A7" i="5" s="1"/>
  <c r="A8" i="5" s="1"/>
  <c r="A9" i="5" s="1"/>
  <c r="A10" i="5" s="1"/>
  <c r="A11" i="5" s="1"/>
  <c r="A12" i="5" s="1"/>
  <c r="A13" i="5" s="1"/>
  <c r="A14" i="5" s="1"/>
  <c r="A15" i="5" s="1"/>
  <c r="A16" i="5" s="1"/>
  <c r="A17" i="5" s="1"/>
  <c r="A18" i="5" s="1"/>
  <c r="A19" i="5" s="1"/>
  <c r="G117" i="4"/>
  <c r="G116" i="4"/>
  <c r="G115" i="4"/>
  <c r="G114" i="4"/>
  <c r="G113" i="4"/>
  <c r="G112" i="4"/>
  <c r="G111" i="4"/>
  <c r="G110" i="4"/>
  <c r="G108" i="4"/>
  <c r="G107" i="4"/>
  <c r="G106" i="4"/>
  <c r="G105" i="4"/>
  <c r="G100" i="4"/>
  <c r="G99" i="4"/>
  <c r="G98" i="4"/>
  <c r="G66" i="4"/>
  <c r="G65" i="4"/>
  <c r="G64" i="4"/>
  <c r="G63" i="4"/>
  <c r="G61" i="4"/>
  <c r="G60" i="4"/>
  <c r="G59" i="4"/>
  <c r="G58" i="4"/>
  <c r="G56" i="4"/>
  <c r="G55" i="4"/>
  <c r="G54" i="4"/>
  <c r="G53" i="4"/>
  <c r="G51" i="4"/>
  <c r="G50" i="4"/>
  <c r="G49" i="4"/>
  <c r="G48" i="4"/>
  <c r="G46" i="4"/>
  <c r="G45" i="4"/>
  <c r="G44" i="4"/>
  <c r="G43" i="4"/>
  <c r="G41" i="4"/>
  <c r="G40" i="4"/>
  <c r="G39" i="4"/>
  <c r="G38" i="4"/>
  <c r="G36" i="4"/>
  <c r="G35" i="4"/>
  <c r="G34" i="4"/>
  <c r="G33" i="4"/>
  <c r="G31" i="4"/>
  <c r="G30" i="4"/>
  <c r="G29" i="4"/>
  <c r="G28" i="4"/>
  <c r="G26" i="4"/>
  <c r="G25" i="4"/>
  <c r="G24" i="4"/>
  <c r="G21" i="4"/>
  <c r="G20" i="4"/>
  <c r="G19" i="4"/>
  <c r="G18" i="4"/>
  <c r="G94" i="1"/>
  <c r="G93" i="1"/>
  <c r="G95" i="1"/>
  <c r="G89" i="1"/>
  <c r="G85" i="1"/>
  <c r="G87" i="1"/>
  <c r="G79" i="1"/>
  <c r="G69" i="1"/>
  <c r="G72" i="1"/>
  <c r="G76" i="1"/>
  <c r="G78" i="1"/>
  <c r="G81" i="1"/>
  <c r="G64" i="1"/>
  <c r="G65" i="1"/>
  <c r="G66" i="1"/>
  <c r="G63" i="1"/>
  <c r="G59" i="1"/>
  <c r="G60" i="1"/>
  <c r="G61" i="1"/>
  <c r="G58" i="1"/>
  <c r="G53" i="1"/>
  <c r="G49" i="1"/>
  <c r="G44" i="1"/>
  <c r="G40" i="1"/>
  <c r="G41" i="1"/>
  <c r="G33" i="1"/>
  <c r="G29" i="1"/>
  <c r="G30" i="1"/>
  <c r="G31" i="1"/>
  <c r="G28" i="1"/>
  <c r="G20" i="1"/>
  <c r="G18" i="1"/>
  <c r="G109" i="1"/>
  <c r="G108" i="1"/>
  <c r="G107" i="1"/>
  <c r="G106" i="1"/>
  <c r="G105" i="1"/>
  <c r="G104" i="1"/>
  <c r="G102" i="1"/>
  <c r="G101" i="1"/>
  <c r="G100" i="1"/>
  <c r="G99" i="1"/>
  <c r="G98" i="1"/>
  <c r="G97" i="1"/>
  <c r="G84" i="1"/>
  <c r="G73" i="1"/>
  <c r="G68" i="1"/>
  <c r="G56" i="1"/>
  <c r="G14" i="4" l="1"/>
  <c r="G96" i="1"/>
  <c r="G92" i="1"/>
  <c r="G51" i="1"/>
  <c r="G39" i="1"/>
  <c r="G25" i="1"/>
  <c r="G38" i="1"/>
  <c r="G77" i="1"/>
  <c r="G21" i="1"/>
  <c r="G36" i="1"/>
  <c r="G19" i="1"/>
  <c r="G34" i="1"/>
  <c r="G43" i="1"/>
  <c r="G45" i="1"/>
  <c r="G54" i="1"/>
  <c r="G71" i="1"/>
  <c r="G74" i="1"/>
  <c r="G26" i="1"/>
  <c r="G55" i="1"/>
  <c r="G50" i="1"/>
  <c r="G91" i="1"/>
  <c r="G35" i="1"/>
  <c r="G46" i="1"/>
  <c r="G48" i="1"/>
  <c r="G83" i="1"/>
  <c r="G24" i="1"/>
  <c r="G82" i="1"/>
  <c r="G86" i="1"/>
  <c r="G90" i="1"/>
  <c r="G110" i="1"/>
  <c r="G111" i="1"/>
  <c r="G88" i="1" l="1"/>
  <c r="G14" i="1" s="1"/>
</calcChain>
</file>

<file path=xl/sharedStrings.xml><?xml version="1.0" encoding="utf-8"?>
<sst xmlns="http://schemas.openxmlformats.org/spreadsheetml/2006/main" count="650" uniqueCount="267">
  <si>
    <t>Quotation Date:</t>
  </si>
  <si>
    <t>Quotation Ref: ( quote file Name &amp; Version )</t>
  </si>
  <si>
    <t>Build Project Reference:</t>
  </si>
  <si>
    <t>Site ID:</t>
  </si>
  <si>
    <t>Site Name:</t>
  </si>
  <si>
    <t>FC Drawing Reference:</t>
  </si>
  <si>
    <t>Structure Height / Antenna Height:</t>
  </si>
  <si>
    <t>Structure Type:</t>
  </si>
  <si>
    <t>Item</t>
  </si>
  <si>
    <t>Activity</t>
  </si>
  <si>
    <t>Unit</t>
  </si>
  <si>
    <t>Unit Price</t>
  </si>
  <si>
    <t>Quantity</t>
  </si>
  <si>
    <t>Notes</t>
  </si>
  <si>
    <t>Additional Quoting Notes</t>
  </si>
  <si>
    <t>per site</t>
  </si>
  <si>
    <t>SAED WORKS</t>
  </si>
  <si>
    <t>Site Type: (Expansion/Capacity/Augmentation)</t>
  </si>
  <si>
    <t>Expansion</t>
  </si>
  <si>
    <t>Capacity</t>
  </si>
  <si>
    <t>Augmentation</t>
  </si>
  <si>
    <t>Mobilisation Zone:</t>
  </si>
  <si>
    <t>MOBILISATION</t>
  </si>
  <si>
    <t xml:space="preserve">Includes all mobilisation and LAFHA for the team. Rates should allow for mobilisation from nearest mobilisation point depot to average of site distance. ASP should assume all other sites are within 50Kms radius </t>
  </si>
  <si>
    <t>General Assumptions:</t>
  </si>
  <si>
    <t>All mobilsation rates exclude Townsville, Canberra and Darwin as mobilisaton centres. Where mobilisation inclusions are exceeded, additional LAHA, labour hours and plant travel costs will apply as a variation to mobilisation. Excludes mobilisation to island sites where barging or air travel is required.  Mobilisation where Canberra and Darwin are mobilisation centres shall be price separately with the most cost effective mobilisation method as this depends on number of sites within the mobilisation.</t>
  </si>
  <si>
    <t>* sites within close proximity in the specific Zone</t>
  </si>
  <si>
    <t>A.</t>
  </si>
  <si>
    <t>1 x person team</t>
  </si>
  <si>
    <t>1 site</t>
  </si>
  <si>
    <t>2 sites</t>
  </si>
  <si>
    <t>3 sites</t>
  </si>
  <si>
    <t>4 sites</t>
  </si>
  <si>
    <t>5 sites</t>
  </si>
  <si>
    <t>VPL Assumptions &amp; Clarifications</t>
  </si>
  <si>
    <t>Zone 1 = 150 to 200km</t>
  </si>
  <si>
    <t>1 x person team - per site, per visit as required.  Not applicable for any Specialist/3rd party mobilisation. Rates assume actual mobilisation, rather than sites awarded</t>
  </si>
  <si>
    <t>Zone 2 = &gt;201km - 500km</t>
  </si>
  <si>
    <t>Zone 3 = &gt;501km to 1000km</t>
  </si>
  <si>
    <t>Zone 4 = &gt;1001km to 2000km</t>
  </si>
  <si>
    <t>B.</t>
  </si>
  <si>
    <t>2 x person team</t>
  </si>
  <si>
    <t>STATE</t>
  </si>
  <si>
    <t>MOBILISATION POINT</t>
  </si>
  <si>
    <t>NSW</t>
  </si>
  <si>
    <t>Sydney Town Hall</t>
  </si>
  <si>
    <t>483 George Street</t>
  </si>
  <si>
    <t>Sydney NSW 2000</t>
  </si>
  <si>
    <t>QLD</t>
  </si>
  <si>
    <t>Brisbane City Hall</t>
  </si>
  <si>
    <t>King George Square</t>
  </si>
  <si>
    <t>Brisbane OLD 4000</t>
  </si>
  <si>
    <t>SA</t>
  </si>
  <si>
    <t>Adelaide Town Hall</t>
  </si>
  <si>
    <t>128 King William Street,</t>
  </si>
  <si>
    <t>Adelaide SA 5001</t>
  </si>
  <si>
    <t>NT</t>
  </si>
  <si>
    <t>Darwin Town Hall</t>
  </si>
  <si>
    <t>Harry Chan Avenue, Darwin NT 0800</t>
  </si>
  <si>
    <t>TAS</t>
  </si>
  <si>
    <t>Hobart Town Hall</t>
  </si>
  <si>
    <t>16 Elizabeth St, Hobart, Tasmania 7001</t>
  </si>
  <si>
    <t>VIC</t>
  </si>
  <si>
    <t>Melbourne Town Hall</t>
  </si>
  <si>
    <t>90-120 Swanston Street</t>
  </si>
  <si>
    <t>Melbourne Vic 3000</t>
  </si>
  <si>
    <t>WA</t>
  </si>
  <si>
    <t>Perth Town Hall</t>
  </si>
  <si>
    <t>Corner of Hay and Barrack streets,</t>
  </si>
  <si>
    <t>Perth WA 6000</t>
  </si>
  <si>
    <t>Zone 1 - 150 to 200km</t>
  </si>
  <si>
    <t>Zone 2 - 201 to 500km</t>
  </si>
  <si>
    <t>Zone 3 - &gt;501km to 1000km</t>
  </si>
  <si>
    <t>Zone 4 - &gt;1001km to 2000km</t>
  </si>
  <si>
    <t>M-1.1</t>
  </si>
  <si>
    <t>M1.1.1</t>
  </si>
  <si>
    <t>M1.1.2</t>
  </si>
  <si>
    <t>M1.1.3</t>
  </si>
  <si>
    <t>M1.1.4</t>
  </si>
  <si>
    <t>M-1.2</t>
  </si>
  <si>
    <t>M1.2.1</t>
  </si>
  <si>
    <t>M1.2.2</t>
  </si>
  <si>
    <t>M1.2.3</t>
  </si>
  <si>
    <t>M1.2.4</t>
  </si>
  <si>
    <t>Mobilisation for SAED 1 x person team. Includes LAFHA (1 site)</t>
  </si>
  <si>
    <t>Mobilisation for SAED 1 x person team. Includes LAFHA (2 sites)</t>
  </si>
  <si>
    <t>M-1.3</t>
  </si>
  <si>
    <t>M1.3.1</t>
  </si>
  <si>
    <t>M-1.4</t>
  </si>
  <si>
    <t>M-1.5</t>
  </si>
  <si>
    <t>M1.3.2</t>
  </si>
  <si>
    <t>M1.3.3</t>
  </si>
  <si>
    <t>M1.3.4</t>
  </si>
  <si>
    <t>Mobilisation for SAED 1 x person team. Includes LAFHA (3 sites)</t>
  </si>
  <si>
    <t>Mobilisation for SAED 1 x person team. Includes LAFHA (4 sites)</t>
  </si>
  <si>
    <t>M1.4.1</t>
  </si>
  <si>
    <t>M1.4.2</t>
  </si>
  <si>
    <t>M1.4.3</t>
  </si>
  <si>
    <t>M1.4.4</t>
  </si>
  <si>
    <t>Mobilisation for SAED 1 x person team. Includes LAFHA (5 sites)</t>
  </si>
  <si>
    <t>M1.5.1</t>
  </si>
  <si>
    <t>M1.5.2</t>
  </si>
  <si>
    <t>M1.5.3</t>
  </si>
  <si>
    <t>M1.5.4</t>
  </si>
  <si>
    <t>M-2.1</t>
  </si>
  <si>
    <t>Mobilisation for SAED 2 x person team. Includes LAFHA (1 site)</t>
  </si>
  <si>
    <t>M2.1.1</t>
  </si>
  <si>
    <t>M2.1.2</t>
  </si>
  <si>
    <t>M2.1.3</t>
  </si>
  <si>
    <t>M2.1.4</t>
  </si>
  <si>
    <t>Mobilisation for SAED 2 x person team. Includes LAFHA (2 sites)</t>
  </si>
  <si>
    <t>M-2.2</t>
  </si>
  <si>
    <t>M2.2.1</t>
  </si>
  <si>
    <t>M2.2.2</t>
  </si>
  <si>
    <t>M2.2.3</t>
  </si>
  <si>
    <t>M2.2.4</t>
  </si>
  <si>
    <t>Mobilisation for SAED 2 x person team. Includes LAFHA (3 sites)</t>
  </si>
  <si>
    <t>M-2.3</t>
  </si>
  <si>
    <t>M2.3.1</t>
  </si>
  <si>
    <t>M2.3.2</t>
  </si>
  <si>
    <t>M2.3.3</t>
  </si>
  <si>
    <t>M2.3.4</t>
  </si>
  <si>
    <t>Mobilisation for SAED 2 x person team. Includes LAFHA (4 sites)</t>
  </si>
  <si>
    <t>M-2.4</t>
  </si>
  <si>
    <t>M2.4.1</t>
  </si>
  <si>
    <t>M2.4.2</t>
  </si>
  <si>
    <t>M2.4.3</t>
  </si>
  <si>
    <t>M2.4.4</t>
  </si>
  <si>
    <t>Mobilisation for SAED 2 x person team. Includes LAFHA (5 sites)</t>
  </si>
  <si>
    <t>M-2.5</t>
  </si>
  <si>
    <t>M2.5.1</t>
  </si>
  <si>
    <t>M2.5.2</t>
  </si>
  <si>
    <t>M2.5.3</t>
  </si>
  <si>
    <t>M2.5.4</t>
  </si>
  <si>
    <t>Feasibility analysis</t>
  </si>
  <si>
    <t>Site Design Visit</t>
  </si>
  <si>
    <t>Property</t>
  </si>
  <si>
    <t>As of Right (AoR)</t>
  </si>
  <si>
    <t>Non-Withholding Consent (NWC)</t>
  </si>
  <si>
    <t>Co-site notice</t>
  </si>
  <si>
    <t>Landlord re-negotiation</t>
  </si>
  <si>
    <t>Maintenance Activity Notice</t>
  </si>
  <si>
    <t>Deployment Code 5 (DC 5)</t>
  </si>
  <si>
    <t>Deployment Code 7 (DC 7)</t>
  </si>
  <si>
    <t>Advertising</t>
  </si>
  <si>
    <t>Planning</t>
  </si>
  <si>
    <t>Design</t>
  </si>
  <si>
    <t>Expansion drawing pack - RF, TX, SSC02</t>
  </si>
  <si>
    <t>Expansion drawing pack - RF, TX, BBS</t>
  </si>
  <si>
    <t>Expansion drawing pack - TX, SSC02</t>
  </si>
  <si>
    <t>Expansion drawing pack - TX, no ODC</t>
  </si>
  <si>
    <t>Structural Certification</t>
  </si>
  <si>
    <t>Mount design</t>
  </si>
  <si>
    <t>Power Verification Audit (PVA)</t>
  </si>
  <si>
    <t>Preliminaries</t>
  </si>
  <si>
    <t>As-Built</t>
  </si>
  <si>
    <t>Expansion As-Built drawing (PDF and DWG)</t>
  </si>
  <si>
    <t>EME Guide /  Compliance Certificate - RF and TX</t>
  </si>
  <si>
    <t>EME Guide / Compliance Certificate  - TX only</t>
  </si>
  <si>
    <t>Additional SORs</t>
  </si>
  <si>
    <t>Full Consent</t>
  </si>
  <si>
    <t>Full DA</t>
  </si>
  <si>
    <t>Conversion of CAD file for use</t>
  </si>
  <si>
    <t>PSUM</t>
  </si>
  <si>
    <t>Hourly Rates</t>
  </si>
  <si>
    <t xml:space="preserve">Senior Engineer </t>
  </si>
  <si>
    <t>Design / Site Engineers</t>
  </si>
  <si>
    <t>Drafting</t>
  </si>
  <si>
    <t>Property Officer</t>
  </si>
  <si>
    <t>Planner</t>
  </si>
  <si>
    <t>Design Engineer</t>
  </si>
  <si>
    <t>Drafter</t>
  </si>
  <si>
    <t>per hour</t>
  </si>
  <si>
    <t>Total Price</t>
  </si>
  <si>
    <t>2 x person team - per site, per visit as required.  Not applicable for any Specialist/3rd party mobilisation. Rates assume actual mobilisation, rather than sites awarded</t>
  </si>
  <si>
    <t>SAED Works (NBN owned site)</t>
  </si>
  <si>
    <t>Ref</t>
  </si>
  <si>
    <t>Assumptions &amp; Clarifications</t>
  </si>
  <si>
    <t>Rates assume that the works will generally be as per the NBN Expansion SAED ASP SOW Rev E description and be issued in full and in conjunction with NBN Expansion SAED ASP SoW Rev E to Visionstream (i.e. VPL has priced the efficiency of managing these works as end to end sites/projects) .  SORs cannot be applied separably and used interdependantly.  Where individual items of work are required then these shall be quoted specifically as required.</t>
  </si>
  <si>
    <t>Rates assume that expansion works are performed in conjunction with works under the Greenfield program of works (i.e VPL has priced the efficiency of managing these works in conjunction with the current NBNCo Fixed Wireless rollout for Ericsson)</t>
  </si>
  <si>
    <t>Visionstream has assumed that the Expansion Works will be undertaken in accordance with the terms and conditions of the current SAED and CWC/ICIO Project Agreements (READ  2011: 342370 and READ: 2011 343457) and not under the Contract Agreement that was provided with the RFQ documentation</t>
  </si>
  <si>
    <t>Visionstream has assumed that a Price Review will be undertaken in line with the Price Review in the above current SAED and CWC/ICIO Project Agreements (i.e. November and December 2016 respectively)</t>
  </si>
  <si>
    <t>The following Claim Milestones have been assumed for this submission:
Stage 1 – Feasibility submission (MS3030 equivalent)) - All Preliminaries SoRs and approved variations
Stage 2 – Planning submission (MS3075) – All Planning SoRs &amp; fees, 50% design SoRs and approved variations
Stage 3 – Design Approval (MS3080) – 50% Design SoRs &amp; fees and approved variations
Stage 4 – SAED complete (MS3125) – Property /colocation SoRs and approved variations
Stage 5  – Post construction (MS7000) – As builts / EME compliance completions SoRs and approved variations</t>
  </si>
  <si>
    <t>Rates for Mobilisation will be applied based on actual mobilisation, rather than for number of sites awarded. Rates assume that mobilisation zones and matrixes are not mixed and will be grouped based on actual mobilisation into clusters, by zone per crew as applicable.</t>
  </si>
  <si>
    <t>Where a site visit is required, no allowance has been made for access to structures. Such works will be performed under a Variation where relevant, and utilise the rates as provided in the EPO IC Price Book (day rates)</t>
  </si>
  <si>
    <t xml:space="preserve">No allowance has been included for the management of third parties including 'other carrier' or 'site owner' access protocols and inductions.
</t>
  </si>
  <si>
    <t xml:space="preserve">The description of the rates implies the works are to be carried out on free-standing structures.  Therefore, excludes rooftop site types. Assumes greenfield poles, towers, guyed masts and colocations on existing similar structure types.
</t>
  </si>
  <si>
    <t xml:space="preserve">We assume that the works will generally be as per the NBN Expansion SAED ASP SOW Rev E description and be issued in full and in conjunction with NBN Expansion SAED ASP SoW Rev E to Visionstream.  SORs cannot be applied separably and used interdependantly.  Where individual items of work are required then these shall be quoted specifically as required.
</t>
  </si>
  <si>
    <t xml:space="preserve">Where works required are not as described specifically in the SOR description, then the SOR shall not apply and the works shall be quoted.
</t>
  </si>
  <si>
    <t xml:space="preserve">We assume that the site will have clear and uninhibited access.
</t>
  </si>
  <si>
    <t xml:space="preserve">We assume that the site will not have any pre-existing hazards (additional to those involved in the basic scope of works)  that may require additional controls to be implemented on site e.g. asbestos etc.
</t>
  </si>
  <si>
    <t xml:space="preserve">All works as per scope of works described:
   (1) SOR descriptions;
   (2) NBN Expansion SAED ASP Scope of works 3/240 16-FCP 121 6972 Uen Rev E;
   (3) Reference standards (as per Reference list included in (2)).
</t>
  </si>
  <si>
    <t>All rates have been provided for works on business days.  As per the Contract business day is any day other than Saturday, Sunday or a public holiday in the state in which the work is being carried out.  Where required to work outside of normal business hours (M-F 7.00am to 7.00pm) by Ericsson, Ericsson's client or by another third party then additional charges will apply.</t>
  </si>
  <si>
    <t>Pricing excludes any and all third party fees.</t>
  </si>
  <si>
    <r>
      <rPr>
        <b/>
        <u/>
        <sz val="11"/>
        <color indexed="8"/>
        <rFont val="Calibri"/>
        <family val="2"/>
      </rPr>
      <t>Provisional sums</t>
    </r>
    <r>
      <rPr>
        <sz val="11"/>
        <rFont val="Arial"/>
        <family val="2"/>
      </rPr>
      <t xml:space="preserve">
</t>
    </r>
    <r>
      <rPr>
        <b/>
        <sz val="11"/>
        <color indexed="8"/>
        <rFont val="Calibri"/>
        <family val="2"/>
      </rPr>
      <t>Works third party</t>
    </r>
    <r>
      <rPr>
        <sz val="11"/>
        <rFont val="Arial"/>
        <family val="2"/>
      </rPr>
      <t xml:space="preserve"> - Where the provisional sum is for works to be completed by a third party e.g. subcontractor, these shall be completed on a cost plus basis being invoice amount plus the agreed 'works % (20%) cost plus rate', plus reasonable management costs;
</t>
    </r>
    <r>
      <rPr>
        <b/>
        <sz val="11"/>
        <color indexed="8"/>
        <rFont val="Calibri"/>
        <family val="2"/>
      </rPr>
      <t>Works VPL</t>
    </r>
    <r>
      <rPr>
        <sz val="11"/>
        <rFont val="Arial"/>
        <family val="2"/>
      </rPr>
      <t xml:space="preserve"> - Where the provisonal sum is for works to be completed by VPL e.g. re-works of existing feeders, these shall be completed usining the agreed 'day works rates' for the VPL Staff/subcontractorse.g. 3 x riggers x 4 hours x the agreed day work rate for riggers;
</t>
    </r>
    <r>
      <rPr>
        <b/>
        <sz val="11"/>
        <color indexed="8"/>
        <rFont val="Calibri"/>
        <family val="2"/>
      </rPr>
      <t>Disbursements</t>
    </r>
    <r>
      <rPr>
        <sz val="11"/>
        <rFont val="Arial"/>
        <family val="2"/>
      </rPr>
      <t xml:space="preserve"> - Where the provisional sum is for the payment of third party fees e.g. council fees, permits etc, these shall be completed on a cost plus basis being the invoice amount plus the agreed 'disbursement % (20%) cost plus rate'. This assumes these are not managed expenses, otherwise additional management costs may apply</t>
    </r>
  </si>
  <si>
    <r>
      <rPr>
        <sz val="11"/>
        <color theme="1"/>
        <rFont val="Arial"/>
        <family val="2"/>
      </rPr>
      <t>Design pricing excludes:
• Structural upgrades design to host antenna support structures
• Expansion requesting third SSC02 or ODC to Shelter scope.
• Extension design to ODC slab, plinths, supports or raised platforms – There currently is not a standard solution in place and if required formal structural assessment and certifications will be required which may be site specific.
• Increase to lease areas
• Power upgrades design – We have elected to exclude for likely to be very rare if a power upgrade is triggrered the design costs can be highly variable.</t>
    </r>
    <r>
      <rPr>
        <sz val="11"/>
        <color theme="1"/>
        <rFont val="Calibri"/>
        <family val="2"/>
        <scheme val="minor"/>
      </rPr>
      <t xml:space="preserve">
</t>
    </r>
  </si>
  <si>
    <t>SAED Works (Non-NBN owned site)</t>
  </si>
  <si>
    <t>Co-locate Access – Level 2/ 3</t>
  </si>
  <si>
    <t>Non-Carrier Approval</t>
  </si>
  <si>
    <t>Co-Located Owner Level 6 - Non Telstra</t>
  </si>
  <si>
    <t>Co-Located Owner Level 6 - Telstra</t>
  </si>
  <si>
    <t>Co-locate Access – Level 3</t>
  </si>
  <si>
    <t xml:space="preserve">F02 submision for Telstra Level 3 colocate </t>
  </si>
  <si>
    <t>Administration</t>
  </si>
  <si>
    <t>Revisions during FC production  (minor change)</t>
  </si>
  <si>
    <t>per FC rev</t>
  </si>
  <si>
    <t>SAE1.1</t>
  </si>
  <si>
    <t>SAE1.2</t>
  </si>
  <si>
    <t>SAE2.1</t>
  </si>
  <si>
    <t>SAE1</t>
  </si>
  <si>
    <t>SAE2.2</t>
  </si>
  <si>
    <t>SAE2.3</t>
  </si>
  <si>
    <t>SAE2.4</t>
  </si>
  <si>
    <t>SAE3</t>
  </si>
  <si>
    <t>SAE2</t>
  </si>
  <si>
    <t>SAE3.1</t>
  </si>
  <si>
    <t>SAE3.2</t>
  </si>
  <si>
    <t>SAE3.3</t>
  </si>
  <si>
    <t>SAE3.4</t>
  </si>
  <si>
    <t>D1</t>
  </si>
  <si>
    <t>D1.1</t>
  </si>
  <si>
    <t>D1.2</t>
  </si>
  <si>
    <t>D1.3</t>
  </si>
  <si>
    <t>D1.4</t>
  </si>
  <si>
    <t>D1.5</t>
  </si>
  <si>
    <t>D1.6</t>
  </si>
  <si>
    <t>D1.7</t>
  </si>
  <si>
    <t>D2</t>
  </si>
  <si>
    <t>D2.1</t>
  </si>
  <si>
    <t>D2.2</t>
  </si>
  <si>
    <t>D2.3</t>
  </si>
  <si>
    <t>A1</t>
  </si>
  <si>
    <t>A1.1</t>
  </si>
  <si>
    <t>A1.2</t>
  </si>
  <si>
    <t>A1.3</t>
  </si>
  <si>
    <t>A2</t>
  </si>
  <si>
    <t>A2.1</t>
  </si>
  <si>
    <t>A2.2</t>
  </si>
  <si>
    <t>A2.3</t>
  </si>
  <si>
    <t>A2.4</t>
  </si>
  <si>
    <t>SAE2.5</t>
  </si>
  <si>
    <t>SAE2.6</t>
  </si>
  <si>
    <t>SAE2.7</t>
  </si>
  <si>
    <t>D2.4</t>
  </si>
  <si>
    <t>D2.5</t>
  </si>
  <si>
    <t>A1.4</t>
  </si>
  <si>
    <t>A2.5</t>
  </si>
  <si>
    <t>Level 1 incorporated in feasibility phase</t>
  </si>
  <si>
    <t>Rare requirement. Visits will require prior approval and justification. Mobilisation as per existing contract</t>
  </si>
  <si>
    <t>As per scope details. Not applicable for colocation sites in compound but does apply for separate ground agreements.</t>
  </si>
  <si>
    <t>As per scope details. Not applicable for colocation sites in compound but does apply for separate ground agreements. Includes Fee for Title Search</t>
  </si>
  <si>
    <t>As required</t>
  </si>
  <si>
    <t>Pass-through Fee</t>
  </si>
  <si>
    <t xml:space="preserve">Price now factors in requirement for PD and up to 2 drawings revisions as per confirmed scope. Complexity will vary greatly. 
A1 drawing inclusion or A1 major amendment for RF Expansion. 
Dwgs pack include T1, C1, C2, C3, C4, A1, E1 and R1. </t>
  </si>
  <si>
    <t xml:space="preserve">Price now factors in requirement for PD and up to 2 drawings revisions as per confirmed scope.. Complexity will vary greatly. 
A1 drawing inclusion or A1 major amendment for RF Expansion. 
Dwgs pack include T1, C1, C2, C3, C4, A1, and R1. </t>
  </si>
  <si>
    <t>Price now factors in requirement for PD and up to 2 drawings revisions as per confirmed scope. DFC and FC - Dwgs pack include T1, C1, C2, C3, C4, A1, E1 and R1. 
A1 drawing inclusion or A1 minor amendment for TX only Expansion.</t>
  </si>
  <si>
    <t>Price now factors in requirement for PD and up to 2 drawings revisions as per confirmed scope.DFC and FC - Dwgs pack include T1, C1, C2, C3, C4, A1 and R1
A1 drawing inclusion or A1 minor amendment for TX only Expansion.</t>
  </si>
  <si>
    <t>Exclusion and to be claimed as passthrough item</t>
  </si>
  <si>
    <t xml:space="preserve">Not applicable for RAU addition as TX Plumes  set for maximum power. </t>
  </si>
  <si>
    <t>As per scope details. Not applicable for colocation sites in compound but does apply for separate ground agreements. Includes fee for Title search.</t>
  </si>
  <si>
    <t>As per scope details. Not applicable for colocation sites in compound but does apply for separate ground agreements.includes fee for Title Search</t>
  </si>
  <si>
    <t>L2 only - refer to L3 rate below. Split given level 2 may not always be required.</t>
  </si>
  <si>
    <t xml:space="preserve">DE to identify the mount positions and review existing mount designs. Complexity will vary greatly. 
A1 drawing inclusion or A1 major amendment for RF Expansion. 
Dwgs pack include T1, C1, C2, C3, C4, A1, E1 and R1. </t>
  </si>
  <si>
    <t xml:space="preserve">DE to identify the mount positions and review existing mount designs. Complexity will vary greatly. 
A1 drawing inclusion or A1 major amendment for RF Expansion. 
Dwgs pack include T1, C1, C2, C3, C4, A1, and R1. </t>
  </si>
  <si>
    <t>DFC and FC - Dwgs pack include T1, C1, C2, C3, C4, A1, E1 and R1. 
A1 drawing inclusion or A1 minor amendment for TX only Expansion.</t>
  </si>
  <si>
    <t>DFC and FC - Dwgs pack include T1, C1, C2, C3, C4, A1 and R1
A1 drawing inclusion or A1 minor amendment for TX only Expansion.</t>
  </si>
  <si>
    <t>L3 rate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</si>
</sst>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_ &quot;R&quot;\ * #,##0.00_ ;_ &quot;R&quot;\ * \-#,##0.00_ ;_ &quot;R&quot;\ * &quot;-&quot;??_ ;_ @_ "/>
    <numFmt numFmtId="165" formatCode="0.0"/>
  </numFmts>
  <fonts count="24" x14ac:knownFonts="1">
    <font>
      <sz val="11"/>
      <color theme="1"/>
      <name val="Calibri"/>
      <family val="2"/>
      <scheme val="minor"/>
    </font>
    <font>
      <b/>
      <sz val="11"/>
      <color theme="1"/>
      <name val="Calibri"/>
      <family val="2"/>
      <scheme val="minor"/>
    </font>
    <font>
      <sz val="10"/>
      <name val="Arial"/>
      <family val="2"/>
    </font>
    <font>
      <b/>
      <u/>
      <sz val="14"/>
      <name val="Arial"/>
      <family val="2"/>
    </font>
    <font>
      <b/>
      <i/>
      <sz val="16"/>
      <name val="Arial"/>
      <family val="2"/>
    </font>
    <font>
      <b/>
      <sz val="11"/>
      <name val="Arial"/>
      <family val="2"/>
    </font>
    <font>
      <sz val="9"/>
      <color indexed="8"/>
      <name val="Arial"/>
      <family val="2"/>
    </font>
    <font>
      <b/>
      <sz val="10"/>
      <name val="Arial"/>
      <family val="2"/>
    </font>
    <font>
      <sz val="9"/>
      <color theme="0"/>
      <name val="Arial"/>
      <family val="2"/>
    </font>
    <font>
      <b/>
      <sz val="11"/>
      <color theme="0" tint="-0.249977111117893"/>
      <name val="Arial"/>
      <family val="2"/>
    </font>
    <font>
      <sz val="9"/>
      <name val="Arial"/>
      <family val="2"/>
    </font>
    <font>
      <b/>
      <sz val="9"/>
      <name val="Arial"/>
      <family val="2"/>
    </font>
    <font>
      <b/>
      <sz val="9"/>
      <color indexed="8"/>
      <name val="Arial"/>
      <family val="2"/>
    </font>
    <font>
      <b/>
      <sz val="10"/>
      <color indexed="8"/>
      <name val="Arial"/>
      <family val="2"/>
    </font>
    <font>
      <b/>
      <u/>
      <sz val="11"/>
      <color indexed="8"/>
      <name val="Calibri"/>
      <family val="2"/>
    </font>
    <font>
      <b/>
      <u/>
      <sz val="11"/>
      <color theme="1"/>
      <name val="Calibri"/>
      <family val="2"/>
      <scheme val="minor"/>
    </font>
    <font>
      <sz val="9"/>
      <color theme="1"/>
      <name val="Arial"/>
      <family val="2"/>
    </font>
    <font>
      <b/>
      <sz val="10"/>
      <color theme="1"/>
      <name val="Calibri"/>
      <family val="2"/>
      <scheme val="minor"/>
    </font>
    <font>
      <sz val="10"/>
      <color rgb="FF000000"/>
      <name val="Arial"/>
      <family val="2"/>
    </font>
    <font>
      <b/>
      <u/>
      <sz val="11"/>
      <name val="Arial"/>
      <family val="2"/>
    </font>
    <font>
      <sz val="11"/>
      <name val="Arial"/>
      <family val="2"/>
    </font>
    <font>
      <b/>
      <sz val="11"/>
      <color indexed="8"/>
      <name val="Calibri"/>
      <family val="2"/>
    </font>
    <font>
      <sz val="11"/>
      <color theme="1"/>
      <name val="Arial"/>
      <family val="2"/>
    </font>
    <font>
      <sz val="11"/>
      <color theme="0"/>
      <name val="Calibri"/>
      <family val="2"/>
      <scheme val="minor"/>
    </font>
  </fonts>
  <fills count="10">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29"/>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rgb="FF000000"/>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s>
  <cellStyleXfs count="5">
    <xf numFmtId="0" fontId="0" fillId="0" borderId="0"/>
    <xf numFmtId="0" fontId="2" fillId="0" borderId="0"/>
    <xf numFmtId="164" fontId="2" fillId="0" borderId="0" applyFont="0" applyFill="0" applyBorder="0" applyAlignment="0" applyProtection="0"/>
    <xf numFmtId="44" fontId="2" fillId="0" borderId="0" applyFont="0" applyFill="0" applyBorder="0" applyAlignment="0" applyProtection="0"/>
    <xf numFmtId="0" fontId="2" fillId="0" borderId="0"/>
  </cellStyleXfs>
  <cellXfs count="159">
    <xf numFmtId="0" fontId="0" fillId="0" borderId="0" xfId="0"/>
    <xf numFmtId="0" fontId="3" fillId="0" borderId="0" xfId="1" applyFont="1" applyAlignment="1" applyProtection="1">
      <alignment horizontal="left" vertical="center"/>
    </xf>
    <xf numFmtId="0" fontId="4" fillId="0" borderId="0" xfId="1" applyFont="1" applyAlignment="1" applyProtection="1">
      <alignment vertical="center"/>
    </xf>
    <xf numFmtId="0" fontId="2" fillId="0" borderId="0" xfId="1" applyFont="1" applyAlignment="1" applyProtection="1">
      <alignment horizontal="center" vertical="center"/>
    </xf>
    <xf numFmtId="0" fontId="2" fillId="0" borderId="0" xfId="1" applyFont="1" applyAlignment="1" applyProtection="1">
      <alignment vertical="center"/>
    </xf>
    <xf numFmtId="44" fontId="5" fillId="0" borderId="0" xfId="1" applyNumberFormat="1" applyFont="1" applyAlignment="1" applyProtection="1">
      <alignment horizontal="center" vertical="center"/>
    </xf>
    <xf numFmtId="44" fontId="2" fillId="0" borderId="0" xfId="1" applyNumberFormat="1" applyFont="1" applyAlignment="1" applyProtection="1">
      <alignment vertical="center"/>
    </xf>
    <xf numFmtId="1" fontId="2" fillId="0" borderId="0" xfId="2" applyNumberFormat="1" applyFont="1" applyAlignment="1" applyProtection="1">
      <alignment horizontal="center"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0" fillId="0" borderId="0" xfId="0" applyFill="1" applyAlignment="1" applyProtection="1">
      <alignment vertical="center" wrapText="1"/>
    </xf>
    <xf numFmtId="0" fontId="0" fillId="0" borderId="0" xfId="0" applyProtection="1"/>
    <xf numFmtId="0" fontId="6" fillId="0" borderId="0" xfId="0" applyFont="1" applyAlignment="1" applyProtection="1">
      <alignment vertical="center" wrapText="1"/>
    </xf>
    <xf numFmtId="0" fontId="0" fillId="0" borderId="0" xfId="0" applyAlignment="1" applyProtection="1">
      <alignment vertical="center"/>
    </xf>
    <xf numFmtId="0" fontId="7" fillId="2" borderId="1" xfId="1" applyFont="1" applyFill="1" applyBorder="1" applyAlignment="1" applyProtection="1">
      <alignment horizontal="left" vertical="center"/>
    </xf>
    <xf numFmtId="0" fontId="7" fillId="2" borderId="2" xfId="1" applyFont="1" applyFill="1" applyBorder="1" applyAlignment="1" applyProtection="1">
      <alignment horizontal="left" vertical="center"/>
    </xf>
    <xf numFmtId="0" fontId="0" fillId="0" borderId="0" xfId="0" applyAlignment="1" applyProtection="1">
      <alignment vertical="center" wrapText="1"/>
    </xf>
    <xf numFmtId="0" fontId="8" fillId="0" borderId="0" xfId="0" applyFont="1" applyAlignment="1" applyProtection="1">
      <alignment vertical="center" wrapText="1"/>
    </xf>
    <xf numFmtId="164" fontId="2" fillId="0" borderId="0" xfId="2" applyFont="1" applyAlignment="1" applyProtection="1">
      <alignment horizontal="center" vertical="center"/>
    </xf>
    <xf numFmtId="44" fontId="2" fillId="0" borderId="0" xfId="2" applyNumberFormat="1" applyFont="1" applyAlignment="1" applyProtection="1">
      <alignment horizontal="center" vertical="center"/>
    </xf>
    <xf numFmtId="0" fontId="2" fillId="0" borderId="0" xfId="1" applyFont="1" applyFill="1" applyBorder="1" applyAlignment="1" applyProtection="1">
      <alignment horizontal="center" vertical="center"/>
    </xf>
    <xf numFmtId="0" fontId="7" fillId="0" borderId="0" xfId="1" applyFont="1" applyFill="1" applyBorder="1" applyAlignment="1" applyProtection="1">
      <alignment vertical="center"/>
    </xf>
    <xf numFmtId="164" fontId="7" fillId="0" borderId="0" xfId="2" applyFont="1" applyFill="1" applyBorder="1" applyAlignment="1" applyProtection="1">
      <alignment horizontal="center" vertical="center"/>
    </xf>
    <xf numFmtId="44" fontId="5" fillId="0" borderId="0" xfId="2" applyNumberFormat="1" applyFont="1" applyFill="1" applyBorder="1" applyAlignment="1" applyProtection="1">
      <alignment horizontal="center" vertical="center"/>
    </xf>
    <xf numFmtId="44" fontId="9" fillId="0" borderId="0" xfId="2" applyNumberFormat="1" applyFont="1" applyFill="1" applyBorder="1" applyAlignment="1" applyProtection="1">
      <alignment horizontal="center" vertical="center"/>
    </xf>
    <xf numFmtId="0" fontId="10" fillId="0" borderId="0" xfId="0" applyFont="1" applyFill="1" applyAlignment="1" applyProtection="1">
      <alignment vertical="center" wrapText="1"/>
    </xf>
    <xf numFmtId="0" fontId="0" fillId="0" borderId="0" xfId="0" applyFill="1" applyProtection="1"/>
    <xf numFmtId="0" fontId="7" fillId="2" borderId="5" xfId="1" applyFont="1" applyFill="1" applyBorder="1" applyAlignment="1" applyProtection="1">
      <alignment horizontal="center" vertical="center" wrapText="1"/>
    </xf>
    <xf numFmtId="0" fontId="7" fillId="2" borderId="6" xfId="1" applyFont="1" applyFill="1" applyBorder="1" applyAlignment="1" applyProtection="1">
      <alignment horizontal="center" vertical="center" wrapText="1"/>
    </xf>
    <xf numFmtId="164" fontId="7" fillId="2" borderId="6" xfId="2" applyFont="1" applyFill="1" applyBorder="1" applyAlignment="1" applyProtection="1">
      <alignment horizontal="center" vertical="center" wrapText="1"/>
    </xf>
    <xf numFmtId="44" fontId="7" fillId="2" borderId="6" xfId="2" applyNumberFormat="1" applyFont="1" applyFill="1" applyBorder="1" applyAlignment="1" applyProtection="1">
      <alignment horizontal="center" vertical="center" wrapText="1"/>
    </xf>
    <xf numFmtId="44" fontId="7" fillId="2" borderId="7" xfId="2" applyNumberFormat="1" applyFont="1" applyFill="1" applyBorder="1" applyAlignment="1" applyProtection="1">
      <alignment horizontal="center" vertical="center" wrapText="1"/>
    </xf>
    <xf numFmtId="44" fontId="7" fillId="2" borderId="10" xfId="2" applyNumberFormat="1" applyFont="1" applyFill="1" applyBorder="1" applyAlignment="1" applyProtection="1">
      <alignment horizontal="center" vertical="center" wrapText="1"/>
    </xf>
    <xf numFmtId="2" fontId="6" fillId="5" borderId="11" xfId="0" applyNumberFormat="1" applyFont="1" applyFill="1" applyBorder="1" applyAlignment="1">
      <alignment horizontal="center" vertical="center" wrapText="1"/>
    </xf>
    <xf numFmtId="0" fontId="12" fillId="5" borderId="12" xfId="0" applyFont="1" applyFill="1" applyBorder="1" applyAlignment="1">
      <alignment vertical="center" wrapText="1"/>
    </xf>
    <xf numFmtId="0" fontId="6" fillId="0" borderId="13" xfId="0" applyFont="1" applyFill="1" applyBorder="1" applyAlignment="1" applyProtection="1">
      <alignment horizontal="center" vertical="center" wrapText="1"/>
    </xf>
    <xf numFmtId="44" fontId="6" fillId="0" borderId="13" xfId="3" applyFont="1" applyFill="1" applyBorder="1" applyAlignment="1" applyProtection="1">
      <alignment horizontal="center" vertical="center" wrapText="1"/>
    </xf>
    <xf numFmtId="44" fontId="2" fillId="0" borderId="13" xfId="1" applyNumberFormat="1" applyFont="1" applyBorder="1" applyAlignment="1" applyProtection="1">
      <alignment horizontal="right" vertical="center"/>
    </xf>
    <xf numFmtId="0" fontId="6" fillId="0" borderId="13" xfId="0" applyFont="1" applyBorder="1" applyAlignment="1" applyProtection="1">
      <alignment vertical="center" wrapText="1"/>
    </xf>
    <xf numFmtId="1" fontId="2" fillId="3" borderId="14" xfId="1" applyNumberFormat="1" applyFont="1" applyFill="1" applyBorder="1" applyAlignment="1" applyProtection="1">
      <alignment horizontal="center" vertical="center" wrapText="1"/>
      <protection locked="0"/>
    </xf>
    <xf numFmtId="0" fontId="0" fillId="0" borderId="0" xfId="0" applyProtection="1">
      <protection locked="0"/>
    </xf>
    <xf numFmtId="2" fontId="6" fillId="0" borderId="15" xfId="0" applyNumberFormat="1" applyFont="1" applyFill="1" applyBorder="1" applyAlignment="1">
      <alignment horizontal="center" vertical="center" wrapText="1"/>
    </xf>
    <xf numFmtId="0" fontId="10" fillId="0" borderId="1" xfId="0" applyFont="1" applyFill="1" applyBorder="1" applyAlignment="1" applyProtection="1">
      <alignment vertical="center" wrapText="1"/>
    </xf>
    <xf numFmtId="0" fontId="6" fillId="0" borderId="4" xfId="0" applyFont="1" applyFill="1" applyBorder="1" applyAlignment="1" applyProtection="1">
      <alignment horizontal="center" vertical="center" wrapText="1"/>
    </xf>
    <xf numFmtId="44" fontId="6" fillId="0" borderId="4" xfId="3" applyFont="1" applyFill="1" applyBorder="1" applyAlignment="1" applyProtection="1">
      <alignment horizontal="center" vertical="center" wrapText="1"/>
    </xf>
    <xf numFmtId="44" fontId="2" fillId="0" borderId="4" xfId="1" applyNumberFormat="1" applyFont="1" applyBorder="1" applyAlignment="1" applyProtection="1">
      <alignment horizontal="right" vertical="center"/>
    </xf>
    <xf numFmtId="0" fontId="6" fillId="0" borderId="4" xfId="0" applyFont="1" applyBorder="1" applyAlignment="1" applyProtection="1">
      <alignment vertical="center" wrapText="1"/>
    </xf>
    <xf numFmtId="1" fontId="2" fillId="3" borderId="16" xfId="1" applyNumberFormat="1" applyFont="1" applyFill="1" applyBorder="1" applyAlignment="1" applyProtection="1">
      <alignment horizontal="center" vertical="center" wrapText="1"/>
      <protection locked="0"/>
    </xf>
    <xf numFmtId="2" fontId="10" fillId="0" borderId="18" xfId="0" applyNumberFormat="1" applyFont="1" applyFill="1" applyBorder="1" applyAlignment="1">
      <alignment horizontal="center" vertical="center" wrapText="1"/>
    </xf>
    <xf numFmtId="2" fontId="10" fillId="0" borderId="15" xfId="0" applyNumberFormat="1" applyFont="1" applyFill="1" applyBorder="1" applyAlignment="1">
      <alignment horizontal="center" vertical="center" wrapText="1"/>
    </xf>
    <xf numFmtId="2" fontId="6" fillId="5" borderId="18" xfId="0" applyNumberFormat="1" applyFont="1" applyFill="1" applyBorder="1" applyAlignment="1">
      <alignment horizontal="center" vertical="center" wrapText="1"/>
    </xf>
    <xf numFmtId="2" fontId="6" fillId="0" borderId="19" xfId="0" applyNumberFormat="1" applyFont="1" applyFill="1" applyBorder="1" applyAlignment="1">
      <alignment horizontal="center" vertical="center" wrapText="1"/>
    </xf>
    <xf numFmtId="0" fontId="10" fillId="0" borderId="20" xfId="0" applyFont="1" applyFill="1" applyBorder="1" applyAlignment="1" applyProtection="1">
      <alignment vertical="center" wrapText="1"/>
    </xf>
    <xf numFmtId="0" fontId="10" fillId="0" borderId="4" xfId="0" applyFont="1" applyFill="1" applyBorder="1" applyAlignment="1" applyProtection="1">
      <alignment vertical="center" wrapText="1"/>
    </xf>
    <xf numFmtId="0" fontId="6" fillId="0" borderId="15" xfId="0" applyFont="1" applyFill="1" applyBorder="1" applyAlignment="1" applyProtection="1">
      <alignment horizontal="left" vertical="center" wrapText="1"/>
    </xf>
    <xf numFmtId="1" fontId="2" fillId="3" borderId="4" xfId="1" applyNumberFormat="1" applyFont="1" applyFill="1" applyBorder="1" applyAlignment="1" applyProtection="1">
      <alignment horizontal="center" vertical="center"/>
      <protection locked="0"/>
    </xf>
    <xf numFmtId="0" fontId="13" fillId="2" borderId="15" xfId="0" applyFont="1" applyFill="1" applyBorder="1" applyAlignment="1" applyProtection="1">
      <alignment horizontal="left" vertical="center" wrapText="1"/>
    </xf>
    <xf numFmtId="0" fontId="13" fillId="2" borderId="4" xfId="0" applyFont="1" applyFill="1" applyBorder="1" applyAlignment="1" applyProtection="1">
      <alignment vertical="center" wrapText="1"/>
    </xf>
    <xf numFmtId="44" fontId="7" fillId="2" borderId="4" xfId="0" applyNumberFormat="1" applyFont="1" applyFill="1" applyBorder="1" applyAlignment="1" applyProtection="1">
      <alignment horizontal="center" vertical="center"/>
    </xf>
    <xf numFmtId="0" fontId="6" fillId="0" borderId="15" xfId="0" applyFont="1" applyBorder="1" applyAlignment="1" applyProtection="1">
      <alignment horizontal="left" vertical="center" wrapText="1"/>
    </xf>
    <xf numFmtId="0" fontId="6" fillId="0" borderId="4" xfId="0" applyFont="1" applyBorder="1" applyAlignment="1">
      <alignment horizontal="center" vertical="center" wrapText="1"/>
    </xf>
    <xf numFmtId="0" fontId="0" fillId="0" borderId="0" xfId="0" applyFill="1" applyProtection="1">
      <protection locked="0"/>
    </xf>
    <xf numFmtId="0" fontId="6" fillId="0" borderId="4" xfId="0" applyFont="1" applyBorder="1" applyAlignment="1" applyProtection="1">
      <alignment horizontal="center" vertical="center" wrapText="1"/>
    </xf>
    <xf numFmtId="44" fontId="6" fillId="2" borderId="4" xfId="0" applyNumberFormat="1" applyFont="1" applyFill="1" applyBorder="1" applyAlignment="1" applyProtection="1">
      <alignment vertical="center" wrapText="1"/>
    </xf>
    <xf numFmtId="44" fontId="0" fillId="2" borderId="16" xfId="0" applyNumberFormat="1" applyFill="1" applyBorder="1" applyAlignment="1" applyProtection="1">
      <alignment vertical="center" wrapText="1"/>
      <protection locked="0"/>
    </xf>
    <xf numFmtId="44" fontId="6" fillId="0" borderId="4" xfId="0" applyNumberFormat="1" applyFont="1" applyFill="1" applyBorder="1" applyAlignment="1" applyProtection="1">
      <alignment vertical="center" wrapText="1"/>
    </xf>
    <xf numFmtId="0" fontId="12" fillId="0" borderId="4" xfId="0" applyFont="1" applyBorder="1" applyAlignment="1" applyProtection="1">
      <alignment vertical="center" wrapText="1"/>
    </xf>
    <xf numFmtId="0" fontId="2" fillId="2" borderId="4" xfId="0" applyFont="1" applyFill="1" applyBorder="1" applyAlignment="1" applyProtection="1">
      <alignment horizontal="left" vertical="center" wrapText="1"/>
    </xf>
    <xf numFmtId="44" fontId="6" fillId="0" borderId="22" xfId="3" applyFont="1" applyFill="1" applyBorder="1" applyAlignment="1" applyProtection="1">
      <alignment horizontal="center" vertical="center" wrapText="1"/>
    </xf>
    <xf numFmtId="44" fontId="2" fillId="0" borderId="22" xfId="1" applyNumberFormat="1" applyFont="1" applyBorder="1" applyAlignment="1" applyProtection="1">
      <alignment horizontal="right" vertical="center"/>
    </xf>
    <xf numFmtId="0" fontId="6" fillId="0" borderId="22" xfId="0" applyFont="1" applyBorder="1" applyAlignment="1" applyProtection="1">
      <alignment vertical="center" wrapText="1"/>
    </xf>
    <xf numFmtId="0" fontId="7" fillId="2" borderId="4" xfId="0" applyFont="1" applyFill="1" applyBorder="1" applyAlignment="1" applyProtection="1">
      <alignment horizontal="left" vertical="center" wrapText="1"/>
    </xf>
    <xf numFmtId="0" fontId="12" fillId="2" borderId="15" xfId="0" applyFont="1" applyFill="1" applyBorder="1" applyAlignment="1">
      <alignment horizontal="left" vertical="center" wrapText="1"/>
    </xf>
    <xf numFmtId="0" fontId="10" fillId="0" borderId="15" xfId="0" applyFont="1" applyBorder="1" applyAlignment="1">
      <alignment horizontal="left" vertical="center" wrapText="1"/>
    </xf>
    <xf numFmtId="0" fontId="6" fillId="0" borderId="4" xfId="0" applyFont="1" applyBorder="1" applyAlignment="1">
      <alignment vertical="center" wrapText="1"/>
    </xf>
    <xf numFmtId="0" fontId="10" fillId="2" borderId="4" xfId="0" applyFont="1" applyFill="1" applyBorder="1" applyAlignment="1">
      <alignment horizontal="center" vertical="center" wrapText="1"/>
    </xf>
    <xf numFmtId="0" fontId="10" fillId="0" borderId="17" xfId="0" applyFont="1" applyBorder="1" applyAlignment="1">
      <alignment horizontal="left" vertical="center" wrapText="1"/>
    </xf>
    <xf numFmtId="0" fontId="6" fillId="0" borderId="21" xfId="0" applyFont="1" applyBorder="1" applyAlignment="1">
      <alignment vertical="center" wrapText="1"/>
    </xf>
    <xf numFmtId="0" fontId="6" fillId="0" borderId="21" xfId="0" applyFont="1" applyBorder="1" applyAlignment="1">
      <alignment horizontal="center" vertical="center" wrapText="1"/>
    </xf>
    <xf numFmtId="44" fontId="6" fillId="0" borderId="0" xfId="0" applyNumberFormat="1" applyFont="1" applyAlignment="1" applyProtection="1">
      <alignment vertical="center" wrapText="1"/>
    </xf>
    <xf numFmtId="1" fontId="2" fillId="3" borderId="3" xfId="1" applyNumberFormat="1" applyFont="1" applyFill="1" applyBorder="1" applyAlignment="1" applyProtection="1">
      <alignment horizontal="center" vertical="center"/>
      <protection locked="0"/>
    </xf>
    <xf numFmtId="0" fontId="14" fillId="0" borderId="0" xfId="0" applyFont="1" applyAlignment="1">
      <alignment horizontal="left"/>
    </xf>
    <xf numFmtId="0" fontId="0" fillId="0" borderId="0" xfId="0" applyAlignment="1">
      <alignment horizontal="left"/>
    </xf>
    <xf numFmtId="0" fontId="15" fillId="0" borderId="0" xfId="0" applyFont="1" applyAlignment="1">
      <alignment horizontal="left"/>
    </xf>
    <xf numFmtId="0" fontId="0" fillId="0" borderId="0" xfId="0" applyAlignment="1">
      <alignment horizontal="left" wrapText="1"/>
    </xf>
    <xf numFmtId="0" fontId="1" fillId="0" borderId="0" xfId="0" applyFont="1"/>
    <xf numFmtId="0" fontId="17" fillId="8" borderId="0" xfId="0" applyFont="1" applyFill="1"/>
    <xf numFmtId="0" fontId="0" fillId="8" borderId="0" xfId="0" applyFill="1"/>
    <xf numFmtId="0" fontId="12" fillId="5" borderId="24" xfId="0" applyFont="1" applyFill="1" applyBorder="1" applyAlignment="1">
      <alignment vertical="center" wrapText="1"/>
    </xf>
    <xf numFmtId="44" fontId="6" fillId="5" borderId="24" xfId="3" applyFont="1" applyFill="1" applyBorder="1" applyAlignment="1">
      <alignment horizontal="center" vertical="center" wrapText="1"/>
    </xf>
    <xf numFmtId="44" fontId="6" fillId="5" borderId="25" xfId="3" applyFont="1" applyFill="1" applyBorder="1" applyAlignment="1">
      <alignment horizontal="center" vertical="center" wrapText="1"/>
    </xf>
    <xf numFmtId="165" fontId="6" fillId="0" borderId="15" xfId="0" applyNumberFormat="1" applyFont="1" applyFill="1" applyBorder="1" applyAlignment="1">
      <alignment horizontal="center" vertical="center" wrapText="1"/>
    </xf>
    <xf numFmtId="44" fontId="6" fillId="0" borderId="4" xfId="3" applyFont="1" applyFill="1" applyBorder="1" applyAlignment="1">
      <alignment horizontal="center" vertical="center" wrapText="1"/>
    </xf>
    <xf numFmtId="0" fontId="10" fillId="0" borderId="13" xfId="0" applyFont="1" applyFill="1" applyBorder="1" applyAlignment="1" applyProtection="1">
      <alignment vertical="center" wrapText="1"/>
    </xf>
    <xf numFmtId="0" fontId="18" fillId="9" borderId="27" xfId="0" applyFont="1" applyFill="1" applyBorder="1" applyAlignment="1">
      <alignment vertical="center"/>
    </xf>
    <xf numFmtId="0" fontId="18" fillId="9" borderId="10" xfId="0" applyFont="1" applyFill="1" applyBorder="1" applyAlignment="1">
      <alignment vertical="center"/>
    </xf>
    <xf numFmtId="44" fontId="0" fillId="0" borderId="0" xfId="0" applyNumberFormat="1"/>
    <xf numFmtId="0" fontId="18" fillId="9" borderId="29" xfId="0" applyFont="1" applyFill="1" applyBorder="1" applyAlignment="1">
      <alignment vertical="center"/>
    </xf>
    <xf numFmtId="0" fontId="18" fillId="9" borderId="32" xfId="0" applyFont="1" applyFill="1" applyBorder="1" applyAlignment="1">
      <alignment vertical="center"/>
    </xf>
    <xf numFmtId="0" fontId="18" fillId="9" borderId="33" xfId="0" applyFont="1" applyFill="1" applyBorder="1" applyAlignment="1">
      <alignment vertical="center"/>
    </xf>
    <xf numFmtId="0" fontId="18" fillId="9" borderId="30" xfId="0" applyFont="1" applyFill="1" applyBorder="1" applyAlignment="1">
      <alignment vertical="center"/>
    </xf>
    <xf numFmtId="0" fontId="18" fillId="9" borderId="34" xfId="0" applyFont="1" applyFill="1" applyBorder="1" applyAlignment="1">
      <alignment vertical="center"/>
    </xf>
    <xf numFmtId="0" fontId="6" fillId="0" borderId="22" xfId="0" applyFont="1" applyFill="1" applyBorder="1" applyAlignment="1" applyProtection="1">
      <alignment horizontal="center" vertical="center" wrapText="1"/>
    </xf>
    <xf numFmtId="1" fontId="2" fillId="3" borderId="35" xfId="1" applyNumberFormat="1" applyFont="1" applyFill="1" applyBorder="1" applyAlignment="1" applyProtection="1">
      <alignment horizontal="center" vertical="center" wrapText="1"/>
      <protection locked="0"/>
    </xf>
    <xf numFmtId="0" fontId="0" fillId="0" borderId="4" xfId="0" applyBorder="1"/>
    <xf numFmtId="0" fontId="0" fillId="0" borderId="4" xfId="0" applyFill="1" applyBorder="1"/>
    <xf numFmtId="0" fontId="6" fillId="0" borderId="11" xfId="0" applyFont="1" applyFill="1" applyBorder="1" applyAlignment="1">
      <alignment horizontal="left" vertical="center" wrapText="1"/>
    </xf>
    <xf numFmtId="0" fontId="0" fillId="0" borderId="13" xfId="0" applyFill="1" applyBorder="1"/>
    <xf numFmtId="1" fontId="2" fillId="3" borderId="13" xfId="1" applyNumberFormat="1" applyFont="1" applyFill="1" applyBorder="1" applyAlignment="1" applyProtection="1">
      <alignment horizontal="center" vertical="center"/>
      <protection locked="0"/>
    </xf>
    <xf numFmtId="0" fontId="7" fillId="2" borderId="4" xfId="0" applyFont="1" applyFill="1" applyBorder="1" applyAlignment="1" applyProtection="1">
      <alignment vertical="center"/>
    </xf>
    <xf numFmtId="44" fontId="11" fillId="2" borderId="4" xfId="0" applyNumberFormat="1" applyFont="1" applyFill="1" applyBorder="1" applyAlignment="1" applyProtection="1">
      <alignment horizontal="center" vertical="center"/>
    </xf>
    <xf numFmtId="44" fontId="7" fillId="2" borderId="3" xfId="0" applyNumberFormat="1" applyFont="1" applyFill="1" applyBorder="1" applyAlignment="1" applyProtection="1">
      <alignment horizontal="center" vertical="center"/>
    </xf>
    <xf numFmtId="0" fontId="6" fillId="0" borderId="11" xfId="0" applyFont="1" applyFill="1" applyBorder="1" applyAlignment="1" applyProtection="1">
      <alignment horizontal="left" vertical="center" wrapText="1"/>
    </xf>
    <xf numFmtId="0" fontId="0" fillId="0" borderId="13" xfId="0" applyBorder="1"/>
    <xf numFmtId="0" fontId="0" fillId="0" borderId="4" xfId="0" applyFont="1" applyBorder="1"/>
    <xf numFmtId="0" fontId="0" fillId="0" borderId="4" xfId="0" applyFill="1" applyBorder="1" applyAlignment="1">
      <alignment horizontal="left"/>
    </xf>
    <xf numFmtId="0" fontId="0" fillId="0" borderId="4" xfId="0" applyBorder="1" applyAlignment="1">
      <alignment vertical="center"/>
    </xf>
    <xf numFmtId="44" fontId="11" fillId="2" borderId="6" xfId="2" applyNumberFormat="1" applyFont="1" applyFill="1" applyBorder="1" applyAlignment="1" applyProtection="1">
      <alignment horizontal="center" vertical="center" wrapText="1"/>
    </xf>
    <xf numFmtId="0" fontId="8" fillId="0" borderId="13" xfId="0" applyFont="1" applyBorder="1" applyAlignment="1" applyProtection="1">
      <alignment vertical="center" wrapText="1"/>
    </xf>
    <xf numFmtId="0" fontId="19" fillId="0" borderId="18" xfId="4" applyFont="1" applyBorder="1" applyAlignment="1">
      <alignment vertical="center"/>
    </xf>
    <xf numFmtId="0" fontId="19" fillId="0" borderId="25" xfId="4" applyFont="1" applyBorder="1" applyAlignment="1">
      <alignment horizontal="left" vertical="top" wrapText="1"/>
    </xf>
    <xf numFmtId="0" fontId="20" fillId="0" borderId="15" xfId="4" applyFont="1" applyBorder="1" applyAlignment="1">
      <alignment horizontal="center" vertical="center"/>
    </xf>
    <xf numFmtId="0" fontId="20" fillId="7" borderId="23" xfId="4" applyFont="1" applyFill="1" applyBorder="1" applyAlignment="1">
      <alignment horizontal="left" vertical="top" wrapText="1"/>
    </xf>
    <xf numFmtId="0" fontId="20" fillId="0" borderId="23" xfId="4" applyFont="1" applyFill="1" applyBorder="1" applyAlignment="1">
      <alignment horizontal="left" vertical="top" wrapText="1"/>
    </xf>
    <xf numFmtId="0" fontId="20" fillId="0" borderId="23" xfId="4" applyFont="1" applyBorder="1" applyAlignment="1">
      <alignment horizontal="left" vertical="top" wrapText="1"/>
    </xf>
    <xf numFmtId="0" fontId="20" fillId="0" borderId="4" xfId="4" applyFont="1" applyBorder="1" applyAlignment="1">
      <alignment horizontal="center" vertical="center"/>
    </xf>
    <xf numFmtId="0" fontId="0" fillId="7" borderId="4" xfId="0" applyFill="1" applyBorder="1" applyAlignment="1">
      <alignment wrapText="1"/>
    </xf>
    <xf numFmtId="0" fontId="0" fillId="0" borderId="0" xfId="0" applyAlignment="1">
      <alignment vertical="center"/>
    </xf>
    <xf numFmtId="0" fontId="2" fillId="4" borderId="8" xfId="1" applyFont="1" applyFill="1" applyBorder="1" applyAlignment="1" applyProtection="1">
      <alignment horizontal="center" vertical="center"/>
    </xf>
    <xf numFmtId="0" fontId="7" fillId="4" borderId="9" xfId="1" applyFont="1" applyFill="1" applyBorder="1" applyAlignment="1" applyProtection="1">
      <alignment vertical="center"/>
    </xf>
    <xf numFmtId="0" fontId="2" fillId="4" borderId="9" xfId="1" applyFont="1" applyFill="1" applyBorder="1" applyAlignment="1" applyProtection="1">
      <alignment horizontal="center" vertical="center"/>
    </xf>
    <xf numFmtId="164" fontId="7" fillId="4" borderId="9" xfId="2" applyFont="1" applyFill="1" applyBorder="1" applyAlignment="1" applyProtection="1">
      <alignment horizontal="center" vertical="center"/>
    </xf>
    <xf numFmtId="44" fontId="5" fillId="4" borderId="10" xfId="2" applyNumberFormat="1" applyFont="1" applyFill="1" applyBorder="1" applyAlignment="1" applyProtection="1">
      <alignment horizontal="center" vertical="center"/>
    </xf>
    <xf numFmtId="0" fontId="6" fillId="0" borderId="11" xfId="0" applyFont="1" applyFill="1" applyBorder="1" applyAlignment="1" applyProtection="1">
      <alignment horizontal="center" vertical="center" wrapText="1"/>
    </xf>
    <xf numFmtId="0" fontId="6" fillId="0" borderId="11" xfId="0" applyFont="1" applyFill="1" applyBorder="1" applyAlignment="1">
      <alignment horizontal="center" vertical="center" wrapText="1"/>
    </xf>
    <xf numFmtId="0" fontId="23" fillId="0" borderId="0" xfId="0" applyFont="1" applyFill="1" applyAlignment="1">
      <alignment horizontal="left"/>
    </xf>
    <xf numFmtId="0" fontId="7" fillId="2" borderId="1" xfId="1" applyFont="1" applyFill="1" applyBorder="1" applyAlignment="1" applyProtection="1">
      <alignment horizontal="left" vertical="center"/>
    </xf>
    <xf numFmtId="0" fontId="7" fillId="2" borderId="2" xfId="1" applyFont="1" applyFill="1" applyBorder="1" applyAlignment="1" applyProtection="1">
      <alignment horizontal="left" vertical="center"/>
    </xf>
    <xf numFmtId="1" fontId="2" fillId="3" borderId="1" xfId="1" applyNumberFormat="1" applyFont="1" applyFill="1" applyBorder="1" applyAlignment="1" applyProtection="1">
      <alignment horizontal="center" vertical="center"/>
      <protection locked="0"/>
    </xf>
    <xf numFmtId="1" fontId="2" fillId="3" borderId="2" xfId="1" applyNumberFormat="1" applyFont="1" applyFill="1" applyBorder="1" applyAlignment="1" applyProtection="1">
      <alignment horizontal="center" vertical="center"/>
      <protection locked="0"/>
    </xf>
    <xf numFmtId="1" fontId="2" fillId="3" borderId="3" xfId="1" applyNumberFormat="1" applyFont="1" applyFill="1" applyBorder="1" applyAlignment="1" applyProtection="1">
      <alignment horizontal="center" vertical="center"/>
      <protection locked="0"/>
    </xf>
    <xf numFmtId="0" fontId="7" fillId="2" borderId="3" xfId="1" applyFont="1" applyFill="1" applyBorder="1" applyAlignment="1" applyProtection="1">
      <alignment horizontal="left" vertical="center"/>
    </xf>
    <xf numFmtId="0" fontId="18" fillId="9" borderId="28" xfId="0" applyFont="1" applyFill="1" applyBorder="1" applyAlignment="1">
      <alignment vertical="center"/>
    </xf>
    <xf numFmtId="0" fontId="18" fillId="9" borderId="30" xfId="0" applyFont="1" applyFill="1" applyBorder="1" applyAlignment="1">
      <alignment vertical="center"/>
    </xf>
    <xf numFmtId="0" fontId="18" fillId="9" borderId="31" xfId="0" applyFont="1" applyFill="1" applyBorder="1" applyAlignment="1">
      <alignment vertical="center"/>
    </xf>
    <xf numFmtId="0" fontId="18" fillId="9" borderId="33" xfId="0" applyFont="1" applyFill="1" applyBorder="1" applyAlignment="1">
      <alignment vertical="center"/>
    </xf>
    <xf numFmtId="0" fontId="10" fillId="0" borderId="0" xfId="0" applyFont="1" applyAlignment="1">
      <alignment horizontal="left" vertical="top" wrapText="1"/>
    </xf>
    <xf numFmtId="0" fontId="16" fillId="8" borderId="0" xfId="0" applyFont="1" applyFill="1" applyAlignment="1">
      <alignment horizontal="left" wrapText="1"/>
    </xf>
    <xf numFmtId="0" fontId="0" fillId="0" borderId="22" xfId="0" applyBorder="1" applyAlignment="1">
      <alignment horizontal="left" vertical="top" wrapText="1"/>
    </xf>
    <xf numFmtId="0" fontId="0" fillId="0" borderId="26" xfId="0" applyBorder="1" applyAlignment="1">
      <alignment horizontal="left" vertical="top" wrapText="1"/>
    </xf>
    <xf numFmtId="0" fontId="0" fillId="0" borderId="13" xfId="0" applyBorder="1" applyAlignment="1">
      <alignment horizontal="left" vertical="top" wrapText="1"/>
    </xf>
    <xf numFmtId="2" fontId="10" fillId="6" borderId="13" xfId="1" applyNumberFormat="1" applyFont="1" applyFill="1" applyBorder="1" applyAlignment="1" applyProtection="1">
      <alignment horizontal="center" vertical="center"/>
      <protection locked="0"/>
    </xf>
    <xf numFmtId="2" fontId="10" fillId="6" borderId="4" xfId="1" applyNumberFormat="1" applyFont="1" applyFill="1" applyBorder="1" applyAlignment="1" applyProtection="1">
      <alignment horizontal="center" vertical="center"/>
      <protection locked="0"/>
    </xf>
    <xf numFmtId="2" fontId="10" fillId="6" borderId="22" xfId="1" applyNumberFormat="1" applyFont="1" applyFill="1" applyBorder="1" applyAlignment="1" applyProtection="1">
      <alignment horizontal="center" vertical="center"/>
      <protection locked="0"/>
    </xf>
    <xf numFmtId="2" fontId="11" fillId="2" borderId="4" xfId="2" applyNumberFormat="1" applyFont="1" applyFill="1" applyBorder="1" applyAlignment="1" applyProtection="1">
      <alignment horizontal="center" vertical="center"/>
    </xf>
    <xf numFmtId="2" fontId="10" fillId="3" borderId="13" xfId="1" applyNumberFormat="1" applyFont="1" applyFill="1" applyBorder="1" applyAlignment="1" applyProtection="1">
      <alignment horizontal="center" vertical="center"/>
      <protection locked="0"/>
    </xf>
    <xf numFmtId="2" fontId="10" fillId="3" borderId="4" xfId="1" applyNumberFormat="1" applyFont="1" applyFill="1" applyBorder="1" applyAlignment="1" applyProtection="1">
      <alignment horizontal="center" vertical="center"/>
      <protection locked="0"/>
    </xf>
    <xf numFmtId="2" fontId="11" fillId="2" borderId="4" xfId="0" applyNumberFormat="1" applyFont="1" applyFill="1" applyBorder="1" applyAlignment="1" applyProtection="1">
      <alignment horizontal="left" vertical="center" wrapText="1"/>
    </xf>
    <xf numFmtId="2" fontId="10" fillId="2" borderId="4" xfId="0" applyNumberFormat="1" applyFont="1" applyFill="1" applyBorder="1" applyAlignment="1" applyProtection="1">
      <alignment horizontal="left" vertical="center" wrapText="1"/>
    </xf>
  </cellXfs>
  <cellStyles count="5">
    <cellStyle name="Currency 2" xfId="3"/>
    <cellStyle name="Currency_Ericsson IP Dslam RFT Telstra RAN 2008 Pricing Schedule" xfId="2"/>
    <cellStyle name="Normal" xfId="0" builtinId="0"/>
    <cellStyle name="Normal 2" xfId="4"/>
    <cellStyle name="Normal_Ericsson IP Dslam RFT Telstra RAN 2008 Pricing Schedule" xfId="1"/>
  </cellStyles>
  <dxfs count="6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strike val="0"/>
        <color rgb="FFFF000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strike val="0"/>
        <color rgb="FFFF0000"/>
      </fon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daars/AppData/Local/Microsoft/Windows/Temporary%20Internet%20Files/Content.Outlook/VMUIAK04/Ericsson%20Expansion%20SAED%20Quote%20Template%20for%20quote%20modue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ulee/Desktop/NBN-4BBZ-4GLS-5108_Miriam%20Vale_W1762_Bundaberg_U990_CVL_Rev%2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N owned site"/>
      <sheetName val="Non-NBN owned site"/>
      <sheetName val="Mobilisation"/>
      <sheetName val="General Assumptions"/>
    </sheetNames>
    <sheetDataSet>
      <sheetData sheetId="0"/>
      <sheetData sheetId="1"/>
      <sheetData sheetId="2">
        <row r="8">
          <cell r="I8" t="str">
            <v>1 x person team - per site, per visit as required.  Not applicable for any Specialist/3rd party mobilisation. Rates assume actual mobilisation, rather than sites awarded</v>
          </cell>
        </row>
        <row r="16">
          <cell r="I16" t="str">
            <v>2 x person team - per site, per visit as required.  Not applicable for any Specialist/3rd party mobilisation. Rates assume actual mobilisation, rather than sites awarded</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Instructions"/>
      <sheetName val="Co-Locate"/>
      <sheetName val="BP Monopole&lt;40m"/>
      <sheetName val="BP Monopole 41-50m"/>
      <sheetName val="Raft Monopole &lt;40m"/>
      <sheetName val="Lattice &lt;45m"/>
      <sheetName val="Lattice 46-60m"/>
      <sheetName val="Inclusions"/>
      <sheetName val="Civils"/>
      <sheetName val="Mob"/>
      <sheetName val="Data Validatio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1"/>
  <sheetViews>
    <sheetView tabSelected="1" topLeftCell="A10" workbookViewId="0">
      <selection activeCell="F17" sqref="F17:F111"/>
    </sheetView>
  </sheetViews>
  <sheetFormatPr defaultColWidth="9.140625" defaultRowHeight="15" x14ac:dyDescent="0.25"/>
  <cols>
    <col min="1" max="1" width="5.7109375" style="135" customWidth="1"/>
    <col min="2" max="2" width="7.7109375" style="13" customWidth="1"/>
    <col min="3" max="3" width="45" style="4" customWidth="1"/>
    <col min="4" max="4" width="10.28515625" style="3" customWidth="1"/>
    <col min="5" max="5" width="11.42578125" style="4" customWidth="1"/>
    <col min="6" max="6" width="11.7109375" style="3" customWidth="1"/>
    <col min="7" max="7" width="16.42578125" style="18" customWidth="1"/>
    <col min="8" max="8" width="52.140625" style="79" customWidth="1"/>
    <col min="9" max="9" width="44.85546875" style="13" customWidth="1"/>
    <col min="10" max="16384" width="9.140625" style="11"/>
  </cols>
  <sheetData>
    <row r="1" spans="1:9" ht="20.25" x14ac:dyDescent="0.25">
      <c r="B1" s="1" t="s">
        <v>16</v>
      </c>
      <c r="C1" s="2"/>
      <c r="F1" s="5"/>
      <c r="G1" s="6"/>
      <c r="H1" s="9"/>
      <c r="I1" s="10"/>
    </row>
    <row r="2" spans="1:9" ht="20.25" x14ac:dyDescent="0.25">
      <c r="B2" s="1"/>
      <c r="C2" s="2"/>
      <c r="F2" s="5"/>
      <c r="G2" s="6"/>
      <c r="H2" s="8"/>
      <c r="I2" s="8"/>
    </row>
    <row r="3" spans="1:9" x14ac:dyDescent="0.25">
      <c r="B3" s="136" t="s">
        <v>0</v>
      </c>
      <c r="C3" s="137"/>
      <c r="D3" s="138"/>
      <c r="E3" s="139"/>
      <c r="F3" s="140"/>
      <c r="G3" s="6"/>
      <c r="H3" s="12"/>
    </row>
    <row r="4" spans="1:9" x14ac:dyDescent="0.25">
      <c r="B4" s="14" t="s">
        <v>1</v>
      </c>
      <c r="C4" s="15"/>
      <c r="D4" s="138"/>
      <c r="E4" s="139"/>
      <c r="F4" s="140"/>
      <c r="G4" s="6"/>
      <c r="H4" s="12"/>
      <c r="I4" s="16"/>
    </row>
    <row r="5" spans="1:9" ht="14.45" customHeight="1" x14ac:dyDescent="0.25">
      <c r="B5" s="136" t="s">
        <v>2</v>
      </c>
      <c r="C5" s="141"/>
      <c r="D5" s="138"/>
      <c r="E5" s="139"/>
      <c r="F5" s="140"/>
      <c r="G5" s="6"/>
      <c r="H5" s="12"/>
      <c r="I5" s="16"/>
    </row>
    <row r="6" spans="1:9" ht="15" customHeight="1" x14ac:dyDescent="0.25">
      <c r="B6" s="136" t="s">
        <v>3</v>
      </c>
      <c r="C6" s="137"/>
      <c r="D6" s="138"/>
      <c r="E6" s="139"/>
      <c r="F6" s="140"/>
      <c r="G6" s="6"/>
      <c r="H6" s="12"/>
      <c r="I6" s="16"/>
    </row>
    <row r="7" spans="1:9" x14ac:dyDescent="0.25">
      <c r="B7" s="136" t="s">
        <v>4</v>
      </c>
      <c r="C7" s="137"/>
      <c r="D7" s="138"/>
      <c r="E7" s="139"/>
      <c r="F7" s="140"/>
      <c r="G7" s="6"/>
      <c r="H7" s="12"/>
      <c r="I7" s="16"/>
    </row>
    <row r="8" spans="1:9" x14ac:dyDescent="0.25">
      <c r="B8" s="136" t="s">
        <v>5</v>
      </c>
      <c r="C8" s="137"/>
      <c r="D8" s="138"/>
      <c r="E8" s="139"/>
      <c r="F8" s="140"/>
      <c r="G8" s="6"/>
      <c r="H8" s="12"/>
      <c r="I8" s="16"/>
    </row>
    <row r="9" spans="1:9" x14ac:dyDescent="0.25">
      <c r="B9" s="136" t="s">
        <v>17</v>
      </c>
      <c r="C9" s="137"/>
      <c r="D9" s="138"/>
      <c r="E9" s="139"/>
      <c r="F9" s="140"/>
      <c r="G9" s="6"/>
      <c r="H9" s="12"/>
      <c r="I9" s="16"/>
    </row>
    <row r="10" spans="1:9" x14ac:dyDescent="0.25">
      <c r="B10" s="136" t="s">
        <v>6</v>
      </c>
      <c r="C10" s="137"/>
      <c r="D10" s="138"/>
      <c r="E10" s="139"/>
      <c r="F10" s="140"/>
      <c r="G10" s="6"/>
      <c r="H10" s="17" t="s">
        <v>18</v>
      </c>
      <c r="I10" s="16"/>
    </row>
    <row r="11" spans="1:9" x14ac:dyDescent="0.25">
      <c r="B11" s="136" t="s">
        <v>7</v>
      </c>
      <c r="C11" s="137"/>
      <c r="D11" s="138"/>
      <c r="E11" s="139"/>
      <c r="F11" s="140"/>
      <c r="G11" s="6"/>
      <c r="H11" s="17" t="s">
        <v>19</v>
      </c>
      <c r="I11" s="16"/>
    </row>
    <row r="12" spans="1:9" x14ac:dyDescent="0.25">
      <c r="B12" s="136" t="s">
        <v>21</v>
      </c>
      <c r="C12" s="137"/>
      <c r="D12" s="138"/>
      <c r="E12" s="139"/>
      <c r="F12" s="140"/>
      <c r="G12" s="6"/>
      <c r="H12" s="17" t="s">
        <v>20</v>
      </c>
      <c r="I12" s="16"/>
    </row>
    <row r="13" spans="1:9" ht="43.5" customHeight="1" thickBot="1" x14ac:dyDescent="0.3">
      <c r="B13" s="3"/>
      <c r="E13" s="18"/>
      <c r="F13" s="7"/>
      <c r="G13" s="19"/>
      <c r="H13" s="12"/>
    </row>
    <row r="14" spans="1:9" ht="15.75" thickBot="1" x14ac:dyDescent="0.3">
      <c r="B14" s="128"/>
      <c r="C14" s="129" t="s">
        <v>175</v>
      </c>
      <c r="D14" s="130"/>
      <c r="E14" s="131"/>
      <c r="F14" s="131"/>
      <c r="G14" s="132">
        <f>SUM(G17:G111)</f>
        <v>0</v>
      </c>
      <c r="H14" s="12"/>
    </row>
    <row r="15" spans="1:9" s="26" customFormat="1" ht="15.75" thickBot="1" x14ac:dyDescent="0.3">
      <c r="A15" s="135"/>
      <c r="B15" s="20"/>
      <c r="C15" s="21"/>
      <c r="D15" s="20"/>
      <c r="E15" s="22"/>
      <c r="F15" s="23"/>
      <c r="G15" s="24"/>
      <c r="H15" s="25"/>
      <c r="I15" s="8"/>
    </row>
    <row r="16" spans="1:9" ht="45" customHeight="1" thickBot="1" x14ac:dyDescent="0.3">
      <c r="B16" s="27" t="s">
        <v>8</v>
      </c>
      <c r="C16" s="28" t="s">
        <v>9</v>
      </c>
      <c r="D16" s="28" t="s">
        <v>10</v>
      </c>
      <c r="E16" s="29" t="s">
        <v>11</v>
      </c>
      <c r="F16" s="30" t="s">
        <v>12</v>
      </c>
      <c r="G16" s="31" t="s">
        <v>173</v>
      </c>
      <c r="H16" s="117" t="s">
        <v>13</v>
      </c>
      <c r="I16" s="32" t="s">
        <v>14</v>
      </c>
    </row>
    <row r="17" spans="1:21" ht="36" x14ac:dyDescent="0.25">
      <c r="B17" s="33" t="s">
        <v>74</v>
      </c>
      <c r="C17" s="34" t="s">
        <v>84</v>
      </c>
      <c r="D17" s="35"/>
      <c r="E17" s="36"/>
      <c r="F17" s="151"/>
      <c r="G17" s="37"/>
      <c r="H17" s="38" t="str">
        <f>[1]Mobilisation!$I$8</f>
        <v>1 x person team - per site, per visit as required.  Not applicable for any Specialist/3rd party mobilisation. Rates assume actual mobilisation, rather than sites awarded</v>
      </c>
      <c r="I17" s="39"/>
      <c r="J17" s="40"/>
      <c r="K17" s="40"/>
      <c r="L17" s="40"/>
      <c r="M17" s="40"/>
      <c r="N17" s="40"/>
      <c r="O17" s="40"/>
      <c r="P17" s="40"/>
      <c r="Q17" s="40"/>
      <c r="R17" s="40"/>
      <c r="S17" s="40"/>
      <c r="T17" s="40"/>
      <c r="U17" s="40"/>
    </row>
    <row r="18" spans="1:21" x14ac:dyDescent="0.25">
      <c r="A18" s="135">
        <v>41</v>
      </c>
      <c r="B18" s="41" t="s">
        <v>75</v>
      </c>
      <c r="C18" s="42" t="s">
        <v>70</v>
      </c>
      <c r="D18" s="43" t="s">
        <v>15</v>
      </c>
      <c r="E18" s="44">
        <v>295.71386558919801</v>
      </c>
      <c r="F18" s="152"/>
      <c r="G18" s="45">
        <f>F18*E18</f>
        <v>0</v>
      </c>
      <c r="H18" s="46"/>
      <c r="I18" s="47"/>
      <c r="J18" s="40"/>
      <c r="K18" s="40"/>
      <c r="L18" s="40"/>
      <c r="M18" s="40"/>
      <c r="N18" s="40"/>
      <c r="O18" s="40"/>
      <c r="P18" s="40"/>
      <c r="Q18" s="40"/>
      <c r="R18" s="40"/>
      <c r="S18" s="40"/>
      <c r="T18" s="40"/>
      <c r="U18" s="40"/>
    </row>
    <row r="19" spans="1:21" x14ac:dyDescent="0.25">
      <c r="A19" s="135">
        <v>42</v>
      </c>
      <c r="B19" s="41" t="s">
        <v>76</v>
      </c>
      <c r="C19" s="42" t="s">
        <v>71</v>
      </c>
      <c r="D19" s="43" t="s">
        <v>15</v>
      </c>
      <c r="E19" s="44">
        <v>929.39295212765956</v>
      </c>
      <c r="F19" s="152"/>
      <c r="G19" s="45">
        <f>F19*E19</f>
        <v>0</v>
      </c>
      <c r="H19" s="46"/>
      <c r="I19" s="47"/>
      <c r="J19" s="40"/>
      <c r="K19" s="40"/>
      <c r="L19" s="40"/>
      <c r="M19" s="40"/>
      <c r="N19" s="40"/>
      <c r="O19" s="40"/>
      <c r="P19" s="40"/>
      <c r="Q19" s="40"/>
      <c r="R19" s="40"/>
      <c r="S19" s="40"/>
      <c r="T19" s="40"/>
      <c r="U19" s="40"/>
    </row>
    <row r="20" spans="1:21" x14ac:dyDescent="0.25">
      <c r="A20" s="135">
        <v>43</v>
      </c>
      <c r="B20" s="41" t="s">
        <v>77</v>
      </c>
      <c r="C20" s="42" t="s">
        <v>72</v>
      </c>
      <c r="D20" s="43" t="s">
        <v>15</v>
      </c>
      <c r="E20" s="44">
        <v>1084.0439596972178</v>
      </c>
      <c r="F20" s="152"/>
      <c r="G20" s="45">
        <f t="shared" ref="G20:G66" si="0">F20*E20</f>
        <v>0</v>
      </c>
      <c r="H20" s="46"/>
      <c r="I20" s="47"/>
      <c r="J20" s="40"/>
      <c r="K20" s="40"/>
      <c r="L20" s="40"/>
      <c r="M20" s="40"/>
      <c r="N20" s="40"/>
      <c r="O20" s="40"/>
      <c r="P20" s="40"/>
      <c r="Q20" s="40"/>
      <c r="R20" s="40"/>
      <c r="S20" s="40"/>
      <c r="T20" s="40"/>
      <c r="U20" s="40"/>
    </row>
    <row r="21" spans="1:21" ht="15.75" thickBot="1" x14ac:dyDescent="0.3">
      <c r="A21" s="135">
        <v>44</v>
      </c>
      <c r="B21" s="41" t="s">
        <v>78</v>
      </c>
      <c r="C21" s="42" t="s">
        <v>73</v>
      </c>
      <c r="D21" s="43" t="s">
        <v>15</v>
      </c>
      <c r="E21" s="44">
        <v>1150.7060019435353</v>
      </c>
      <c r="F21" s="152"/>
      <c r="G21" s="45">
        <f t="shared" si="0"/>
        <v>0</v>
      </c>
      <c r="H21" s="46"/>
      <c r="I21" s="47"/>
      <c r="J21" s="40"/>
      <c r="K21" s="40"/>
      <c r="L21" s="40"/>
      <c r="M21" s="40"/>
      <c r="N21" s="40"/>
      <c r="O21" s="40"/>
      <c r="P21" s="40"/>
      <c r="Q21" s="40"/>
      <c r="R21" s="40"/>
      <c r="S21" s="40"/>
      <c r="T21" s="40"/>
      <c r="U21" s="40"/>
    </row>
    <row r="22" spans="1:21" ht="36" x14ac:dyDescent="0.25">
      <c r="B22" s="48" t="s">
        <v>79</v>
      </c>
      <c r="C22" s="34" t="s">
        <v>85</v>
      </c>
      <c r="D22" s="43"/>
      <c r="E22" s="44"/>
      <c r="F22" s="152"/>
      <c r="G22" s="45"/>
      <c r="H22" s="38" t="str">
        <f>[1]Mobilisation!$I$8</f>
        <v>1 x person team - per site, per visit as required.  Not applicable for any Specialist/3rd party mobilisation. Rates assume actual mobilisation, rather than sites awarded</v>
      </c>
      <c r="I22" s="47"/>
      <c r="J22" s="40"/>
      <c r="K22" s="40"/>
      <c r="L22" s="40"/>
      <c r="M22" s="40"/>
      <c r="N22" s="40"/>
      <c r="O22" s="40"/>
      <c r="P22" s="40"/>
      <c r="Q22" s="40"/>
      <c r="R22" s="40"/>
      <c r="S22" s="40"/>
      <c r="T22" s="40"/>
      <c r="U22" s="40"/>
    </row>
    <row r="23" spans="1:21" x14ac:dyDescent="0.25">
      <c r="A23" s="135">
        <v>45</v>
      </c>
      <c r="B23" s="49" t="s">
        <v>80</v>
      </c>
      <c r="C23" s="42" t="s">
        <v>70</v>
      </c>
      <c r="D23" s="43" t="s">
        <v>15</v>
      </c>
      <c r="E23" s="44">
        <v>591.42773117839602</v>
      </c>
      <c r="F23" s="152"/>
      <c r="G23" s="45"/>
      <c r="H23" s="46"/>
      <c r="I23" s="47"/>
      <c r="J23" s="40"/>
      <c r="K23" s="40"/>
      <c r="L23" s="40"/>
      <c r="M23" s="40"/>
      <c r="N23" s="40"/>
      <c r="O23" s="40"/>
      <c r="P23" s="40"/>
      <c r="Q23" s="40"/>
      <c r="R23" s="40"/>
      <c r="S23" s="40"/>
      <c r="T23" s="40"/>
      <c r="U23" s="40"/>
    </row>
    <row r="24" spans="1:21" x14ac:dyDescent="0.25">
      <c r="A24" s="135">
        <v>46</v>
      </c>
      <c r="B24" s="49" t="s">
        <v>81</v>
      </c>
      <c r="C24" s="42" t="s">
        <v>71</v>
      </c>
      <c r="D24" s="43" t="s">
        <v>15</v>
      </c>
      <c r="E24" s="44">
        <v>1858.7859042553191</v>
      </c>
      <c r="F24" s="152"/>
      <c r="G24" s="45">
        <f t="shared" si="0"/>
        <v>0</v>
      </c>
      <c r="H24" s="46"/>
      <c r="I24" s="47"/>
      <c r="J24" s="40"/>
      <c r="K24" s="40"/>
      <c r="L24" s="40"/>
      <c r="M24" s="40"/>
      <c r="N24" s="40"/>
      <c r="O24" s="40"/>
      <c r="P24" s="40"/>
      <c r="Q24" s="40"/>
      <c r="R24" s="40"/>
      <c r="S24" s="40"/>
      <c r="T24" s="40"/>
      <c r="U24" s="40"/>
    </row>
    <row r="25" spans="1:21" x14ac:dyDescent="0.25">
      <c r="A25" s="135">
        <v>47</v>
      </c>
      <c r="B25" s="49" t="s">
        <v>82</v>
      </c>
      <c r="C25" s="42" t="s">
        <v>72</v>
      </c>
      <c r="D25" s="43" t="s">
        <v>15</v>
      </c>
      <c r="E25" s="44">
        <v>2168.0879193944356</v>
      </c>
      <c r="F25" s="152"/>
      <c r="G25" s="45">
        <f t="shared" si="0"/>
        <v>0</v>
      </c>
      <c r="H25" s="46"/>
      <c r="I25" s="47"/>
      <c r="J25" s="40"/>
      <c r="K25" s="40"/>
      <c r="L25" s="40"/>
      <c r="M25" s="40"/>
      <c r="N25" s="40"/>
      <c r="O25" s="40"/>
      <c r="P25" s="40"/>
      <c r="Q25" s="40"/>
      <c r="R25" s="40"/>
      <c r="S25" s="40"/>
      <c r="T25" s="40"/>
      <c r="U25" s="40"/>
    </row>
    <row r="26" spans="1:21" ht="15.75" thickBot="1" x14ac:dyDescent="0.3">
      <c r="A26" s="135">
        <v>48</v>
      </c>
      <c r="B26" s="49" t="s">
        <v>83</v>
      </c>
      <c r="C26" s="42" t="s">
        <v>73</v>
      </c>
      <c r="D26" s="43" t="s">
        <v>15</v>
      </c>
      <c r="E26" s="44">
        <v>2301.4120038870706</v>
      </c>
      <c r="F26" s="152"/>
      <c r="G26" s="45">
        <f t="shared" si="0"/>
        <v>0</v>
      </c>
      <c r="H26" s="46"/>
      <c r="I26" s="47"/>
      <c r="J26" s="40"/>
      <c r="K26" s="40"/>
      <c r="L26" s="40"/>
      <c r="M26" s="40"/>
      <c r="N26" s="40"/>
      <c r="O26" s="40"/>
      <c r="P26" s="40"/>
      <c r="Q26" s="40"/>
      <c r="R26" s="40"/>
      <c r="S26" s="40"/>
      <c r="T26" s="40"/>
      <c r="U26" s="40"/>
    </row>
    <row r="27" spans="1:21" ht="36" x14ac:dyDescent="0.25">
      <c r="B27" s="50" t="s">
        <v>86</v>
      </c>
      <c r="C27" s="34" t="s">
        <v>93</v>
      </c>
      <c r="D27" s="43"/>
      <c r="E27" s="44"/>
      <c r="F27" s="152"/>
      <c r="G27" s="45"/>
      <c r="H27" s="38" t="str">
        <f>[1]Mobilisation!$I$8</f>
        <v>1 x person team - per site, per visit as required.  Not applicable for any Specialist/3rd party mobilisation. Rates assume actual mobilisation, rather than sites awarded</v>
      </c>
      <c r="I27" s="47"/>
      <c r="J27" s="40"/>
      <c r="K27" s="40"/>
      <c r="L27" s="40"/>
      <c r="M27" s="40"/>
      <c r="N27" s="40"/>
      <c r="O27" s="40"/>
      <c r="P27" s="40"/>
      <c r="Q27" s="40"/>
      <c r="R27" s="40"/>
      <c r="S27" s="40"/>
      <c r="T27" s="40"/>
      <c r="U27" s="40"/>
    </row>
    <row r="28" spans="1:21" x14ac:dyDescent="0.25">
      <c r="A28" s="135">
        <v>49</v>
      </c>
      <c r="B28" s="41" t="s">
        <v>87</v>
      </c>
      <c r="C28" s="42" t="s">
        <v>70</v>
      </c>
      <c r="D28" s="43" t="s">
        <v>15</v>
      </c>
      <c r="E28" s="44">
        <v>887.14159676759402</v>
      </c>
      <c r="F28" s="152"/>
      <c r="G28" s="45">
        <f t="shared" si="0"/>
        <v>0</v>
      </c>
      <c r="H28" s="46"/>
      <c r="I28" s="47"/>
      <c r="J28" s="40"/>
      <c r="K28" s="40"/>
      <c r="L28" s="40"/>
      <c r="M28" s="40"/>
      <c r="N28" s="40"/>
      <c r="O28" s="40"/>
      <c r="P28" s="40"/>
      <c r="Q28" s="40"/>
      <c r="R28" s="40"/>
      <c r="S28" s="40"/>
      <c r="T28" s="40"/>
      <c r="U28" s="40"/>
    </row>
    <row r="29" spans="1:21" x14ac:dyDescent="0.25">
      <c r="A29" s="135">
        <v>50</v>
      </c>
      <c r="B29" s="41" t="s">
        <v>90</v>
      </c>
      <c r="C29" s="42" t="s">
        <v>71</v>
      </c>
      <c r="D29" s="43" t="s">
        <v>15</v>
      </c>
      <c r="E29" s="44">
        <v>2788.1788563829787</v>
      </c>
      <c r="F29" s="152"/>
      <c r="G29" s="45">
        <f t="shared" si="0"/>
        <v>0</v>
      </c>
      <c r="H29" s="46"/>
      <c r="I29" s="47"/>
      <c r="J29" s="40"/>
      <c r="K29" s="40"/>
      <c r="L29" s="40"/>
      <c r="M29" s="40"/>
      <c r="N29" s="40"/>
      <c r="O29" s="40"/>
      <c r="P29" s="40"/>
      <c r="Q29" s="40"/>
      <c r="R29" s="40"/>
      <c r="S29" s="40"/>
      <c r="T29" s="40"/>
      <c r="U29" s="40"/>
    </row>
    <row r="30" spans="1:21" x14ac:dyDescent="0.25">
      <c r="A30" s="135">
        <v>51</v>
      </c>
      <c r="B30" s="41" t="s">
        <v>91</v>
      </c>
      <c r="C30" s="42" t="s">
        <v>72</v>
      </c>
      <c r="D30" s="43" t="s">
        <v>15</v>
      </c>
      <c r="E30" s="44">
        <v>3252.1318790916534</v>
      </c>
      <c r="F30" s="152"/>
      <c r="G30" s="45">
        <f t="shared" si="0"/>
        <v>0</v>
      </c>
      <c r="H30" s="46"/>
      <c r="I30" s="47"/>
      <c r="J30" s="40"/>
      <c r="K30" s="40"/>
      <c r="L30" s="40"/>
      <c r="M30" s="40"/>
      <c r="N30" s="40"/>
      <c r="O30" s="40"/>
      <c r="P30" s="40"/>
      <c r="Q30" s="40"/>
      <c r="R30" s="40"/>
      <c r="S30" s="40"/>
      <c r="T30" s="40"/>
      <c r="U30" s="40"/>
    </row>
    <row r="31" spans="1:21" ht="15.75" thickBot="1" x14ac:dyDescent="0.3">
      <c r="A31" s="135">
        <v>52</v>
      </c>
      <c r="B31" s="41" t="s">
        <v>92</v>
      </c>
      <c r="C31" s="42" t="s">
        <v>73</v>
      </c>
      <c r="D31" s="43" t="s">
        <v>15</v>
      </c>
      <c r="E31" s="44">
        <v>3452.1180058306059</v>
      </c>
      <c r="F31" s="152"/>
      <c r="G31" s="45">
        <f t="shared" si="0"/>
        <v>0</v>
      </c>
      <c r="H31" s="46"/>
      <c r="I31" s="47"/>
      <c r="J31" s="40"/>
      <c r="K31" s="40"/>
      <c r="L31" s="40"/>
      <c r="M31" s="40"/>
      <c r="N31" s="40"/>
      <c r="O31" s="40"/>
      <c r="P31" s="40"/>
      <c r="Q31" s="40"/>
      <c r="R31" s="40"/>
      <c r="S31" s="40"/>
      <c r="T31" s="40"/>
      <c r="U31" s="40"/>
    </row>
    <row r="32" spans="1:21" ht="36" x14ac:dyDescent="0.25">
      <c r="B32" s="50" t="s">
        <v>88</v>
      </c>
      <c r="C32" s="34" t="s">
        <v>94</v>
      </c>
      <c r="D32" s="43"/>
      <c r="E32" s="44"/>
      <c r="F32" s="152"/>
      <c r="G32" s="45"/>
      <c r="H32" s="38" t="str">
        <f>[1]Mobilisation!$I$8</f>
        <v>1 x person team - per site, per visit as required.  Not applicable for any Specialist/3rd party mobilisation. Rates assume actual mobilisation, rather than sites awarded</v>
      </c>
      <c r="I32" s="47"/>
      <c r="J32" s="40"/>
      <c r="K32" s="40"/>
      <c r="L32" s="40"/>
      <c r="M32" s="40"/>
      <c r="N32" s="40"/>
      <c r="O32" s="40"/>
      <c r="P32" s="40"/>
      <c r="Q32" s="40"/>
      <c r="R32" s="40"/>
      <c r="S32" s="40"/>
      <c r="T32" s="40"/>
      <c r="U32" s="40"/>
    </row>
    <row r="33" spans="1:21" x14ac:dyDescent="0.25">
      <c r="A33" s="135">
        <v>53</v>
      </c>
      <c r="B33" s="41" t="s">
        <v>95</v>
      </c>
      <c r="C33" s="42" t="s">
        <v>70</v>
      </c>
      <c r="D33" s="43" t="s">
        <v>15</v>
      </c>
      <c r="E33" s="44">
        <v>1182.855462356792</v>
      </c>
      <c r="F33" s="152"/>
      <c r="G33" s="45">
        <f t="shared" si="0"/>
        <v>0</v>
      </c>
      <c r="H33" s="46"/>
      <c r="I33" s="47"/>
      <c r="J33" s="40"/>
      <c r="K33" s="40"/>
      <c r="L33" s="40"/>
      <c r="M33" s="40"/>
      <c r="N33" s="40"/>
      <c r="O33" s="40"/>
      <c r="P33" s="40"/>
      <c r="Q33" s="40"/>
      <c r="R33" s="40"/>
      <c r="S33" s="40"/>
      <c r="T33" s="40"/>
      <c r="U33" s="40"/>
    </row>
    <row r="34" spans="1:21" x14ac:dyDescent="0.25">
      <c r="A34" s="135">
        <v>54</v>
      </c>
      <c r="B34" s="41" t="s">
        <v>96</v>
      </c>
      <c r="C34" s="42" t="s">
        <v>71</v>
      </c>
      <c r="D34" s="43" t="s">
        <v>15</v>
      </c>
      <c r="E34" s="44">
        <v>3717.5718085106382</v>
      </c>
      <c r="F34" s="152"/>
      <c r="G34" s="45">
        <f t="shared" si="0"/>
        <v>0</v>
      </c>
      <c r="H34" s="46"/>
      <c r="I34" s="47"/>
      <c r="J34" s="40"/>
      <c r="K34" s="40"/>
      <c r="L34" s="40"/>
      <c r="M34" s="40"/>
      <c r="N34" s="40"/>
      <c r="O34" s="40"/>
      <c r="P34" s="40"/>
      <c r="Q34" s="40"/>
      <c r="R34" s="40"/>
      <c r="S34" s="40"/>
      <c r="T34" s="40"/>
      <c r="U34" s="40"/>
    </row>
    <row r="35" spans="1:21" x14ac:dyDescent="0.25">
      <c r="A35" s="135">
        <v>55</v>
      </c>
      <c r="B35" s="41" t="s">
        <v>97</v>
      </c>
      <c r="C35" s="42" t="s">
        <v>72</v>
      </c>
      <c r="D35" s="43" t="s">
        <v>15</v>
      </c>
      <c r="E35" s="44">
        <v>4336.1758387888713</v>
      </c>
      <c r="F35" s="152"/>
      <c r="G35" s="45">
        <f t="shared" si="0"/>
        <v>0</v>
      </c>
      <c r="H35" s="46"/>
      <c r="I35" s="47"/>
      <c r="J35" s="40"/>
      <c r="K35" s="40"/>
      <c r="L35" s="40"/>
      <c r="M35" s="40"/>
      <c r="N35" s="40"/>
      <c r="O35" s="40"/>
      <c r="P35" s="40"/>
      <c r="Q35" s="40"/>
      <c r="R35" s="40"/>
      <c r="S35" s="40"/>
      <c r="T35" s="40"/>
      <c r="U35" s="40"/>
    </row>
    <row r="36" spans="1:21" x14ac:dyDescent="0.25">
      <c r="A36" s="135">
        <v>56</v>
      </c>
      <c r="B36" s="41" t="s">
        <v>98</v>
      </c>
      <c r="C36" s="42" t="s">
        <v>73</v>
      </c>
      <c r="D36" s="43" t="s">
        <v>15</v>
      </c>
      <c r="E36" s="44">
        <v>4602.8240077741411</v>
      </c>
      <c r="F36" s="152"/>
      <c r="G36" s="45">
        <f t="shared" si="0"/>
        <v>0</v>
      </c>
      <c r="H36" s="46"/>
      <c r="I36" s="47"/>
      <c r="J36" s="40"/>
      <c r="K36" s="40"/>
      <c r="L36" s="40"/>
      <c r="M36" s="40"/>
      <c r="N36" s="40"/>
      <c r="O36" s="40"/>
      <c r="P36" s="40"/>
      <c r="Q36" s="40"/>
      <c r="R36" s="40"/>
      <c r="S36" s="40"/>
      <c r="T36" s="40"/>
      <c r="U36" s="40"/>
    </row>
    <row r="37" spans="1:21" ht="36" x14ac:dyDescent="0.25">
      <c r="B37" s="33" t="s">
        <v>89</v>
      </c>
      <c r="C37" s="34" t="s">
        <v>99</v>
      </c>
      <c r="D37" s="43"/>
      <c r="E37" s="44"/>
      <c r="F37" s="152"/>
      <c r="G37" s="45"/>
      <c r="H37" s="38" t="str">
        <f>[1]Mobilisation!$I$8</f>
        <v>1 x person team - per site, per visit as required.  Not applicable for any Specialist/3rd party mobilisation. Rates assume actual mobilisation, rather than sites awarded</v>
      </c>
      <c r="I37" s="47"/>
      <c r="J37" s="40"/>
      <c r="K37" s="40"/>
      <c r="L37" s="40"/>
      <c r="M37" s="40"/>
      <c r="N37" s="40"/>
      <c r="O37" s="40"/>
      <c r="P37" s="40"/>
      <c r="Q37" s="40"/>
      <c r="R37" s="40"/>
      <c r="S37" s="40"/>
      <c r="T37" s="40"/>
      <c r="U37" s="40"/>
    </row>
    <row r="38" spans="1:21" x14ac:dyDescent="0.25">
      <c r="A38" s="135">
        <v>57</v>
      </c>
      <c r="B38" s="41" t="s">
        <v>100</v>
      </c>
      <c r="C38" s="42" t="s">
        <v>70</v>
      </c>
      <c r="D38" s="43" t="s">
        <v>15</v>
      </c>
      <c r="E38" s="44">
        <v>1482.855462356792</v>
      </c>
      <c r="F38" s="152"/>
      <c r="G38" s="45">
        <f t="shared" si="0"/>
        <v>0</v>
      </c>
      <c r="H38" s="46"/>
      <c r="I38" s="47"/>
      <c r="J38" s="40"/>
      <c r="K38" s="40"/>
      <c r="L38" s="40"/>
      <c r="M38" s="40"/>
      <c r="N38" s="40"/>
      <c r="O38" s="40"/>
      <c r="P38" s="40"/>
      <c r="Q38" s="40"/>
      <c r="R38" s="40"/>
      <c r="S38" s="40"/>
      <c r="T38" s="40"/>
      <c r="U38" s="40"/>
    </row>
    <row r="39" spans="1:21" x14ac:dyDescent="0.25">
      <c r="A39" s="135">
        <v>58</v>
      </c>
      <c r="B39" s="41" t="s">
        <v>101</v>
      </c>
      <c r="C39" s="42" t="s">
        <v>71</v>
      </c>
      <c r="D39" s="43" t="s">
        <v>15</v>
      </c>
      <c r="E39" s="44">
        <v>4017.5718085106382</v>
      </c>
      <c r="F39" s="152"/>
      <c r="G39" s="45">
        <f t="shared" si="0"/>
        <v>0</v>
      </c>
      <c r="H39" s="46"/>
      <c r="I39" s="47"/>
      <c r="J39" s="40"/>
      <c r="K39" s="40"/>
      <c r="L39" s="40"/>
      <c r="M39" s="40"/>
      <c r="N39" s="40"/>
      <c r="O39" s="40"/>
      <c r="P39" s="40"/>
      <c r="Q39" s="40"/>
      <c r="R39" s="40"/>
      <c r="S39" s="40"/>
      <c r="T39" s="40"/>
      <c r="U39" s="40"/>
    </row>
    <row r="40" spans="1:21" x14ac:dyDescent="0.25">
      <c r="A40" s="135">
        <v>59</v>
      </c>
      <c r="B40" s="41" t="s">
        <v>102</v>
      </c>
      <c r="C40" s="42" t="s">
        <v>72</v>
      </c>
      <c r="D40" s="43" t="s">
        <v>15</v>
      </c>
      <c r="E40" s="44">
        <v>4336.1758387888713</v>
      </c>
      <c r="F40" s="152"/>
      <c r="G40" s="45">
        <f t="shared" si="0"/>
        <v>0</v>
      </c>
      <c r="H40" s="46"/>
      <c r="I40" s="47"/>
      <c r="J40" s="40"/>
      <c r="K40" s="40"/>
      <c r="L40" s="40"/>
      <c r="M40" s="40"/>
      <c r="N40" s="40"/>
      <c r="O40" s="40"/>
      <c r="P40" s="40"/>
      <c r="Q40" s="40"/>
      <c r="R40" s="40"/>
      <c r="S40" s="40"/>
      <c r="T40" s="40"/>
      <c r="U40" s="40"/>
    </row>
    <row r="41" spans="1:21" ht="15.75" thickBot="1" x14ac:dyDescent="0.3">
      <c r="A41" s="135">
        <v>60</v>
      </c>
      <c r="B41" s="41" t="s">
        <v>103</v>
      </c>
      <c r="C41" s="42" t="s">
        <v>73</v>
      </c>
      <c r="D41" s="43" t="s">
        <v>15</v>
      </c>
      <c r="E41" s="44">
        <v>4902.8240077741411</v>
      </c>
      <c r="F41" s="152"/>
      <c r="G41" s="45">
        <f t="shared" si="0"/>
        <v>0</v>
      </c>
      <c r="H41" s="46"/>
      <c r="I41" s="47"/>
      <c r="J41" s="40"/>
      <c r="K41" s="40"/>
      <c r="L41" s="40"/>
      <c r="M41" s="40"/>
      <c r="N41" s="40"/>
      <c r="O41" s="40"/>
      <c r="P41" s="40"/>
      <c r="Q41" s="40"/>
      <c r="R41" s="40"/>
      <c r="S41" s="40"/>
      <c r="T41" s="40"/>
      <c r="U41" s="40"/>
    </row>
    <row r="42" spans="1:21" ht="36" x14ac:dyDescent="0.25">
      <c r="B42" s="50" t="s">
        <v>104</v>
      </c>
      <c r="C42" s="34" t="s">
        <v>105</v>
      </c>
      <c r="D42" s="43"/>
      <c r="E42" s="44"/>
      <c r="F42" s="152"/>
      <c r="G42" s="45"/>
      <c r="H42" s="46" t="str">
        <f>[1]Mobilisation!$I$16</f>
        <v>2 x person team - per site, per visit as required.  Not applicable for any Specialist/3rd party mobilisation. Rates assume actual mobilisation, rather than sites awarded</v>
      </c>
      <c r="I42" s="47"/>
      <c r="J42" s="40"/>
      <c r="K42" s="40"/>
      <c r="L42" s="40"/>
      <c r="M42" s="40"/>
      <c r="N42" s="40"/>
      <c r="O42" s="40"/>
      <c r="P42" s="40"/>
      <c r="Q42" s="40"/>
      <c r="R42" s="40"/>
      <c r="S42" s="40"/>
      <c r="T42" s="40"/>
      <c r="U42" s="40"/>
    </row>
    <row r="43" spans="1:21" x14ac:dyDescent="0.25">
      <c r="A43" s="135">
        <v>61</v>
      </c>
      <c r="B43" s="41" t="s">
        <v>106</v>
      </c>
      <c r="C43" s="42" t="s">
        <v>70</v>
      </c>
      <c r="D43" s="43" t="s">
        <v>15</v>
      </c>
      <c r="E43" s="44">
        <v>375.42180924129059</v>
      </c>
      <c r="F43" s="152"/>
      <c r="G43" s="45">
        <f t="shared" si="0"/>
        <v>0</v>
      </c>
      <c r="H43" s="46"/>
      <c r="I43" s="47"/>
      <c r="J43" s="40"/>
      <c r="K43" s="40"/>
      <c r="L43" s="40"/>
      <c r="M43" s="40"/>
      <c r="N43" s="40"/>
      <c r="O43" s="40"/>
      <c r="P43" s="40"/>
      <c r="Q43" s="40"/>
      <c r="R43" s="40"/>
      <c r="S43" s="40"/>
      <c r="T43" s="40"/>
      <c r="U43" s="40"/>
    </row>
    <row r="44" spans="1:21" x14ac:dyDescent="0.25">
      <c r="A44" s="135">
        <v>62</v>
      </c>
      <c r="B44" s="41" t="s">
        <v>107</v>
      </c>
      <c r="C44" s="42" t="s">
        <v>71</v>
      </c>
      <c r="D44" s="43" t="s">
        <v>15</v>
      </c>
      <c r="E44" s="44">
        <v>1229.1572144610709</v>
      </c>
      <c r="F44" s="152"/>
      <c r="G44" s="45">
        <f t="shared" si="0"/>
        <v>0</v>
      </c>
      <c r="H44" s="46"/>
      <c r="I44" s="47"/>
      <c r="J44" s="40"/>
      <c r="K44" s="40"/>
      <c r="L44" s="40"/>
      <c r="M44" s="40"/>
      <c r="N44" s="40"/>
      <c r="O44" s="40"/>
      <c r="P44" s="40"/>
      <c r="Q44" s="40"/>
      <c r="R44" s="40"/>
      <c r="S44" s="40"/>
      <c r="T44" s="40"/>
      <c r="U44" s="40"/>
    </row>
    <row r="45" spans="1:21" x14ac:dyDescent="0.25">
      <c r="A45" s="135">
        <v>63</v>
      </c>
      <c r="B45" s="41" t="s">
        <v>108</v>
      </c>
      <c r="C45" s="42" t="s">
        <v>72</v>
      </c>
      <c r="D45" s="43" t="s">
        <v>15</v>
      </c>
      <c r="E45" s="44">
        <v>1740.6851728723407</v>
      </c>
      <c r="F45" s="152"/>
      <c r="G45" s="45">
        <f t="shared" si="0"/>
        <v>0</v>
      </c>
      <c r="H45" s="46"/>
      <c r="I45" s="47"/>
      <c r="J45" s="40"/>
      <c r="K45" s="40"/>
      <c r="L45" s="40"/>
      <c r="M45" s="40"/>
      <c r="N45" s="40"/>
      <c r="O45" s="40"/>
      <c r="P45" s="40"/>
      <c r="Q45" s="40"/>
      <c r="R45" s="40"/>
      <c r="S45" s="40"/>
      <c r="T45" s="40"/>
      <c r="U45" s="40"/>
    </row>
    <row r="46" spans="1:21" x14ac:dyDescent="0.25">
      <c r="A46" s="135">
        <v>64</v>
      </c>
      <c r="B46" s="41" t="s">
        <v>109</v>
      </c>
      <c r="C46" s="42" t="s">
        <v>73</v>
      </c>
      <c r="D46" s="43" t="s">
        <v>15</v>
      </c>
      <c r="E46" s="44">
        <v>1881.8114460340191</v>
      </c>
      <c r="F46" s="152"/>
      <c r="G46" s="45">
        <f t="shared" si="0"/>
        <v>0</v>
      </c>
      <c r="H46" s="46"/>
      <c r="I46" s="47"/>
      <c r="J46" s="40"/>
      <c r="K46" s="40"/>
      <c r="L46" s="40"/>
      <c r="M46" s="40"/>
      <c r="N46" s="40"/>
      <c r="O46" s="40"/>
      <c r="P46" s="40"/>
      <c r="Q46" s="40"/>
      <c r="R46" s="40"/>
      <c r="S46" s="40"/>
      <c r="T46" s="40"/>
      <c r="U46" s="40"/>
    </row>
    <row r="47" spans="1:21" ht="36" x14ac:dyDescent="0.25">
      <c r="B47" s="33" t="s">
        <v>111</v>
      </c>
      <c r="C47" s="34" t="s">
        <v>110</v>
      </c>
      <c r="D47" s="43"/>
      <c r="E47" s="44"/>
      <c r="F47" s="152"/>
      <c r="G47" s="45"/>
      <c r="H47" s="46" t="str">
        <f>[1]Mobilisation!$I$16</f>
        <v>2 x person team - per site, per visit as required.  Not applicable for any Specialist/3rd party mobilisation. Rates assume actual mobilisation, rather than sites awarded</v>
      </c>
      <c r="I47" s="47"/>
      <c r="J47" s="40"/>
      <c r="K47" s="40"/>
      <c r="L47" s="40"/>
      <c r="M47" s="40"/>
      <c r="N47" s="40"/>
      <c r="O47" s="40"/>
      <c r="P47" s="40"/>
      <c r="Q47" s="40"/>
      <c r="R47" s="40"/>
      <c r="S47" s="40"/>
      <c r="T47" s="40"/>
      <c r="U47" s="40"/>
    </row>
    <row r="48" spans="1:21" x14ac:dyDescent="0.25">
      <c r="A48" s="135">
        <v>65</v>
      </c>
      <c r="B48" s="41" t="s">
        <v>112</v>
      </c>
      <c r="C48" s="42" t="s">
        <v>70</v>
      </c>
      <c r="D48" s="43" t="s">
        <v>15</v>
      </c>
      <c r="E48" s="44">
        <v>750.84361848258118</v>
      </c>
      <c r="F48" s="152"/>
      <c r="G48" s="45">
        <f t="shared" si="0"/>
        <v>0</v>
      </c>
      <c r="H48" s="46"/>
      <c r="I48" s="47"/>
      <c r="J48" s="40"/>
      <c r="K48" s="40"/>
      <c r="L48" s="40"/>
      <c r="M48" s="40"/>
      <c r="N48" s="40"/>
      <c r="O48" s="40"/>
      <c r="P48" s="40"/>
      <c r="Q48" s="40"/>
      <c r="R48" s="40"/>
      <c r="S48" s="40"/>
      <c r="T48" s="40"/>
      <c r="U48" s="40"/>
    </row>
    <row r="49" spans="1:21" x14ac:dyDescent="0.25">
      <c r="A49" s="135">
        <v>66</v>
      </c>
      <c r="B49" s="41" t="s">
        <v>113</v>
      </c>
      <c r="C49" s="42" t="s">
        <v>71</v>
      </c>
      <c r="D49" s="43" t="s">
        <v>15</v>
      </c>
      <c r="E49" s="44">
        <v>2458.3144289221418</v>
      </c>
      <c r="F49" s="152"/>
      <c r="G49" s="45">
        <f t="shared" si="0"/>
        <v>0</v>
      </c>
      <c r="H49" s="46"/>
      <c r="I49" s="47"/>
      <c r="J49" s="40"/>
      <c r="K49" s="40"/>
      <c r="L49" s="40"/>
      <c r="M49" s="40"/>
      <c r="N49" s="40"/>
      <c r="O49" s="40"/>
      <c r="P49" s="40"/>
      <c r="Q49" s="40"/>
      <c r="R49" s="40"/>
      <c r="S49" s="40"/>
      <c r="T49" s="40"/>
      <c r="U49" s="40"/>
    </row>
    <row r="50" spans="1:21" x14ac:dyDescent="0.25">
      <c r="A50" s="135">
        <v>67</v>
      </c>
      <c r="B50" s="41" t="s">
        <v>114</v>
      </c>
      <c r="C50" s="42" t="s">
        <v>72</v>
      </c>
      <c r="D50" s="43" t="s">
        <v>15</v>
      </c>
      <c r="E50" s="44">
        <v>3481.3703457446813</v>
      </c>
      <c r="F50" s="152"/>
      <c r="G50" s="45">
        <f t="shared" si="0"/>
        <v>0</v>
      </c>
      <c r="H50" s="46"/>
      <c r="I50" s="47"/>
      <c r="J50" s="40"/>
      <c r="K50" s="40"/>
      <c r="L50" s="40"/>
      <c r="M50" s="40"/>
      <c r="N50" s="40"/>
      <c r="O50" s="40"/>
      <c r="P50" s="40"/>
      <c r="Q50" s="40"/>
      <c r="R50" s="40"/>
      <c r="S50" s="40"/>
      <c r="T50" s="40"/>
      <c r="U50" s="40"/>
    </row>
    <row r="51" spans="1:21" ht="15.75" thickBot="1" x14ac:dyDescent="0.3">
      <c r="A51" s="135">
        <v>68</v>
      </c>
      <c r="B51" s="41" t="s">
        <v>115</v>
      </c>
      <c r="C51" s="42" t="s">
        <v>73</v>
      </c>
      <c r="D51" s="43" t="s">
        <v>15</v>
      </c>
      <c r="E51" s="44">
        <v>3763.6228920680383</v>
      </c>
      <c r="F51" s="152"/>
      <c r="G51" s="45">
        <f t="shared" si="0"/>
        <v>0</v>
      </c>
      <c r="H51" s="46"/>
      <c r="I51" s="47"/>
      <c r="J51" s="40"/>
      <c r="K51" s="40"/>
      <c r="L51" s="40"/>
      <c r="M51" s="40"/>
      <c r="N51" s="40"/>
      <c r="O51" s="40"/>
      <c r="P51" s="40"/>
      <c r="Q51" s="40"/>
      <c r="R51" s="40"/>
      <c r="S51" s="40"/>
      <c r="T51" s="40"/>
      <c r="U51" s="40"/>
    </row>
    <row r="52" spans="1:21" ht="36" x14ac:dyDescent="0.25">
      <c r="B52" s="50" t="s">
        <v>117</v>
      </c>
      <c r="C52" s="34" t="s">
        <v>116</v>
      </c>
      <c r="D52" s="43"/>
      <c r="E52" s="44"/>
      <c r="F52" s="152"/>
      <c r="G52" s="45"/>
      <c r="H52" s="46" t="str">
        <f>[1]Mobilisation!$I$16</f>
        <v>2 x person team - per site, per visit as required.  Not applicable for any Specialist/3rd party mobilisation. Rates assume actual mobilisation, rather than sites awarded</v>
      </c>
      <c r="I52" s="47"/>
      <c r="J52" s="40"/>
      <c r="K52" s="40"/>
      <c r="L52" s="40"/>
      <c r="M52" s="40"/>
      <c r="N52" s="40"/>
      <c r="O52" s="40"/>
      <c r="P52" s="40"/>
      <c r="Q52" s="40"/>
      <c r="R52" s="40"/>
      <c r="S52" s="40"/>
      <c r="T52" s="40"/>
      <c r="U52" s="40"/>
    </row>
    <row r="53" spans="1:21" x14ac:dyDescent="0.25">
      <c r="A53" s="135">
        <v>69</v>
      </c>
      <c r="B53" s="41" t="s">
        <v>118</v>
      </c>
      <c r="C53" s="42" t="s">
        <v>70</v>
      </c>
      <c r="D53" s="43" t="s">
        <v>15</v>
      </c>
      <c r="E53" s="44">
        <v>1126.2654277238717</v>
      </c>
      <c r="F53" s="152"/>
      <c r="G53" s="45">
        <f t="shared" si="0"/>
        <v>0</v>
      </c>
      <c r="H53" s="46"/>
      <c r="I53" s="47"/>
      <c r="J53" s="40"/>
      <c r="K53" s="40"/>
      <c r="L53" s="40"/>
      <c r="M53" s="40"/>
      <c r="N53" s="40"/>
      <c r="O53" s="40"/>
      <c r="P53" s="40"/>
      <c r="Q53" s="40"/>
      <c r="R53" s="40"/>
      <c r="S53" s="40"/>
      <c r="T53" s="40"/>
      <c r="U53" s="40"/>
    </row>
    <row r="54" spans="1:21" x14ac:dyDescent="0.25">
      <c r="A54" s="135">
        <v>70</v>
      </c>
      <c r="B54" s="41" t="s">
        <v>119</v>
      </c>
      <c r="C54" s="42" t="s">
        <v>71</v>
      </c>
      <c r="D54" s="43" t="s">
        <v>15</v>
      </c>
      <c r="E54" s="44">
        <v>3687.4716433832127</v>
      </c>
      <c r="F54" s="152"/>
      <c r="G54" s="45">
        <f t="shared" si="0"/>
        <v>0</v>
      </c>
      <c r="H54" s="46"/>
      <c r="I54" s="47"/>
      <c r="J54" s="40"/>
      <c r="K54" s="40"/>
      <c r="L54" s="40"/>
      <c r="M54" s="40"/>
      <c r="N54" s="40"/>
      <c r="O54" s="40"/>
      <c r="P54" s="40"/>
      <c r="Q54" s="40"/>
      <c r="R54" s="40"/>
      <c r="S54" s="40"/>
      <c r="T54" s="40"/>
      <c r="U54" s="40"/>
    </row>
    <row r="55" spans="1:21" x14ac:dyDescent="0.25">
      <c r="A55" s="135">
        <v>71</v>
      </c>
      <c r="B55" s="41" t="s">
        <v>120</v>
      </c>
      <c r="C55" s="42" t="s">
        <v>72</v>
      </c>
      <c r="D55" s="43" t="s">
        <v>15</v>
      </c>
      <c r="E55" s="44">
        <v>5222.0555186170222</v>
      </c>
      <c r="F55" s="152"/>
      <c r="G55" s="45">
        <f t="shared" si="0"/>
        <v>0</v>
      </c>
      <c r="H55" s="46"/>
      <c r="I55" s="47"/>
      <c r="J55" s="40"/>
      <c r="K55" s="40"/>
      <c r="L55" s="40"/>
      <c r="M55" s="40"/>
      <c r="N55" s="40"/>
      <c r="O55" s="40"/>
      <c r="P55" s="40"/>
      <c r="Q55" s="40"/>
      <c r="R55" s="40"/>
      <c r="S55" s="40"/>
      <c r="T55" s="40"/>
      <c r="U55" s="40"/>
    </row>
    <row r="56" spans="1:21" ht="15.75" thickBot="1" x14ac:dyDescent="0.3">
      <c r="A56" s="135">
        <v>72</v>
      </c>
      <c r="B56" s="41" t="s">
        <v>121</v>
      </c>
      <c r="C56" s="42" t="s">
        <v>73</v>
      </c>
      <c r="D56" s="43" t="s">
        <v>15</v>
      </c>
      <c r="E56" s="44">
        <v>5645.4343381020572</v>
      </c>
      <c r="F56" s="152"/>
      <c r="G56" s="45">
        <f t="shared" si="0"/>
        <v>0</v>
      </c>
      <c r="H56" s="46"/>
      <c r="I56" s="47"/>
      <c r="J56" s="40"/>
      <c r="K56" s="40"/>
      <c r="L56" s="40"/>
      <c r="M56" s="40"/>
      <c r="N56" s="40"/>
      <c r="O56" s="40"/>
      <c r="P56" s="40"/>
      <c r="Q56" s="40"/>
      <c r="R56" s="40"/>
      <c r="S56" s="40"/>
      <c r="T56" s="40"/>
      <c r="U56" s="40"/>
    </row>
    <row r="57" spans="1:21" ht="36" x14ac:dyDescent="0.25">
      <c r="B57" s="50" t="s">
        <v>123</v>
      </c>
      <c r="C57" s="34" t="s">
        <v>122</v>
      </c>
      <c r="D57" s="102"/>
      <c r="E57" s="68"/>
      <c r="F57" s="153"/>
      <c r="G57" s="69"/>
      <c r="H57" s="46" t="str">
        <f>[1]Mobilisation!$I$16</f>
        <v>2 x person team - per site, per visit as required.  Not applicable for any Specialist/3rd party mobilisation. Rates assume actual mobilisation, rather than sites awarded</v>
      </c>
      <c r="I57" s="103"/>
      <c r="J57" s="40"/>
      <c r="K57" s="40"/>
      <c r="L57" s="40"/>
      <c r="M57" s="40"/>
      <c r="N57" s="40"/>
      <c r="O57" s="40"/>
      <c r="P57" s="40"/>
      <c r="Q57" s="40"/>
      <c r="R57" s="40"/>
      <c r="S57" s="40"/>
      <c r="T57" s="40"/>
      <c r="U57" s="40"/>
    </row>
    <row r="58" spans="1:21" x14ac:dyDescent="0.25">
      <c r="A58" s="135">
        <v>73</v>
      </c>
      <c r="B58" s="41" t="s">
        <v>124</v>
      </c>
      <c r="C58" s="42" t="s">
        <v>70</v>
      </c>
      <c r="D58" s="43" t="s">
        <v>15</v>
      </c>
      <c r="E58" s="68">
        <v>1501.6872369651624</v>
      </c>
      <c r="F58" s="153"/>
      <c r="G58" s="45">
        <f t="shared" si="0"/>
        <v>0</v>
      </c>
      <c r="H58" s="70"/>
      <c r="I58" s="103"/>
      <c r="J58" s="40"/>
      <c r="K58" s="40"/>
      <c r="L58" s="40"/>
      <c r="M58" s="40"/>
      <c r="N58" s="40"/>
      <c r="O58" s="40"/>
      <c r="P58" s="40"/>
      <c r="Q58" s="40"/>
      <c r="R58" s="40"/>
      <c r="S58" s="40"/>
      <c r="T58" s="40"/>
      <c r="U58" s="40"/>
    </row>
    <row r="59" spans="1:21" x14ac:dyDescent="0.25">
      <c r="A59" s="135">
        <v>74</v>
      </c>
      <c r="B59" s="41" t="s">
        <v>125</v>
      </c>
      <c r="C59" s="42" t="s">
        <v>71</v>
      </c>
      <c r="D59" s="43" t="s">
        <v>15</v>
      </c>
      <c r="E59" s="68">
        <v>4916.6288578442836</v>
      </c>
      <c r="F59" s="153"/>
      <c r="G59" s="45">
        <f t="shared" si="0"/>
        <v>0</v>
      </c>
      <c r="H59" s="70"/>
      <c r="I59" s="103"/>
      <c r="J59" s="40"/>
      <c r="K59" s="40"/>
      <c r="L59" s="40"/>
      <c r="M59" s="40"/>
      <c r="N59" s="40"/>
      <c r="O59" s="40"/>
      <c r="P59" s="40"/>
      <c r="Q59" s="40"/>
      <c r="R59" s="40"/>
      <c r="S59" s="40"/>
      <c r="T59" s="40"/>
      <c r="U59" s="40"/>
    </row>
    <row r="60" spans="1:21" x14ac:dyDescent="0.25">
      <c r="A60" s="135">
        <v>75</v>
      </c>
      <c r="B60" s="41" t="s">
        <v>126</v>
      </c>
      <c r="C60" s="42" t="s">
        <v>72</v>
      </c>
      <c r="D60" s="43" t="s">
        <v>15</v>
      </c>
      <c r="E60" s="68">
        <v>6962.7406914893627</v>
      </c>
      <c r="F60" s="153"/>
      <c r="G60" s="45">
        <f t="shared" si="0"/>
        <v>0</v>
      </c>
      <c r="H60" s="70"/>
      <c r="I60" s="103"/>
      <c r="J60" s="40"/>
      <c r="K60" s="40"/>
      <c r="L60" s="40"/>
      <c r="M60" s="40"/>
      <c r="N60" s="40"/>
      <c r="O60" s="40"/>
      <c r="P60" s="40"/>
      <c r="Q60" s="40"/>
      <c r="R60" s="40"/>
      <c r="S60" s="40"/>
      <c r="T60" s="40"/>
      <c r="U60" s="40"/>
    </row>
    <row r="61" spans="1:21" ht="15.75" thickBot="1" x14ac:dyDescent="0.3">
      <c r="A61" s="135">
        <v>76</v>
      </c>
      <c r="B61" s="41" t="s">
        <v>127</v>
      </c>
      <c r="C61" s="42" t="s">
        <v>73</v>
      </c>
      <c r="D61" s="43" t="s">
        <v>15</v>
      </c>
      <c r="E61" s="68">
        <v>7527.2457841360765</v>
      </c>
      <c r="F61" s="153"/>
      <c r="G61" s="45">
        <f t="shared" si="0"/>
        <v>0</v>
      </c>
      <c r="H61" s="70"/>
      <c r="I61" s="103"/>
      <c r="J61" s="40"/>
      <c r="K61" s="40"/>
      <c r="L61" s="40"/>
      <c r="M61" s="40"/>
      <c r="N61" s="40"/>
      <c r="O61" s="40"/>
      <c r="P61" s="40"/>
      <c r="Q61" s="40"/>
      <c r="R61" s="40"/>
      <c r="S61" s="40"/>
      <c r="T61" s="40"/>
      <c r="U61" s="40"/>
    </row>
    <row r="62" spans="1:21" ht="36" x14ac:dyDescent="0.25">
      <c r="B62" s="50" t="s">
        <v>129</v>
      </c>
      <c r="C62" s="34" t="s">
        <v>128</v>
      </c>
      <c r="D62" s="102"/>
      <c r="E62" s="68"/>
      <c r="F62" s="153"/>
      <c r="G62" s="69"/>
      <c r="H62" s="46" t="str">
        <f>[1]Mobilisation!$I$16</f>
        <v>2 x person team - per site, per visit as required.  Not applicable for any Specialist/3rd party mobilisation. Rates assume actual mobilisation, rather than sites awarded</v>
      </c>
      <c r="I62" s="103"/>
      <c r="J62" s="40"/>
      <c r="K62" s="40"/>
      <c r="L62" s="40"/>
      <c r="M62" s="40"/>
      <c r="N62" s="40"/>
      <c r="O62" s="40"/>
      <c r="P62" s="40"/>
      <c r="Q62" s="40"/>
      <c r="R62" s="40"/>
      <c r="S62" s="40"/>
      <c r="T62" s="40"/>
      <c r="U62" s="40"/>
    </row>
    <row r="63" spans="1:21" x14ac:dyDescent="0.25">
      <c r="A63" s="135">
        <v>77</v>
      </c>
      <c r="B63" s="41" t="s">
        <v>130</v>
      </c>
      <c r="C63" s="42" t="s">
        <v>70</v>
      </c>
      <c r="D63" s="43" t="s">
        <v>15</v>
      </c>
      <c r="E63" s="68">
        <v>2326.6872369651624</v>
      </c>
      <c r="F63" s="153"/>
      <c r="G63" s="45">
        <f t="shared" si="0"/>
        <v>0</v>
      </c>
      <c r="H63" s="70"/>
      <c r="I63" s="103"/>
      <c r="J63" s="40"/>
      <c r="K63" s="40"/>
      <c r="L63" s="40"/>
      <c r="M63" s="40"/>
      <c r="N63" s="40"/>
      <c r="O63" s="40"/>
      <c r="P63" s="40"/>
      <c r="Q63" s="40"/>
      <c r="R63" s="40"/>
      <c r="S63" s="40"/>
      <c r="T63" s="40"/>
      <c r="U63" s="40"/>
    </row>
    <row r="64" spans="1:21" x14ac:dyDescent="0.25">
      <c r="A64" s="135">
        <v>78</v>
      </c>
      <c r="B64" s="41" t="s">
        <v>131</v>
      </c>
      <c r="C64" s="42" t="s">
        <v>71</v>
      </c>
      <c r="D64" s="43" t="s">
        <v>15</v>
      </c>
      <c r="E64" s="68">
        <v>5366.6288578442836</v>
      </c>
      <c r="F64" s="153"/>
      <c r="G64" s="45">
        <f t="shared" si="0"/>
        <v>0</v>
      </c>
      <c r="H64" s="70"/>
      <c r="I64" s="103"/>
      <c r="J64" s="40"/>
      <c r="K64" s="40"/>
      <c r="L64" s="40"/>
      <c r="M64" s="40"/>
      <c r="N64" s="40"/>
      <c r="O64" s="40"/>
      <c r="P64" s="40"/>
      <c r="Q64" s="40"/>
      <c r="R64" s="40"/>
      <c r="S64" s="40"/>
      <c r="T64" s="40"/>
      <c r="U64" s="40"/>
    </row>
    <row r="65" spans="1:23" x14ac:dyDescent="0.25">
      <c r="A65" s="135">
        <v>79</v>
      </c>
      <c r="B65" s="41" t="s">
        <v>132</v>
      </c>
      <c r="C65" s="42" t="s">
        <v>72</v>
      </c>
      <c r="D65" s="43" t="s">
        <v>15</v>
      </c>
      <c r="E65" s="68">
        <v>6812.7406914893627</v>
      </c>
      <c r="F65" s="153"/>
      <c r="G65" s="45">
        <f t="shared" si="0"/>
        <v>0</v>
      </c>
      <c r="H65" s="70"/>
      <c r="I65" s="103"/>
      <c r="J65" s="40"/>
      <c r="K65" s="40"/>
      <c r="L65" s="40"/>
      <c r="M65" s="40"/>
      <c r="N65" s="40"/>
      <c r="O65" s="40"/>
      <c r="P65" s="40"/>
      <c r="Q65" s="40"/>
      <c r="R65" s="40"/>
      <c r="S65" s="40"/>
      <c r="T65" s="40"/>
      <c r="U65" s="40"/>
    </row>
    <row r="66" spans="1:23" x14ac:dyDescent="0.25">
      <c r="A66" s="135">
        <v>80</v>
      </c>
      <c r="B66" s="51" t="s">
        <v>133</v>
      </c>
      <c r="C66" s="52" t="s">
        <v>73</v>
      </c>
      <c r="D66" s="102" t="s">
        <v>15</v>
      </c>
      <c r="E66" s="68">
        <v>7977.2457841360765</v>
      </c>
      <c r="F66" s="153"/>
      <c r="G66" s="69">
        <f t="shared" si="0"/>
        <v>0</v>
      </c>
      <c r="H66" s="70"/>
      <c r="I66" s="103"/>
      <c r="J66" s="40"/>
      <c r="K66" s="40"/>
      <c r="L66" s="40"/>
      <c r="M66" s="40"/>
      <c r="N66" s="40"/>
      <c r="O66" s="40"/>
      <c r="P66" s="40"/>
      <c r="Q66" s="40"/>
      <c r="R66" s="40"/>
      <c r="S66" s="40"/>
      <c r="T66" s="40"/>
      <c r="U66" s="40"/>
    </row>
    <row r="67" spans="1:23" x14ac:dyDescent="0.25">
      <c r="B67" s="56" t="s">
        <v>209</v>
      </c>
      <c r="C67" s="57" t="s">
        <v>154</v>
      </c>
      <c r="D67" s="71"/>
      <c r="E67" s="109"/>
      <c r="F67" s="154"/>
      <c r="G67" s="58"/>
      <c r="H67" s="110"/>
      <c r="I67" s="111"/>
    </row>
    <row r="68" spans="1:23" x14ac:dyDescent="0.25">
      <c r="A68" s="135">
        <v>1</v>
      </c>
      <c r="B68" s="133" t="s">
        <v>206</v>
      </c>
      <c r="C68" s="113" t="s">
        <v>134</v>
      </c>
      <c r="D68" s="35" t="s">
        <v>15</v>
      </c>
      <c r="E68" s="36">
        <v>750</v>
      </c>
      <c r="F68" s="155"/>
      <c r="G68" s="37">
        <f t="shared" ref="G68:G79" si="1">F68*E68</f>
        <v>0</v>
      </c>
      <c r="H68" s="38" t="s">
        <v>247</v>
      </c>
      <c r="I68" s="108"/>
      <c r="J68" s="40"/>
      <c r="K68" s="40"/>
      <c r="L68" s="40"/>
      <c r="M68" s="40"/>
      <c r="N68" s="40"/>
      <c r="O68" s="40"/>
      <c r="P68" s="40"/>
      <c r="Q68" s="40"/>
      <c r="R68" s="40"/>
      <c r="S68" s="40"/>
      <c r="T68" s="40"/>
      <c r="U68" s="40"/>
      <c r="V68" s="40"/>
      <c r="W68" s="40"/>
    </row>
    <row r="69" spans="1:23" ht="24" x14ac:dyDescent="0.25">
      <c r="A69" s="135">
        <v>2</v>
      </c>
      <c r="B69" s="133" t="s">
        <v>207</v>
      </c>
      <c r="C69" s="104" t="s">
        <v>135</v>
      </c>
      <c r="D69" s="43" t="s">
        <v>15</v>
      </c>
      <c r="E69" s="36">
        <v>500</v>
      </c>
      <c r="F69" s="156"/>
      <c r="G69" s="45">
        <f t="shared" si="1"/>
        <v>0</v>
      </c>
      <c r="H69" s="38" t="s">
        <v>248</v>
      </c>
      <c r="I69" s="55"/>
      <c r="J69" s="40"/>
      <c r="K69" s="40"/>
      <c r="L69" s="40"/>
      <c r="M69" s="40"/>
      <c r="N69" s="40"/>
      <c r="O69" s="40"/>
      <c r="P69" s="40"/>
      <c r="Q69" s="40"/>
      <c r="R69" s="40"/>
      <c r="S69" s="40"/>
      <c r="T69" s="40"/>
      <c r="U69" s="40"/>
      <c r="V69" s="40"/>
      <c r="W69" s="40"/>
    </row>
    <row r="70" spans="1:23" x14ac:dyDescent="0.25">
      <c r="B70" s="56" t="s">
        <v>214</v>
      </c>
      <c r="C70" s="57" t="s">
        <v>136</v>
      </c>
      <c r="D70" s="71"/>
      <c r="E70" s="71"/>
      <c r="F70" s="157"/>
      <c r="G70" s="58"/>
      <c r="H70" s="110"/>
      <c r="I70" s="111"/>
    </row>
    <row r="71" spans="1:23" ht="24" x14ac:dyDescent="0.25">
      <c r="A71" s="135">
        <v>3</v>
      </c>
      <c r="B71" s="134" t="s">
        <v>208</v>
      </c>
      <c r="C71" s="107" t="s">
        <v>137</v>
      </c>
      <c r="D71" s="35" t="s">
        <v>15</v>
      </c>
      <c r="E71" s="36">
        <v>100</v>
      </c>
      <c r="F71" s="155"/>
      <c r="G71" s="37">
        <f t="shared" si="1"/>
        <v>0</v>
      </c>
      <c r="H71" s="38" t="s">
        <v>249</v>
      </c>
      <c r="I71" s="108"/>
      <c r="J71" s="40"/>
      <c r="K71" s="40"/>
      <c r="L71" s="40"/>
      <c r="M71" s="40"/>
      <c r="N71" s="40"/>
      <c r="O71" s="40"/>
      <c r="P71" s="40"/>
      <c r="Q71" s="40"/>
      <c r="R71" s="40"/>
      <c r="S71" s="40"/>
      <c r="T71" s="40"/>
      <c r="U71" s="40"/>
      <c r="V71" s="40"/>
      <c r="W71" s="40"/>
    </row>
    <row r="72" spans="1:23" ht="36" x14ac:dyDescent="0.25">
      <c r="A72" s="135">
        <v>4</v>
      </c>
      <c r="B72" s="134" t="s">
        <v>210</v>
      </c>
      <c r="C72" s="105" t="s">
        <v>138</v>
      </c>
      <c r="D72" s="43" t="s">
        <v>15</v>
      </c>
      <c r="E72" s="36">
        <v>370</v>
      </c>
      <c r="F72" s="156"/>
      <c r="G72" s="45">
        <f t="shared" si="1"/>
        <v>0</v>
      </c>
      <c r="H72" s="38" t="s">
        <v>250</v>
      </c>
      <c r="I72" s="55"/>
      <c r="J72" s="40"/>
      <c r="K72" s="40"/>
      <c r="L72" s="40"/>
      <c r="M72" s="40"/>
      <c r="N72" s="40"/>
      <c r="O72" s="40"/>
      <c r="P72" s="40"/>
      <c r="Q72" s="40"/>
      <c r="R72" s="40"/>
      <c r="S72" s="40"/>
      <c r="T72" s="40"/>
      <c r="U72" s="40"/>
      <c r="V72" s="40"/>
      <c r="W72" s="40"/>
    </row>
    <row r="73" spans="1:23" x14ac:dyDescent="0.25">
      <c r="A73" s="135">
        <v>5</v>
      </c>
      <c r="B73" s="134" t="s">
        <v>211</v>
      </c>
      <c r="C73" s="105" t="s">
        <v>139</v>
      </c>
      <c r="D73" s="43" t="s">
        <v>15</v>
      </c>
      <c r="E73" s="36">
        <v>75</v>
      </c>
      <c r="F73" s="156"/>
      <c r="G73" s="45">
        <f t="shared" si="1"/>
        <v>0</v>
      </c>
      <c r="H73" s="118"/>
      <c r="I73" s="55"/>
      <c r="J73" s="40"/>
      <c r="K73" s="40"/>
      <c r="L73" s="40"/>
      <c r="M73" s="40"/>
      <c r="N73" s="40"/>
      <c r="O73" s="40"/>
      <c r="P73" s="40"/>
      <c r="Q73" s="40"/>
      <c r="R73" s="40"/>
      <c r="S73" s="40"/>
      <c r="T73" s="40"/>
      <c r="U73" s="40"/>
      <c r="V73" s="40"/>
      <c r="W73" s="40"/>
    </row>
    <row r="74" spans="1:23" x14ac:dyDescent="0.25">
      <c r="A74" s="135">
        <v>6</v>
      </c>
      <c r="B74" s="134" t="s">
        <v>212</v>
      </c>
      <c r="C74" s="105" t="s">
        <v>140</v>
      </c>
      <c r="D74" s="43" t="s">
        <v>15</v>
      </c>
      <c r="E74" s="36">
        <v>1200</v>
      </c>
      <c r="F74" s="156"/>
      <c r="G74" s="45">
        <f t="shared" si="1"/>
        <v>0</v>
      </c>
      <c r="H74" s="118"/>
      <c r="I74" s="55"/>
      <c r="J74" s="40"/>
      <c r="K74" s="40"/>
      <c r="L74" s="40"/>
      <c r="M74" s="40"/>
      <c r="N74" s="40"/>
      <c r="O74" s="40"/>
      <c r="P74" s="40"/>
      <c r="Q74" s="40"/>
      <c r="R74" s="40"/>
      <c r="S74" s="40"/>
      <c r="T74" s="40"/>
      <c r="U74" s="40"/>
      <c r="V74" s="40"/>
      <c r="W74" s="40"/>
    </row>
    <row r="75" spans="1:23" x14ac:dyDescent="0.25">
      <c r="B75" s="56" t="s">
        <v>213</v>
      </c>
      <c r="C75" s="57" t="s">
        <v>145</v>
      </c>
      <c r="D75" s="71"/>
      <c r="E75" s="71"/>
      <c r="F75" s="154"/>
      <c r="G75" s="58"/>
      <c r="H75" s="110"/>
      <c r="I75" s="111"/>
    </row>
    <row r="76" spans="1:23" x14ac:dyDescent="0.25">
      <c r="A76" s="135">
        <v>7</v>
      </c>
      <c r="B76" s="54" t="s">
        <v>215</v>
      </c>
      <c r="C76" s="105" t="s">
        <v>141</v>
      </c>
      <c r="D76" s="35" t="s">
        <v>15</v>
      </c>
      <c r="E76" s="36">
        <v>125</v>
      </c>
      <c r="F76" s="156"/>
      <c r="G76" s="45">
        <f>F76*E76*1.1</f>
        <v>0</v>
      </c>
      <c r="H76" s="38" t="s">
        <v>251</v>
      </c>
      <c r="I76" s="55"/>
      <c r="J76" s="40"/>
      <c r="K76" s="40"/>
      <c r="L76" s="40"/>
      <c r="M76" s="40"/>
      <c r="N76" s="40"/>
      <c r="O76" s="40"/>
      <c r="P76" s="40"/>
      <c r="Q76" s="40"/>
      <c r="R76" s="40"/>
      <c r="S76" s="40"/>
      <c r="T76" s="40"/>
      <c r="U76" s="40"/>
      <c r="V76" s="40"/>
      <c r="W76" s="40"/>
    </row>
    <row r="77" spans="1:23" x14ac:dyDescent="0.25">
      <c r="A77" s="135">
        <v>8</v>
      </c>
      <c r="B77" s="54" t="s">
        <v>216</v>
      </c>
      <c r="C77" s="105" t="s">
        <v>142</v>
      </c>
      <c r="D77" s="43" t="s">
        <v>15</v>
      </c>
      <c r="E77" s="36">
        <v>125</v>
      </c>
      <c r="F77" s="156"/>
      <c r="G77" s="45">
        <f t="shared" si="1"/>
        <v>0</v>
      </c>
      <c r="H77" s="118"/>
      <c r="I77" s="55"/>
      <c r="J77" s="40"/>
      <c r="K77" s="40"/>
      <c r="L77" s="40"/>
      <c r="M77" s="40"/>
      <c r="N77" s="40"/>
      <c r="O77" s="40"/>
      <c r="P77" s="40"/>
      <c r="Q77" s="40"/>
      <c r="R77" s="40"/>
      <c r="S77" s="40"/>
      <c r="T77" s="40"/>
      <c r="U77" s="40"/>
      <c r="V77" s="40"/>
      <c r="W77" s="40"/>
    </row>
    <row r="78" spans="1:23" x14ac:dyDescent="0.25">
      <c r="A78" s="135">
        <v>9</v>
      </c>
      <c r="B78" s="54" t="s">
        <v>217</v>
      </c>
      <c r="C78" s="105" t="s">
        <v>143</v>
      </c>
      <c r="D78" s="35" t="s">
        <v>15</v>
      </c>
      <c r="E78" s="36">
        <v>300</v>
      </c>
      <c r="F78" s="156"/>
      <c r="G78" s="45">
        <f t="shared" si="1"/>
        <v>0</v>
      </c>
      <c r="H78" s="118"/>
      <c r="I78" s="55"/>
      <c r="J78" s="40"/>
      <c r="K78" s="40"/>
      <c r="L78" s="40"/>
      <c r="M78" s="40"/>
      <c r="N78" s="40"/>
      <c r="O78" s="40"/>
      <c r="P78" s="40"/>
      <c r="Q78" s="40"/>
      <c r="R78" s="40"/>
      <c r="S78" s="40"/>
      <c r="T78" s="40"/>
      <c r="U78" s="40"/>
      <c r="V78" s="40"/>
      <c r="W78" s="40"/>
    </row>
    <row r="79" spans="1:23" x14ac:dyDescent="0.25">
      <c r="A79" s="135">
        <v>10</v>
      </c>
      <c r="B79" s="54" t="s">
        <v>218</v>
      </c>
      <c r="C79" s="104" t="s">
        <v>144</v>
      </c>
      <c r="D79" s="43" t="s">
        <v>15</v>
      </c>
      <c r="E79" s="36">
        <v>0</v>
      </c>
      <c r="F79" s="156"/>
      <c r="G79" s="45">
        <f t="shared" si="1"/>
        <v>0</v>
      </c>
      <c r="H79" s="38" t="s">
        <v>252</v>
      </c>
      <c r="I79" s="55"/>
      <c r="J79" s="40"/>
      <c r="K79" s="40"/>
      <c r="L79" s="40"/>
      <c r="M79" s="40"/>
      <c r="N79" s="40"/>
      <c r="O79" s="40"/>
      <c r="P79" s="40"/>
      <c r="Q79" s="40"/>
      <c r="R79" s="40"/>
      <c r="S79" s="40"/>
      <c r="T79" s="40"/>
      <c r="U79" s="40"/>
      <c r="V79" s="40"/>
      <c r="W79" s="40"/>
    </row>
    <row r="80" spans="1:23" x14ac:dyDescent="0.25">
      <c r="B80" s="56" t="s">
        <v>219</v>
      </c>
      <c r="C80" s="57" t="s">
        <v>146</v>
      </c>
      <c r="D80" s="71"/>
      <c r="E80" s="71"/>
      <c r="F80" s="154"/>
      <c r="G80" s="58"/>
      <c r="H80" s="110"/>
      <c r="I80" s="111"/>
    </row>
    <row r="81" spans="1:23" s="26" customFormat="1" ht="60" x14ac:dyDescent="0.25">
      <c r="A81" s="135">
        <v>11</v>
      </c>
      <c r="B81" s="59" t="s">
        <v>220</v>
      </c>
      <c r="C81" s="104" t="s">
        <v>147</v>
      </c>
      <c r="D81" s="35" t="s">
        <v>15</v>
      </c>
      <c r="E81" s="36">
        <v>3713.1195335276966</v>
      </c>
      <c r="F81" s="156"/>
      <c r="G81" s="37">
        <f t="shared" ref="G81:G95" si="2">F81*E81</f>
        <v>0</v>
      </c>
      <c r="H81" s="38" t="s">
        <v>253</v>
      </c>
      <c r="I81" s="55"/>
      <c r="J81" s="61"/>
      <c r="K81" s="61"/>
      <c r="L81" s="61"/>
      <c r="M81" s="61"/>
      <c r="N81" s="61"/>
      <c r="O81" s="61"/>
      <c r="P81" s="61"/>
      <c r="Q81" s="61"/>
      <c r="R81" s="61"/>
      <c r="S81" s="61"/>
      <c r="T81" s="61"/>
      <c r="U81" s="61"/>
      <c r="V81" s="61"/>
      <c r="W81" s="61"/>
    </row>
    <row r="82" spans="1:23" s="26" customFormat="1" ht="60" x14ac:dyDescent="0.25">
      <c r="A82" s="135">
        <v>12</v>
      </c>
      <c r="B82" s="59" t="s">
        <v>221</v>
      </c>
      <c r="C82" s="104" t="s">
        <v>148</v>
      </c>
      <c r="D82" s="43" t="s">
        <v>15</v>
      </c>
      <c r="E82" s="36">
        <v>3470.5539358600581</v>
      </c>
      <c r="F82" s="156"/>
      <c r="G82" s="45">
        <f t="shared" si="2"/>
        <v>0</v>
      </c>
      <c r="H82" s="38" t="s">
        <v>254</v>
      </c>
      <c r="I82" s="55"/>
      <c r="J82" s="61"/>
      <c r="K82" s="61"/>
      <c r="L82" s="61"/>
      <c r="M82" s="61"/>
      <c r="N82" s="61"/>
      <c r="O82" s="61"/>
      <c r="P82" s="61"/>
      <c r="Q82" s="61"/>
      <c r="R82" s="61"/>
      <c r="S82" s="61"/>
      <c r="T82" s="61"/>
      <c r="U82" s="61"/>
      <c r="V82" s="61"/>
      <c r="W82" s="61"/>
    </row>
    <row r="83" spans="1:23" s="26" customFormat="1" ht="60" x14ac:dyDescent="0.25">
      <c r="A83" s="135">
        <v>13</v>
      </c>
      <c r="B83" s="59" t="s">
        <v>222</v>
      </c>
      <c r="C83" s="104" t="s">
        <v>149</v>
      </c>
      <c r="D83" s="35" t="s">
        <v>15</v>
      </c>
      <c r="E83" s="36">
        <v>3013.4110787172012</v>
      </c>
      <c r="F83" s="156"/>
      <c r="G83" s="45">
        <f t="shared" si="2"/>
        <v>0</v>
      </c>
      <c r="H83" s="38" t="s">
        <v>255</v>
      </c>
      <c r="I83" s="55"/>
      <c r="J83" s="61"/>
      <c r="K83" s="61"/>
      <c r="L83" s="61"/>
      <c r="M83" s="61"/>
      <c r="N83" s="61"/>
      <c r="O83" s="61"/>
      <c r="P83" s="61"/>
      <c r="Q83" s="61"/>
      <c r="R83" s="61"/>
      <c r="S83" s="61"/>
      <c r="T83" s="61"/>
      <c r="U83" s="61"/>
      <c r="V83" s="61"/>
      <c r="W83" s="61"/>
    </row>
    <row r="84" spans="1:23" s="26" customFormat="1" ht="60" x14ac:dyDescent="0.25">
      <c r="A84" s="135">
        <v>14</v>
      </c>
      <c r="B84" s="59" t="s">
        <v>223</v>
      </c>
      <c r="C84" s="104" t="s">
        <v>150</v>
      </c>
      <c r="D84" s="43" t="s">
        <v>15</v>
      </c>
      <c r="E84" s="36">
        <v>2434.9854227405249</v>
      </c>
      <c r="F84" s="156"/>
      <c r="G84" s="45">
        <f t="shared" si="2"/>
        <v>0</v>
      </c>
      <c r="H84" s="38" t="s">
        <v>256</v>
      </c>
      <c r="I84" s="55"/>
      <c r="J84" s="61"/>
      <c r="K84" s="61"/>
      <c r="L84" s="61"/>
      <c r="M84" s="61"/>
      <c r="N84" s="61"/>
      <c r="O84" s="61"/>
      <c r="P84" s="61"/>
      <c r="Q84" s="61"/>
      <c r="R84" s="61"/>
      <c r="S84" s="61"/>
      <c r="T84" s="61"/>
      <c r="U84" s="61"/>
      <c r="V84" s="61"/>
      <c r="W84" s="61"/>
    </row>
    <row r="85" spans="1:23" s="26" customFormat="1" x14ac:dyDescent="0.25">
      <c r="A85" s="135">
        <v>15</v>
      </c>
      <c r="B85" s="59" t="s">
        <v>224</v>
      </c>
      <c r="C85" s="104" t="s">
        <v>151</v>
      </c>
      <c r="D85" s="35" t="s">
        <v>15</v>
      </c>
      <c r="E85" s="36">
        <v>0</v>
      </c>
      <c r="F85" s="156"/>
      <c r="G85" s="45">
        <f t="shared" si="2"/>
        <v>0</v>
      </c>
      <c r="H85" s="38" t="s">
        <v>257</v>
      </c>
      <c r="I85" s="55"/>
      <c r="J85" s="61"/>
      <c r="K85" s="61"/>
      <c r="L85" s="61"/>
      <c r="M85" s="61"/>
      <c r="N85" s="61"/>
      <c r="O85" s="61"/>
      <c r="P85" s="61"/>
      <c r="Q85" s="61"/>
      <c r="R85" s="61"/>
      <c r="S85" s="61"/>
      <c r="T85" s="61"/>
      <c r="U85" s="61"/>
      <c r="V85" s="61"/>
      <c r="W85" s="61"/>
    </row>
    <row r="86" spans="1:23" s="26" customFormat="1" x14ac:dyDescent="0.25">
      <c r="A86" s="135">
        <v>16</v>
      </c>
      <c r="B86" s="59" t="s">
        <v>225</v>
      </c>
      <c r="C86" s="104" t="s">
        <v>152</v>
      </c>
      <c r="D86" s="43" t="s">
        <v>15</v>
      </c>
      <c r="E86" s="36">
        <v>0</v>
      </c>
      <c r="F86" s="156"/>
      <c r="G86" s="45">
        <f t="shared" si="2"/>
        <v>0</v>
      </c>
      <c r="H86" s="38" t="s">
        <v>257</v>
      </c>
      <c r="I86" s="55"/>
      <c r="J86" s="61"/>
      <c r="K86" s="61"/>
      <c r="L86" s="61"/>
      <c r="M86" s="61"/>
      <c r="N86" s="61"/>
      <c r="O86" s="61"/>
      <c r="P86" s="61"/>
      <c r="Q86" s="61"/>
      <c r="R86" s="61"/>
      <c r="S86" s="61"/>
      <c r="T86" s="61"/>
      <c r="U86" s="61"/>
      <c r="V86" s="61"/>
      <c r="W86" s="61"/>
    </row>
    <row r="87" spans="1:23" s="26" customFormat="1" x14ac:dyDescent="0.25">
      <c r="A87" s="135">
        <v>17</v>
      </c>
      <c r="B87" s="59" t="s">
        <v>226</v>
      </c>
      <c r="C87" s="104" t="s">
        <v>153</v>
      </c>
      <c r="D87" s="35" t="s">
        <v>15</v>
      </c>
      <c r="E87" s="36">
        <v>0</v>
      </c>
      <c r="F87" s="156"/>
      <c r="G87" s="45">
        <f t="shared" si="2"/>
        <v>0</v>
      </c>
      <c r="H87" s="38" t="s">
        <v>257</v>
      </c>
      <c r="I87" s="55"/>
      <c r="J87" s="61"/>
      <c r="K87" s="61"/>
      <c r="L87" s="61"/>
      <c r="M87" s="61"/>
      <c r="N87" s="61"/>
      <c r="O87" s="61"/>
      <c r="P87" s="61"/>
      <c r="Q87" s="61"/>
      <c r="R87" s="61"/>
      <c r="S87" s="61"/>
      <c r="T87" s="61"/>
      <c r="U87" s="61"/>
      <c r="V87" s="61"/>
      <c r="W87" s="61"/>
    </row>
    <row r="88" spans="1:23" x14ac:dyDescent="0.25">
      <c r="B88" s="56" t="s">
        <v>227</v>
      </c>
      <c r="C88" s="57" t="s">
        <v>155</v>
      </c>
      <c r="D88" s="71"/>
      <c r="E88" s="109"/>
      <c r="F88" s="154"/>
      <c r="G88" s="58">
        <f>SUM(G89:G95)</f>
        <v>0</v>
      </c>
      <c r="H88" s="110"/>
      <c r="I88" s="111"/>
    </row>
    <row r="89" spans="1:23" s="26" customFormat="1" x14ac:dyDescent="0.25">
      <c r="A89" s="135">
        <v>18</v>
      </c>
      <c r="B89" s="59" t="s">
        <v>228</v>
      </c>
      <c r="C89" s="104" t="s">
        <v>156</v>
      </c>
      <c r="D89" s="35" t="s">
        <v>15</v>
      </c>
      <c r="E89" s="36">
        <v>400</v>
      </c>
      <c r="F89" s="156"/>
      <c r="G89" s="45">
        <f t="shared" si="2"/>
        <v>0</v>
      </c>
      <c r="H89" s="118"/>
      <c r="I89" s="55"/>
      <c r="J89" s="61"/>
      <c r="K89" s="61"/>
      <c r="L89" s="61"/>
      <c r="M89" s="61"/>
      <c r="N89" s="61"/>
      <c r="O89" s="61"/>
      <c r="P89" s="61"/>
      <c r="Q89" s="61"/>
      <c r="R89" s="61"/>
      <c r="S89" s="61"/>
      <c r="T89" s="61"/>
      <c r="U89" s="61"/>
      <c r="V89" s="61"/>
      <c r="W89" s="61"/>
    </row>
    <row r="90" spans="1:23" s="26" customFormat="1" x14ac:dyDescent="0.25">
      <c r="A90" s="135">
        <v>19</v>
      </c>
      <c r="B90" s="59" t="s">
        <v>229</v>
      </c>
      <c r="C90" s="114" t="s">
        <v>157</v>
      </c>
      <c r="D90" s="35" t="s">
        <v>15</v>
      </c>
      <c r="E90" s="36">
        <v>1700.4016064257028</v>
      </c>
      <c r="F90" s="156"/>
      <c r="G90" s="45">
        <f t="shared" si="2"/>
        <v>0</v>
      </c>
      <c r="H90" s="118"/>
      <c r="I90" s="55"/>
      <c r="J90" s="61"/>
      <c r="K90" s="61"/>
      <c r="L90" s="61"/>
      <c r="M90" s="61"/>
      <c r="N90" s="61"/>
      <c r="O90" s="61"/>
      <c r="P90" s="61"/>
      <c r="Q90" s="61"/>
      <c r="R90" s="61"/>
      <c r="S90" s="61"/>
      <c r="T90" s="61"/>
      <c r="U90" s="61"/>
      <c r="V90" s="61"/>
      <c r="W90" s="61"/>
    </row>
    <row r="91" spans="1:23" s="26" customFormat="1" ht="15" customHeight="1" x14ac:dyDescent="0.25">
      <c r="A91" s="135">
        <v>20</v>
      </c>
      <c r="B91" s="59" t="s">
        <v>230</v>
      </c>
      <c r="C91" s="114" t="s">
        <v>158</v>
      </c>
      <c r="D91" s="35" t="s">
        <v>15</v>
      </c>
      <c r="E91" s="36">
        <v>1700.4016064257028</v>
      </c>
      <c r="F91" s="156"/>
      <c r="G91" s="45">
        <f t="shared" si="2"/>
        <v>0</v>
      </c>
      <c r="H91" s="38" t="s">
        <v>258</v>
      </c>
      <c r="I91" s="55"/>
      <c r="J91" s="61"/>
      <c r="K91" s="61"/>
      <c r="L91" s="61"/>
      <c r="M91" s="61"/>
      <c r="N91" s="61"/>
      <c r="O91" s="61"/>
      <c r="P91" s="61"/>
      <c r="Q91" s="61"/>
      <c r="R91" s="61"/>
      <c r="S91" s="61"/>
      <c r="T91" s="61"/>
      <c r="U91" s="61"/>
      <c r="V91" s="61"/>
      <c r="W91" s="61"/>
    </row>
    <row r="92" spans="1:23" x14ac:dyDescent="0.25">
      <c r="B92" s="56" t="s">
        <v>231</v>
      </c>
      <c r="C92" s="57" t="s">
        <v>159</v>
      </c>
      <c r="D92" s="71"/>
      <c r="E92" s="109"/>
      <c r="F92" s="154"/>
      <c r="G92" s="58">
        <f>SUM(G93:G95)</f>
        <v>0</v>
      </c>
      <c r="H92" s="110"/>
      <c r="I92" s="111"/>
    </row>
    <row r="93" spans="1:23" s="26" customFormat="1" ht="36" x14ac:dyDescent="0.25">
      <c r="A93" s="135">
        <v>21</v>
      </c>
      <c r="B93" s="59" t="s">
        <v>232</v>
      </c>
      <c r="C93" s="115" t="s">
        <v>160</v>
      </c>
      <c r="D93" s="35" t="s">
        <v>15</v>
      </c>
      <c r="E93" s="36">
        <v>495</v>
      </c>
      <c r="F93" s="156"/>
      <c r="G93" s="45">
        <f t="shared" si="2"/>
        <v>0</v>
      </c>
      <c r="H93" s="38" t="s">
        <v>259</v>
      </c>
      <c r="I93" s="55"/>
      <c r="J93" s="61"/>
      <c r="K93" s="61"/>
      <c r="L93" s="61"/>
      <c r="M93" s="61"/>
      <c r="N93" s="61"/>
      <c r="O93" s="61"/>
      <c r="P93" s="61"/>
      <c r="Q93" s="61"/>
      <c r="R93" s="61"/>
      <c r="S93" s="61"/>
      <c r="T93" s="61"/>
      <c r="U93" s="61"/>
      <c r="V93" s="61"/>
      <c r="W93" s="61"/>
    </row>
    <row r="94" spans="1:23" s="26" customFormat="1" x14ac:dyDescent="0.25">
      <c r="A94" s="135">
        <v>22</v>
      </c>
      <c r="B94" s="59" t="s">
        <v>233</v>
      </c>
      <c r="C94" s="115" t="s">
        <v>161</v>
      </c>
      <c r="D94" s="35" t="s">
        <v>15</v>
      </c>
      <c r="E94" s="36">
        <v>2300</v>
      </c>
      <c r="F94" s="156"/>
      <c r="G94" s="45">
        <f t="shared" si="2"/>
        <v>0</v>
      </c>
      <c r="H94" s="118"/>
      <c r="I94" s="55"/>
      <c r="J94" s="61"/>
      <c r="K94" s="61"/>
      <c r="L94" s="61"/>
      <c r="M94" s="61"/>
      <c r="N94" s="61"/>
      <c r="O94" s="61"/>
      <c r="P94" s="61"/>
      <c r="Q94" s="61"/>
      <c r="R94" s="61"/>
      <c r="S94" s="61"/>
      <c r="T94" s="61"/>
      <c r="U94" s="61"/>
      <c r="V94" s="61"/>
      <c r="W94" s="61"/>
    </row>
    <row r="95" spans="1:23" s="26" customFormat="1" x14ac:dyDescent="0.25">
      <c r="A95" s="135">
        <v>23</v>
      </c>
      <c r="B95" s="59" t="s">
        <v>234</v>
      </c>
      <c r="C95" s="115" t="s">
        <v>162</v>
      </c>
      <c r="D95" s="35" t="s">
        <v>15</v>
      </c>
      <c r="E95" s="36">
        <v>652.80000000000007</v>
      </c>
      <c r="F95" s="156"/>
      <c r="G95" s="45">
        <f t="shared" si="2"/>
        <v>0</v>
      </c>
      <c r="H95" s="118"/>
      <c r="I95" s="55"/>
      <c r="J95" s="61"/>
      <c r="K95" s="61"/>
      <c r="L95" s="61"/>
      <c r="M95" s="61"/>
      <c r="N95" s="61"/>
      <c r="O95" s="61"/>
      <c r="P95" s="61"/>
      <c r="Q95" s="61"/>
      <c r="R95" s="61"/>
      <c r="S95" s="61"/>
      <c r="T95" s="61"/>
      <c r="U95" s="61"/>
      <c r="V95" s="61"/>
      <c r="W95" s="61"/>
    </row>
    <row r="96" spans="1:23" x14ac:dyDescent="0.25">
      <c r="B96" s="56" t="s">
        <v>235</v>
      </c>
      <c r="C96" s="57" t="s">
        <v>164</v>
      </c>
      <c r="D96" s="71"/>
      <c r="E96" s="109"/>
      <c r="F96" s="154"/>
      <c r="G96" s="58">
        <f>SUM(G97:G99)</f>
        <v>0</v>
      </c>
      <c r="H96" s="110"/>
      <c r="I96" s="111"/>
    </row>
    <row r="97" spans="2:23" x14ac:dyDescent="0.25">
      <c r="B97" s="59" t="s">
        <v>236</v>
      </c>
      <c r="C97" s="116" t="s">
        <v>168</v>
      </c>
      <c r="D97" s="62" t="s">
        <v>172</v>
      </c>
      <c r="E97" s="44"/>
      <c r="F97" s="156"/>
      <c r="G97" s="45">
        <f t="shared" ref="G97:G102" si="3">F97*E97</f>
        <v>0</v>
      </c>
      <c r="H97" s="46"/>
      <c r="I97" s="55"/>
      <c r="J97" s="40"/>
      <c r="K97" s="40"/>
      <c r="L97" s="40"/>
      <c r="M97" s="40"/>
      <c r="N97" s="40"/>
      <c r="O97" s="40"/>
      <c r="P97" s="40"/>
      <c r="Q97" s="40"/>
      <c r="R97" s="40"/>
      <c r="S97" s="40"/>
      <c r="T97" s="40"/>
      <c r="U97" s="40"/>
      <c r="V97" s="40"/>
      <c r="W97" s="40"/>
    </row>
    <row r="98" spans="2:23" x14ac:dyDescent="0.25">
      <c r="B98" s="59" t="s">
        <v>237</v>
      </c>
      <c r="C98" s="116" t="s">
        <v>169</v>
      </c>
      <c r="D98" s="62" t="s">
        <v>172</v>
      </c>
      <c r="E98" s="44"/>
      <c r="F98" s="156"/>
      <c r="G98" s="45">
        <f t="shared" si="3"/>
        <v>0</v>
      </c>
      <c r="H98" s="46"/>
      <c r="I98" s="55"/>
      <c r="J98" s="40"/>
      <c r="K98" s="40"/>
      <c r="L98" s="40"/>
      <c r="M98" s="40"/>
      <c r="N98" s="40"/>
      <c r="O98" s="40"/>
      <c r="P98" s="40"/>
      <c r="Q98" s="40"/>
      <c r="R98" s="40"/>
      <c r="S98" s="40"/>
      <c r="T98" s="40"/>
      <c r="U98" s="40"/>
      <c r="V98" s="40"/>
      <c r="W98" s="40"/>
    </row>
    <row r="99" spans="2:23" x14ac:dyDescent="0.25">
      <c r="B99" s="59" t="s">
        <v>238</v>
      </c>
      <c r="C99" s="116" t="s">
        <v>170</v>
      </c>
      <c r="D99" s="62" t="s">
        <v>172</v>
      </c>
      <c r="E99" s="44"/>
      <c r="F99" s="156"/>
      <c r="G99" s="45">
        <f t="shared" si="3"/>
        <v>0</v>
      </c>
      <c r="H99" s="46"/>
      <c r="I99" s="55"/>
      <c r="J99" s="40"/>
      <c r="K99" s="40"/>
      <c r="L99" s="40"/>
      <c r="M99" s="40"/>
      <c r="N99" s="40"/>
      <c r="O99" s="40"/>
      <c r="P99" s="40"/>
      <c r="Q99" s="40"/>
      <c r="R99" s="40"/>
      <c r="S99" s="40"/>
      <c r="T99" s="40"/>
      <c r="U99" s="40"/>
      <c r="V99" s="40"/>
      <c r="W99" s="40"/>
    </row>
    <row r="100" spans="2:23" x14ac:dyDescent="0.25">
      <c r="B100" s="59" t="s">
        <v>239</v>
      </c>
      <c r="C100" s="116" t="s">
        <v>171</v>
      </c>
      <c r="D100" s="62" t="s">
        <v>172</v>
      </c>
      <c r="E100" s="44"/>
      <c r="F100" s="156"/>
      <c r="G100" s="45">
        <f t="shared" si="3"/>
        <v>0</v>
      </c>
      <c r="H100" s="46"/>
      <c r="I100" s="55"/>
      <c r="J100" s="40"/>
      <c r="K100" s="40"/>
      <c r="L100" s="40"/>
      <c r="M100" s="40"/>
      <c r="N100" s="40"/>
      <c r="O100" s="40"/>
      <c r="P100" s="40"/>
      <c r="Q100" s="40"/>
      <c r="R100" s="40"/>
      <c r="S100" s="40"/>
      <c r="T100" s="40"/>
      <c r="U100" s="40"/>
      <c r="V100" s="40"/>
      <c r="W100" s="40"/>
    </row>
    <row r="101" spans="2:23" x14ac:dyDescent="0.25">
      <c r="B101" s="59"/>
      <c r="C101" s="66"/>
      <c r="D101" s="62"/>
      <c r="E101" s="44"/>
      <c r="F101" s="156"/>
      <c r="G101" s="45">
        <f t="shared" si="3"/>
        <v>0</v>
      </c>
      <c r="H101" s="46"/>
      <c r="I101" s="55"/>
      <c r="J101" s="40"/>
      <c r="K101" s="40"/>
      <c r="L101" s="40"/>
      <c r="M101" s="40"/>
      <c r="N101" s="40"/>
      <c r="O101" s="40"/>
      <c r="P101" s="40"/>
      <c r="Q101" s="40"/>
      <c r="R101" s="40"/>
      <c r="S101" s="40"/>
      <c r="T101" s="40"/>
      <c r="U101" s="40"/>
      <c r="V101" s="40"/>
      <c r="W101" s="40"/>
    </row>
    <row r="102" spans="2:23" x14ac:dyDescent="0.25">
      <c r="B102" s="59"/>
      <c r="C102" s="66"/>
      <c r="D102" s="62"/>
      <c r="E102" s="44"/>
      <c r="F102" s="156"/>
      <c r="G102" s="45">
        <f t="shared" si="3"/>
        <v>0</v>
      </c>
      <c r="H102" s="46"/>
      <c r="I102" s="55"/>
      <c r="J102" s="40"/>
      <c r="K102" s="40"/>
      <c r="L102" s="40"/>
      <c r="M102" s="40"/>
      <c r="N102" s="40"/>
      <c r="O102" s="40"/>
      <c r="P102" s="40"/>
      <c r="Q102" s="40"/>
      <c r="R102" s="40"/>
      <c r="S102" s="40"/>
      <c r="T102" s="40"/>
      <c r="U102" s="40"/>
      <c r="V102" s="40"/>
      <c r="W102" s="40"/>
    </row>
    <row r="103" spans="2:23" x14ac:dyDescent="0.25">
      <c r="B103" s="72"/>
      <c r="C103" s="57" t="s">
        <v>163</v>
      </c>
      <c r="D103" s="75"/>
      <c r="E103" s="67"/>
      <c r="F103" s="158"/>
      <c r="G103" s="58"/>
      <c r="H103" s="63"/>
      <c r="I103" s="64"/>
      <c r="J103" s="40"/>
      <c r="K103" s="40"/>
      <c r="L103" s="40"/>
      <c r="M103" s="40"/>
      <c r="N103" s="40"/>
      <c r="O103" s="40"/>
      <c r="P103" s="40"/>
      <c r="Q103" s="40"/>
      <c r="R103" s="40"/>
      <c r="S103" s="40"/>
      <c r="T103" s="40"/>
      <c r="U103" s="40"/>
    </row>
    <row r="104" spans="2:23" x14ac:dyDescent="0.25">
      <c r="B104" s="73"/>
      <c r="C104" s="74"/>
      <c r="D104" s="60"/>
      <c r="E104" s="44"/>
      <c r="F104" s="156"/>
      <c r="G104" s="69">
        <f t="shared" ref="G104:G111" si="4">F104*E104</f>
        <v>0</v>
      </c>
      <c r="H104" s="65"/>
      <c r="I104" s="47"/>
      <c r="J104" s="40"/>
      <c r="K104" s="40"/>
      <c r="L104" s="40"/>
      <c r="M104" s="40"/>
      <c r="N104" s="40"/>
      <c r="O104" s="40"/>
      <c r="P104" s="40"/>
      <c r="Q104" s="40"/>
      <c r="R104" s="40"/>
      <c r="S104" s="40"/>
      <c r="T104" s="40"/>
      <c r="U104" s="40"/>
    </row>
    <row r="105" spans="2:23" x14ac:dyDescent="0.25">
      <c r="B105" s="73"/>
      <c r="C105" s="74"/>
      <c r="D105" s="60"/>
      <c r="E105" s="44"/>
      <c r="F105" s="156"/>
      <c r="G105" s="69">
        <f t="shared" si="4"/>
        <v>0</v>
      </c>
      <c r="H105" s="65"/>
      <c r="I105" s="47"/>
      <c r="J105" s="40"/>
      <c r="K105" s="40"/>
      <c r="L105" s="40"/>
      <c r="M105" s="40"/>
      <c r="N105" s="40"/>
      <c r="O105" s="40"/>
      <c r="P105" s="40"/>
      <c r="Q105" s="40"/>
      <c r="R105" s="40"/>
      <c r="S105" s="40"/>
      <c r="T105" s="40"/>
      <c r="U105" s="40"/>
    </row>
    <row r="106" spans="2:23" x14ac:dyDescent="0.25">
      <c r="B106" s="73"/>
      <c r="C106" s="74"/>
      <c r="D106" s="60"/>
      <c r="E106" s="44"/>
      <c r="F106" s="156"/>
      <c r="G106" s="69">
        <f t="shared" si="4"/>
        <v>0</v>
      </c>
      <c r="H106" s="65"/>
      <c r="I106" s="47"/>
      <c r="J106" s="40"/>
      <c r="K106" s="40"/>
      <c r="L106" s="40"/>
      <c r="M106" s="40"/>
      <c r="N106" s="40"/>
      <c r="O106" s="40"/>
      <c r="P106" s="40"/>
      <c r="Q106" s="40"/>
      <c r="R106" s="40"/>
      <c r="S106" s="40"/>
      <c r="T106" s="40"/>
      <c r="U106" s="40"/>
    </row>
    <row r="107" spans="2:23" x14ac:dyDescent="0.25">
      <c r="B107" s="73"/>
      <c r="C107" s="74"/>
      <c r="D107" s="60"/>
      <c r="E107" s="44"/>
      <c r="F107" s="156"/>
      <c r="G107" s="69">
        <f t="shared" si="4"/>
        <v>0</v>
      </c>
      <c r="H107" s="65"/>
      <c r="I107" s="47"/>
      <c r="J107" s="40"/>
      <c r="K107" s="40"/>
      <c r="L107" s="40"/>
      <c r="M107" s="40"/>
      <c r="N107" s="40"/>
      <c r="O107" s="40"/>
      <c r="P107" s="40"/>
      <c r="Q107" s="40"/>
      <c r="R107" s="40"/>
      <c r="S107" s="40"/>
      <c r="T107" s="40"/>
      <c r="U107" s="40"/>
    </row>
    <row r="108" spans="2:23" x14ac:dyDescent="0.25">
      <c r="B108" s="73"/>
      <c r="C108" s="74"/>
      <c r="D108" s="60"/>
      <c r="E108" s="44"/>
      <c r="F108" s="156"/>
      <c r="G108" s="69">
        <f t="shared" si="4"/>
        <v>0</v>
      </c>
      <c r="H108" s="65"/>
      <c r="I108" s="47"/>
      <c r="J108" s="40"/>
      <c r="K108" s="40"/>
      <c r="L108" s="40"/>
      <c r="M108" s="40"/>
      <c r="N108" s="40"/>
      <c r="O108" s="40"/>
      <c r="P108" s="40"/>
      <c r="Q108" s="40"/>
      <c r="R108" s="40"/>
      <c r="S108" s="40"/>
      <c r="T108" s="40"/>
      <c r="U108" s="40"/>
    </row>
    <row r="109" spans="2:23" x14ac:dyDescent="0.25">
      <c r="B109" s="73"/>
      <c r="C109" s="74"/>
      <c r="D109" s="60"/>
      <c r="E109" s="44"/>
      <c r="F109" s="156"/>
      <c r="G109" s="69">
        <f t="shared" si="4"/>
        <v>0</v>
      </c>
      <c r="H109" s="65"/>
      <c r="I109" s="47"/>
      <c r="J109" s="40"/>
      <c r="K109" s="40"/>
      <c r="L109" s="40"/>
      <c r="M109" s="40"/>
      <c r="N109" s="40"/>
      <c r="O109" s="40"/>
      <c r="P109" s="40"/>
      <c r="Q109" s="40"/>
      <c r="R109" s="40"/>
      <c r="S109" s="40"/>
      <c r="T109" s="40"/>
      <c r="U109" s="40"/>
    </row>
    <row r="110" spans="2:23" x14ac:dyDescent="0.25">
      <c r="B110" s="73"/>
      <c r="C110" s="74"/>
      <c r="D110" s="60"/>
      <c r="E110" s="44"/>
      <c r="F110" s="156"/>
      <c r="G110" s="45">
        <f t="shared" si="4"/>
        <v>0</v>
      </c>
      <c r="H110" s="65"/>
      <c r="I110" s="47"/>
      <c r="J110" s="40"/>
      <c r="K110" s="40"/>
      <c r="L110" s="40"/>
      <c r="M110" s="40"/>
      <c r="N110" s="40"/>
      <c r="O110" s="40"/>
      <c r="P110" s="40"/>
      <c r="Q110" s="40"/>
      <c r="R110" s="40"/>
      <c r="S110" s="40"/>
      <c r="T110" s="40"/>
      <c r="U110" s="40"/>
    </row>
    <row r="111" spans="2:23" ht="15.75" thickBot="1" x14ac:dyDescent="0.3">
      <c r="B111" s="76"/>
      <c r="C111" s="77"/>
      <c r="D111" s="78"/>
      <c r="E111" s="44"/>
      <c r="F111" s="156"/>
      <c r="G111" s="45">
        <f t="shared" si="4"/>
        <v>0</v>
      </c>
      <c r="H111" s="46"/>
      <c r="I111" s="47"/>
      <c r="J111" s="40"/>
      <c r="K111" s="40"/>
      <c r="L111" s="40"/>
      <c r="M111" s="40"/>
      <c r="N111" s="40"/>
      <c r="O111" s="40"/>
      <c r="P111" s="40"/>
      <c r="Q111" s="40"/>
      <c r="R111" s="40"/>
      <c r="S111" s="40"/>
      <c r="T111" s="40"/>
      <c r="U111" s="40"/>
    </row>
  </sheetData>
  <mergeCells count="19">
    <mergeCell ref="B8:C8"/>
    <mergeCell ref="D8:F8"/>
    <mergeCell ref="B9:C9"/>
    <mergeCell ref="D9:F9"/>
    <mergeCell ref="B6:C6"/>
    <mergeCell ref="D6:F6"/>
    <mergeCell ref="B7:C7"/>
    <mergeCell ref="D7:F7"/>
    <mergeCell ref="B3:C3"/>
    <mergeCell ref="D3:F3"/>
    <mergeCell ref="D4:F4"/>
    <mergeCell ref="B5:C5"/>
    <mergeCell ref="D5:F5"/>
    <mergeCell ref="B11:C11"/>
    <mergeCell ref="B10:C10"/>
    <mergeCell ref="D10:F10"/>
    <mergeCell ref="D11:F11"/>
    <mergeCell ref="B12:C12"/>
    <mergeCell ref="D12:F12"/>
  </mergeCells>
  <conditionalFormatting sqref="D68:D69 D72:D74 D76:D79">
    <cfRule type="cellIs" dxfId="65" priority="96" stopIfTrue="1" operator="equal">
      <formula>"POA"</formula>
    </cfRule>
    <cfRule type="cellIs" dxfId="64" priority="97" stopIfTrue="1" operator="equal">
      <formula>"cost plus"</formula>
    </cfRule>
  </conditionalFormatting>
  <conditionalFormatting sqref="D97:D102">
    <cfRule type="cellIs" dxfId="63" priority="88" stopIfTrue="1" operator="equal">
      <formula>"POA"</formula>
    </cfRule>
    <cfRule type="cellIs" dxfId="62" priority="89" stopIfTrue="1" operator="equal">
      <formula>"cost plus"</formula>
    </cfRule>
  </conditionalFormatting>
  <conditionalFormatting sqref="D18:D21">
    <cfRule type="cellIs" dxfId="61" priority="52" stopIfTrue="1" operator="equal">
      <formula>"POA"</formula>
    </cfRule>
    <cfRule type="cellIs" dxfId="60" priority="53" stopIfTrue="1" operator="equal">
      <formula>"cost plus"</formula>
    </cfRule>
  </conditionalFormatting>
  <conditionalFormatting sqref="D17 D22 D27 D32 D37 D42 D47 D52">
    <cfRule type="cellIs" dxfId="59" priority="54" stopIfTrue="1" operator="equal">
      <formula>"POA"</formula>
    </cfRule>
    <cfRule type="cellIs" dxfId="58" priority="55" stopIfTrue="1" operator="equal">
      <formula>"cost plus"</formula>
    </cfRule>
  </conditionalFormatting>
  <conditionalFormatting sqref="D23:D26">
    <cfRule type="cellIs" dxfId="57" priority="50" stopIfTrue="1" operator="equal">
      <formula>"POA"</formula>
    </cfRule>
    <cfRule type="cellIs" dxfId="56" priority="51" stopIfTrue="1" operator="equal">
      <formula>"cost plus"</formula>
    </cfRule>
  </conditionalFormatting>
  <conditionalFormatting sqref="D28:D31">
    <cfRule type="cellIs" dxfId="55" priority="48" stopIfTrue="1" operator="equal">
      <formula>"POA"</formula>
    </cfRule>
    <cfRule type="cellIs" dxfId="54" priority="49" stopIfTrue="1" operator="equal">
      <formula>"cost plus"</formula>
    </cfRule>
  </conditionalFormatting>
  <conditionalFormatting sqref="D33:D36">
    <cfRule type="cellIs" dxfId="53" priority="46" stopIfTrue="1" operator="equal">
      <formula>"POA"</formula>
    </cfRule>
    <cfRule type="cellIs" dxfId="52" priority="47" stopIfTrue="1" operator="equal">
      <formula>"cost plus"</formula>
    </cfRule>
  </conditionalFormatting>
  <conditionalFormatting sqref="D38:D41">
    <cfRule type="cellIs" dxfId="51" priority="44" stopIfTrue="1" operator="equal">
      <formula>"POA"</formula>
    </cfRule>
    <cfRule type="cellIs" dxfId="50" priority="45" stopIfTrue="1" operator="equal">
      <formula>"cost plus"</formula>
    </cfRule>
  </conditionalFormatting>
  <conditionalFormatting sqref="D43:D46">
    <cfRule type="cellIs" dxfId="49" priority="42" stopIfTrue="1" operator="equal">
      <formula>"POA"</formula>
    </cfRule>
    <cfRule type="cellIs" dxfId="48" priority="43" stopIfTrue="1" operator="equal">
      <formula>"cost plus"</formula>
    </cfRule>
  </conditionalFormatting>
  <conditionalFormatting sqref="D48:D51">
    <cfRule type="cellIs" dxfId="47" priority="40" stopIfTrue="1" operator="equal">
      <formula>"POA"</formula>
    </cfRule>
    <cfRule type="cellIs" dxfId="46" priority="41" stopIfTrue="1" operator="equal">
      <formula>"cost plus"</formula>
    </cfRule>
  </conditionalFormatting>
  <conditionalFormatting sqref="D53:D66">
    <cfRule type="cellIs" dxfId="45" priority="38" stopIfTrue="1" operator="equal">
      <formula>"POA"</formula>
    </cfRule>
    <cfRule type="cellIs" dxfId="44" priority="39" stopIfTrue="1" operator="equal">
      <formula>"cost plus"</formula>
    </cfRule>
  </conditionalFormatting>
  <conditionalFormatting sqref="D71">
    <cfRule type="cellIs" dxfId="43" priority="30" stopIfTrue="1" operator="equal">
      <formula>"POA"</formula>
    </cfRule>
    <cfRule type="cellIs" dxfId="42" priority="31" stopIfTrue="1" operator="equal">
      <formula>"cost plus"</formula>
    </cfRule>
  </conditionalFormatting>
  <conditionalFormatting sqref="D103:D111">
    <cfRule type="cellIs" dxfId="41" priority="26" stopIfTrue="1" operator="equal">
      <formula>"POA"</formula>
    </cfRule>
    <cfRule type="cellIs" dxfId="40" priority="27" stopIfTrue="1" operator="equal">
      <formula>"cost plus"</formula>
    </cfRule>
  </conditionalFormatting>
  <conditionalFormatting sqref="G15">
    <cfRule type="cellIs" dxfId="39" priority="13" operator="notEqual">
      <formula>0</formula>
    </cfRule>
  </conditionalFormatting>
  <conditionalFormatting sqref="D81:D87">
    <cfRule type="cellIs" dxfId="38" priority="5" stopIfTrue="1" operator="equal">
      <formula>"POA"</formula>
    </cfRule>
    <cfRule type="cellIs" dxfId="37" priority="6" stopIfTrue="1" operator="equal">
      <formula>"cost plus"</formula>
    </cfRule>
  </conditionalFormatting>
  <conditionalFormatting sqref="D89:D91">
    <cfRule type="cellIs" dxfId="36" priority="3" stopIfTrue="1" operator="equal">
      <formula>"POA"</formula>
    </cfRule>
    <cfRule type="cellIs" dxfId="35" priority="4" stopIfTrue="1" operator="equal">
      <formula>"cost plus"</formula>
    </cfRule>
  </conditionalFormatting>
  <conditionalFormatting sqref="D93:D95">
    <cfRule type="cellIs" dxfId="34" priority="1" stopIfTrue="1" operator="equal">
      <formula>"POA"</formula>
    </cfRule>
    <cfRule type="cellIs" dxfId="33" priority="2" stopIfTrue="1" operator="equal">
      <formula>"cost plus"</formula>
    </cfRule>
  </conditionalFormatting>
  <dataValidations count="1">
    <dataValidation type="list" allowBlank="1" showInputMessage="1" showErrorMessage="1" sqref="D9:F9">
      <formula1>$H$10:$H$12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'[2]Data Validation'!#REF!</xm:f>
          </x14:formula1>
          <xm:sqref>D11:F11</xm:sqref>
        </x14:dataValidation>
        <x14:dataValidation type="list" allowBlank="1" showInputMessage="1" showErrorMessage="1">
          <x14:formula1>
            <xm:f>'[2]Data Validation'!#REF!</xm:f>
          </x14:formula1>
          <xm:sqref>D12:F12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workbookViewId="0"/>
  </sheetViews>
  <sheetFormatPr defaultColWidth="9.140625" defaultRowHeight="15" x14ac:dyDescent="0.25"/>
  <cols>
    <col min="1" max="1" width="5.7109375" style="135" customWidth="1"/>
    <col min="2" max="2" width="7.7109375" style="13" customWidth="1"/>
    <col min="3" max="3" width="45" style="4" customWidth="1"/>
    <col min="4" max="4" width="10.28515625" style="3" customWidth="1"/>
    <col min="5" max="5" width="11.42578125" style="4" customWidth="1"/>
    <col min="6" max="6" width="11.7109375" style="3" customWidth="1"/>
    <col min="7" max="7" width="16.42578125" style="18" customWidth="1"/>
    <col min="8" max="8" width="52.140625" style="79" customWidth="1"/>
    <col min="9" max="9" width="44.85546875" style="13" customWidth="1"/>
    <col min="10" max="16384" width="9.140625" style="11"/>
  </cols>
  <sheetData>
    <row r="1" spans="1:9" ht="20.25" x14ac:dyDescent="0.25">
      <c r="B1" s="1" t="s">
        <v>16</v>
      </c>
      <c r="C1" s="2"/>
      <c r="F1" s="5"/>
      <c r="G1" s="6"/>
      <c r="H1" s="9"/>
      <c r="I1" s="10"/>
    </row>
    <row r="2" spans="1:9" ht="20.25" x14ac:dyDescent="0.25">
      <c r="B2" s="1"/>
      <c r="C2" s="2"/>
      <c r="F2" s="5"/>
      <c r="G2" s="6"/>
      <c r="H2" s="8"/>
      <c r="I2" s="8"/>
    </row>
    <row r="3" spans="1:9" x14ac:dyDescent="0.25">
      <c r="B3" s="136" t="s">
        <v>0</v>
      </c>
      <c r="C3" s="137"/>
      <c r="D3" s="138"/>
      <c r="E3" s="139"/>
      <c r="F3" s="140"/>
      <c r="G3" s="6"/>
      <c r="H3" s="12"/>
    </row>
    <row r="4" spans="1:9" x14ac:dyDescent="0.25">
      <c r="B4" s="14" t="s">
        <v>1</v>
      </c>
      <c r="C4" s="15"/>
      <c r="D4" s="138"/>
      <c r="E4" s="139"/>
      <c r="F4" s="140"/>
      <c r="G4" s="6"/>
      <c r="H4" s="12"/>
      <c r="I4" s="16"/>
    </row>
    <row r="5" spans="1:9" ht="14.45" customHeight="1" x14ac:dyDescent="0.25">
      <c r="B5" s="136" t="s">
        <v>2</v>
      </c>
      <c r="C5" s="141"/>
      <c r="D5" s="138"/>
      <c r="E5" s="139"/>
      <c r="F5" s="140"/>
      <c r="G5" s="6"/>
      <c r="H5" s="12"/>
      <c r="I5" s="16"/>
    </row>
    <row r="6" spans="1:9" ht="15" customHeight="1" x14ac:dyDescent="0.25">
      <c r="B6" s="136" t="s">
        <v>3</v>
      </c>
      <c r="C6" s="137"/>
      <c r="D6" s="138"/>
      <c r="E6" s="139"/>
      <c r="F6" s="140"/>
      <c r="G6" s="6"/>
      <c r="H6" s="12"/>
      <c r="I6" s="16"/>
    </row>
    <row r="7" spans="1:9" x14ac:dyDescent="0.25">
      <c r="B7" s="136" t="s">
        <v>4</v>
      </c>
      <c r="C7" s="137"/>
      <c r="D7" s="138"/>
      <c r="E7" s="139"/>
      <c r="F7" s="140"/>
      <c r="G7" s="6"/>
      <c r="H7" s="12"/>
      <c r="I7" s="16"/>
    </row>
    <row r="8" spans="1:9" x14ac:dyDescent="0.25">
      <c r="B8" s="136" t="s">
        <v>5</v>
      </c>
      <c r="C8" s="137"/>
      <c r="D8" s="138"/>
      <c r="E8" s="139"/>
      <c r="F8" s="140"/>
      <c r="G8" s="6"/>
      <c r="H8" s="12"/>
      <c r="I8" s="16"/>
    </row>
    <row r="9" spans="1:9" x14ac:dyDescent="0.25">
      <c r="B9" s="136" t="s">
        <v>17</v>
      </c>
      <c r="C9" s="137"/>
      <c r="D9" s="138"/>
      <c r="E9" s="139"/>
      <c r="F9" s="140"/>
      <c r="G9" s="6"/>
      <c r="H9" s="12"/>
      <c r="I9" s="16"/>
    </row>
    <row r="10" spans="1:9" x14ac:dyDescent="0.25">
      <c r="B10" s="136" t="s">
        <v>6</v>
      </c>
      <c r="C10" s="137"/>
      <c r="D10" s="138"/>
      <c r="E10" s="139"/>
      <c r="F10" s="140"/>
      <c r="G10" s="6"/>
      <c r="H10" s="17" t="s">
        <v>18</v>
      </c>
      <c r="I10" s="16"/>
    </row>
    <row r="11" spans="1:9" x14ac:dyDescent="0.25">
      <c r="B11" s="136" t="s">
        <v>7</v>
      </c>
      <c r="C11" s="137"/>
      <c r="D11" s="138"/>
      <c r="E11" s="139"/>
      <c r="F11" s="140"/>
      <c r="G11" s="6"/>
      <c r="H11" s="17" t="s">
        <v>19</v>
      </c>
      <c r="I11" s="16"/>
    </row>
    <row r="12" spans="1:9" x14ac:dyDescent="0.25">
      <c r="B12" s="136" t="s">
        <v>21</v>
      </c>
      <c r="C12" s="137"/>
      <c r="D12" s="138"/>
      <c r="E12" s="139"/>
      <c r="F12" s="140"/>
      <c r="G12" s="6"/>
      <c r="H12" s="17" t="s">
        <v>20</v>
      </c>
      <c r="I12" s="16"/>
    </row>
    <row r="13" spans="1:9" ht="43.5" customHeight="1" thickBot="1" x14ac:dyDescent="0.3">
      <c r="B13" s="3"/>
      <c r="E13" s="18"/>
      <c r="F13" s="7"/>
      <c r="G13" s="19"/>
      <c r="H13" s="12"/>
    </row>
    <row r="14" spans="1:9" ht="15.75" thickBot="1" x14ac:dyDescent="0.3">
      <c r="B14" s="128"/>
      <c r="C14" s="129" t="s">
        <v>196</v>
      </c>
      <c r="D14" s="130"/>
      <c r="E14" s="131"/>
      <c r="F14" s="131"/>
      <c r="G14" s="132">
        <f>SUM(G17:G117)</f>
        <v>0</v>
      </c>
      <c r="H14" s="12"/>
    </row>
    <row r="15" spans="1:9" s="26" customFormat="1" ht="15.75" thickBot="1" x14ac:dyDescent="0.3">
      <c r="A15" s="135"/>
      <c r="B15" s="20"/>
      <c r="C15" s="21"/>
      <c r="D15" s="20"/>
      <c r="E15" s="22"/>
      <c r="F15" s="23"/>
      <c r="G15" s="24"/>
      <c r="H15" s="25"/>
      <c r="I15" s="8"/>
    </row>
    <row r="16" spans="1:9" ht="45" customHeight="1" thickBot="1" x14ac:dyDescent="0.3">
      <c r="B16" s="27" t="s">
        <v>8</v>
      </c>
      <c r="C16" s="28" t="s">
        <v>9</v>
      </c>
      <c r="D16" s="28" t="s">
        <v>10</v>
      </c>
      <c r="E16" s="29" t="s">
        <v>11</v>
      </c>
      <c r="F16" s="30" t="s">
        <v>12</v>
      </c>
      <c r="G16" s="31" t="s">
        <v>173</v>
      </c>
      <c r="H16" s="117" t="s">
        <v>13</v>
      </c>
      <c r="I16" s="32" t="s">
        <v>14</v>
      </c>
    </row>
    <row r="17" spans="1:21" ht="36" x14ac:dyDescent="0.25">
      <c r="B17" s="33" t="s">
        <v>74</v>
      </c>
      <c r="C17" s="34" t="s">
        <v>84</v>
      </c>
      <c r="D17" s="35"/>
      <c r="E17" s="36"/>
      <c r="F17" s="151"/>
      <c r="G17" s="37"/>
      <c r="H17" s="38" t="str">
        <f>[1]Mobilisation!$I$8</f>
        <v>1 x person team - per site, per visit as required.  Not applicable for any Specialist/3rd party mobilisation. Rates assume actual mobilisation, rather than sites awarded</v>
      </c>
      <c r="I17" s="39"/>
      <c r="J17" s="40"/>
      <c r="K17" s="40"/>
      <c r="L17" s="40"/>
      <c r="M17" s="40"/>
      <c r="N17" s="40"/>
      <c r="O17" s="40"/>
      <c r="P17" s="40"/>
      <c r="Q17" s="40"/>
      <c r="R17" s="40"/>
      <c r="S17" s="40"/>
      <c r="T17" s="40"/>
      <c r="U17" s="40"/>
    </row>
    <row r="18" spans="1:21" x14ac:dyDescent="0.25">
      <c r="A18" s="135">
        <v>41</v>
      </c>
      <c r="B18" s="41" t="s">
        <v>75</v>
      </c>
      <c r="C18" s="42" t="s">
        <v>70</v>
      </c>
      <c r="D18" s="43" t="s">
        <v>15</v>
      </c>
      <c r="E18" s="44">
        <v>295.71386558919801</v>
      </c>
      <c r="F18" s="152"/>
      <c r="G18" s="45">
        <f>F18*E18</f>
        <v>0</v>
      </c>
      <c r="H18" s="46"/>
      <c r="I18" s="47"/>
      <c r="J18" s="40"/>
      <c r="K18" s="40"/>
      <c r="L18" s="40"/>
      <c r="M18" s="40"/>
      <c r="N18" s="40"/>
      <c r="O18" s="40"/>
      <c r="P18" s="40"/>
      <c r="Q18" s="40"/>
      <c r="R18" s="40"/>
      <c r="S18" s="40"/>
      <c r="T18" s="40"/>
      <c r="U18" s="40"/>
    </row>
    <row r="19" spans="1:21" x14ac:dyDescent="0.25">
      <c r="A19" s="135">
        <v>42</v>
      </c>
      <c r="B19" s="41" t="s">
        <v>76</v>
      </c>
      <c r="C19" s="42" t="s">
        <v>71</v>
      </c>
      <c r="D19" s="43" t="s">
        <v>15</v>
      </c>
      <c r="E19" s="44">
        <v>929.39295212765956</v>
      </c>
      <c r="F19" s="152"/>
      <c r="G19" s="45">
        <f>F19*E19</f>
        <v>0</v>
      </c>
      <c r="H19" s="46"/>
      <c r="I19" s="47"/>
      <c r="J19" s="40"/>
      <c r="K19" s="40"/>
      <c r="L19" s="40"/>
      <c r="M19" s="40"/>
      <c r="N19" s="40"/>
      <c r="O19" s="40"/>
      <c r="P19" s="40"/>
      <c r="Q19" s="40"/>
      <c r="R19" s="40"/>
      <c r="S19" s="40"/>
      <c r="T19" s="40"/>
      <c r="U19" s="40"/>
    </row>
    <row r="20" spans="1:21" x14ac:dyDescent="0.25">
      <c r="A20" s="135">
        <v>43</v>
      </c>
      <c r="B20" s="41" t="s">
        <v>77</v>
      </c>
      <c r="C20" s="42" t="s">
        <v>72</v>
      </c>
      <c r="D20" s="43" t="s">
        <v>15</v>
      </c>
      <c r="E20" s="44">
        <v>1084.0439596972178</v>
      </c>
      <c r="F20" s="152"/>
      <c r="G20" s="45">
        <f t="shared" ref="G20:G66" si="0">F20*E20</f>
        <v>0</v>
      </c>
      <c r="H20" s="46"/>
      <c r="I20" s="47"/>
      <c r="J20" s="40"/>
      <c r="K20" s="40"/>
      <c r="L20" s="40"/>
      <c r="M20" s="40"/>
      <c r="N20" s="40"/>
      <c r="O20" s="40"/>
      <c r="P20" s="40"/>
      <c r="Q20" s="40"/>
      <c r="R20" s="40"/>
      <c r="S20" s="40"/>
      <c r="T20" s="40"/>
      <c r="U20" s="40"/>
    </row>
    <row r="21" spans="1:21" ht="15.75" thickBot="1" x14ac:dyDescent="0.3">
      <c r="A21" s="135">
        <v>44</v>
      </c>
      <c r="B21" s="41" t="s">
        <v>78</v>
      </c>
      <c r="C21" s="42" t="s">
        <v>73</v>
      </c>
      <c r="D21" s="43" t="s">
        <v>15</v>
      </c>
      <c r="E21" s="44">
        <v>1150.7060019435353</v>
      </c>
      <c r="F21" s="152"/>
      <c r="G21" s="45">
        <f t="shared" si="0"/>
        <v>0</v>
      </c>
      <c r="H21" s="46"/>
      <c r="I21" s="47"/>
      <c r="J21" s="40"/>
      <c r="K21" s="40"/>
      <c r="L21" s="40"/>
      <c r="M21" s="40"/>
      <c r="N21" s="40"/>
      <c r="O21" s="40"/>
      <c r="P21" s="40"/>
      <c r="Q21" s="40"/>
      <c r="R21" s="40"/>
      <c r="S21" s="40"/>
      <c r="T21" s="40"/>
      <c r="U21" s="40"/>
    </row>
    <row r="22" spans="1:21" ht="36" x14ac:dyDescent="0.25">
      <c r="B22" s="48" t="s">
        <v>79</v>
      </c>
      <c r="C22" s="34" t="s">
        <v>85</v>
      </c>
      <c r="D22" s="43"/>
      <c r="E22" s="44"/>
      <c r="F22" s="152"/>
      <c r="G22" s="45"/>
      <c r="H22" s="38" t="str">
        <f>[1]Mobilisation!$I$8</f>
        <v>1 x person team - per site, per visit as required.  Not applicable for any Specialist/3rd party mobilisation. Rates assume actual mobilisation, rather than sites awarded</v>
      </c>
      <c r="I22" s="47"/>
      <c r="J22" s="40"/>
      <c r="K22" s="40"/>
      <c r="L22" s="40"/>
      <c r="M22" s="40"/>
      <c r="N22" s="40"/>
      <c r="O22" s="40"/>
      <c r="P22" s="40"/>
      <c r="Q22" s="40"/>
      <c r="R22" s="40"/>
      <c r="S22" s="40"/>
      <c r="T22" s="40"/>
      <c r="U22" s="40"/>
    </row>
    <row r="23" spans="1:21" x14ac:dyDescent="0.25">
      <c r="A23" s="135">
        <v>45</v>
      </c>
      <c r="B23" s="49" t="s">
        <v>80</v>
      </c>
      <c r="C23" s="42" t="s">
        <v>70</v>
      </c>
      <c r="D23" s="43" t="s">
        <v>15</v>
      </c>
      <c r="E23" s="44">
        <v>591.42773117839602</v>
      </c>
      <c r="F23" s="152"/>
      <c r="G23" s="45"/>
      <c r="H23" s="46"/>
      <c r="I23" s="47"/>
      <c r="J23" s="40"/>
      <c r="K23" s="40"/>
      <c r="L23" s="40"/>
      <c r="M23" s="40"/>
      <c r="N23" s="40"/>
      <c r="O23" s="40"/>
      <c r="P23" s="40"/>
      <c r="Q23" s="40"/>
      <c r="R23" s="40"/>
      <c r="S23" s="40"/>
      <c r="T23" s="40"/>
      <c r="U23" s="40"/>
    </row>
    <row r="24" spans="1:21" x14ac:dyDescent="0.25">
      <c r="A24" s="135">
        <v>46</v>
      </c>
      <c r="B24" s="49" t="s">
        <v>81</v>
      </c>
      <c r="C24" s="42" t="s">
        <v>71</v>
      </c>
      <c r="D24" s="43" t="s">
        <v>15</v>
      </c>
      <c r="E24" s="44">
        <v>1858.7859042553191</v>
      </c>
      <c r="F24" s="152"/>
      <c r="G24" s="45">
        <f t="shared" si="0"/>
        <v>0</v>
      </c>
      <c r="H24" s="46"/>
      <c r="I24" s="47"/>
      <c r="J24" s="40"/>
      <c r="K24" s="40"/>
      <c r="L24" s="40"/>
      <c r="M24" s="40"/>
      <c r="N24" s="40"/>
      <c r="O24" s="40"/>
      <c r="P24" s="40"/>
      <c r="Q24" s="40"/>
      <c r="R24" s="40"/>
      <c r="S24" s="40"/>
      <c r="T24" s="40"/>
      <c r="U24" s="40"/>
    </row>
    <row r="25" spans="1:21" x14ac:dyDescent="0.25">
      <c r="A25" s="135">
        <v>47</v>
      </c>
      <c r="B25" s="49" t="s">
        <v>82</v>
      </c>
      <c r="C25" s="42" t="s">
        <v>72</v>
      </c>
      <c r="D25" s="43" t="s">
        <v>15</v>
      </c>
      <c r="E25" s="44">
        <v>2168.0879193944356</v>
      </c>
      <c r="F25" s="152"/>
      <c r="G25" s="45">
        <f t="shared" si="0"/>
        <v>0</v>
      </c>
      <c r="H25" s="46"/>
      <c r="I25" s="47"/>
      <c r="J25" s="40"/>
      <c r="K25" s="40"/>
      <c r="L25" s="40"/>
      <c r="M25" s="40"/>
      <c r="N25" s="40"/>
      <c r="O25" s="40"/>
      <c r="P25" s="40"/>
      <c r="Q25" s="40"/>
      <c r="R25" s="40"/>
      <c r="S25" s="40"/>
      <c r="T25" s="40"/>
      <c r="U25" s="40"/>
    </row>
    <row r="26" spans="1:21" ht="15.75" thickBot="1" x14ac:dyDescent="0.3">
      <c r="A26" s="135">
        <v>48</v>
      </c>
      <c r="B26" s="49" t="s">
        <v>83</v>
      </c>
      <c r="C26" s="42" t="s">
        <v>73</v>
      </c>
      <c r="D26" s="43" t="s">
        <v>15</v>
      </c>
      <c r="E26" s="44">
        <v>2301.4120038870706</v>
      </c>
      <c r="F26" s="152"/>
      <c r="G26" s="45">
        <f t="shared" si="0"/>
        <v>0</v>
      </c>
      <c r="H26" s="46"/>
      <c r="I26" s="47"/>
      <c r="J26" s="40"/>
      <c r="K26" s="40"/>
      <c r="L26" s="40"/>
      <c r="M26" s="40"/>
      <c r="N26" s="40"/>
      <c r="O26" s="40"/>
      <c r="P26" s="40"/>
      <c r="Q26" s="40"/>
      <c r="R26" s="40"/>
      <c r="S26" s="40"/>
      <c r="T26" s="40"/>
      <c r="U26" s="40"/>
    </row>
    <row r="27" spans="1:21" ht="36" x14ac:dyDescent="0.25">
      <c r="B27" s="50" t="s">
        <v>86</v>
      </c>
      <c r="C27" s="34" t="s">
        <v>93</v>
      </c>
      <c r="D27" s="43"/>
      <c r="E27" s="44"/>
      <c r="F27" s="152"/>
      <c r="G27" s="45"/>
      <c r="H27" s="38" t="str">
        <f>[1]Mobilisation!$I$8</f>
        <v>1 x person team - per site, per visit as required.  Not applicable for any Specialist/3rd party mobilisation. Rates assume actual mobilisation, rather than sites awarded</v>
      </c>
      <c r="I27" s="47"/>
      <c r="J27" s="40"/>
      <c r="K27" s="40"/>
      <c r="L27" s="40"/>
      <c r="M27" s="40"/>
      <c r="N27" s="40"/>
      <c r="O27" s="40"/>
      <c r="P27" s="40"/>
      <c r="Q27" s="40"/>
      <c r="R27" s="40"/>
      <c r="S27" s="40"/>
      <c r="T27" s="40"/>
      <c r="U27" s="40"/>
    </row>
    <row r="28" spans="1:21" x14ac:dyDescent="0.25">
      <c r="A28" s="135">
        <v>49</v>
      </c>
      <c r="B28" s="41" t="s">
        <v>87</v>
      </c>
      <c r="C28" s="42" t="s">
        <v>70</v>
      </c>
      <c r="D28" s="43" t="s">
        <v>15</v>
      </c>
      <c r="E28" s="44">
        <v>887.14159676759402</v>
      </c>
      <c r="F28" s="152"/>
      <c r="G28" s="45">
        <f t="shared" si="0"/>
        <v>0</v>
      </c>
      <c r="H28" s="46"/>
      <c r="I28" s="47"/>
      <c r="J28" s="40"/>
      <c r="K28" s="40"/>
      <c r="L28" s="40"/>
      <c r="M28" s="40"/>
      <c r="N28" s="40"/>
      <c r="O28" s="40"/>
      <c r="P28" s="40"/>
      <c r="Q28" s="40"/>
      <c r="R28" s="40"/>
      <c r="S28" s="40"/>
      <c r="T28" s="40"/>
      <c r="U28" s="40"/>
    </row>
    <row r="29" spans="1:21" x14ac:dyDescent="0.25">
      <c r="A29" s="135">
        <v>50</v>
      </c>
      <c r="B29" s="41" t="s">
        <v>90</v>
      </c>
      <c r="C29" s="42" t="s">
        <v>71</v>
      </c>
      <c r="D29" s="43" t="s">
        <v>15</v>
      </c>
      <c r="E29" s="44">
        <v>2788.1788563829787</v>
      </c>
      <c r="F29" s="152"/>
      <c r="G29" s="45">
        <f t="shared" si="0"/>
        <v>0</v>
      </c>
      <c r="H29" s="46"/>
      <c r="I29" s="47"/>
      <c r="J29" s="40"/>
      <c r="K29" s="40"/>
      <c r="L29" s="40"/>
      <c r="M29" s="40"/>
      <c r="N29" s="40"/>
      <c r="O29" s="40"/>
      <c r="P29" s="40"/>
      <c r="Q29" s="40"/>
      <c r="R29" s="40"/>
      <c r="S29" s="40"/>
      <c r="T29" s="40"/>
      <c r="U29" s="40"/>
    </row>
    <row r="30" spans="1:21" x14ac:dyDescent="0.25">
      <c r="A30" s="135">
        <v>51</v>
      </c>
      <c r="B30" s="41" t="s">
        <v>91</v>
      </c>
      <c r="C30" s="42" t="s">
        <v>72</v>
      </c>
      <c r="D30" s="43" t="s">
        <v>15</v>
      </c>
      <c r="E30" s="44">
        <v>3252.1318790916534</v>
      </c>
      <c r="F30" s="152"/>
      <c r="G30" s="45">
        <f t="shared" si="0"/>
        <v>0</v>
      </c>
      <c r="H30" s="46"/>
      <c r="I30" s="47"/>
      <c r="J30" s="40"/>
      <c r="K30" s="40"/>
      <c r="L30" s="40"/>
      <c r="M30" s="40"/>
      <c r="N30" s="40"/>
      <c r="O30" s="40"/>
      <c r="P30" s="40"/>
      <c r="Q30" s="40"/>
      <c r="R30" s="40"/>
      <c r="S30" s="40"/>
      <c r="T30" s="40"/>
      <c r="U30" s="40"/>
    </row>
    <row r="31" spans="1:21" ht="15.75" thickBot="1" x14ac:dyDescent="0.3">
      <c r="A31" s="135">
        <v>52</v>
      </c>
      <c r="B31" s="41" t="s">
        <v>92</v>
      </c>
      <c r="C31" s="42" t="s">
        <v>73</v>
      </c>
      <c r="D31" s="43" t="s">
        <v>15</v>
      </c>
      <c r="E31" s="44">
        <v>3452.1180058306059</v>
      </c>
      <c r="F31" s="152"/>
      <c r="G31" s="45">
        <f t="shared" si="0"/>
        <v>0</v>
      </c>
      <c r="H31" s="46"/>
      <c r="I31" s="47"/>
      <c r="J31" s="40"/>
      <c r="K31" s="40"/>
      <c r="L31" s="40"/>
      <c r="M31" s="40"/>
      <c r="N31" s="40"/>
      <c r="O31" s="40"/>
      <c r="P31" s="40"/>
      <c r="Q31" s="40"/>
      <c r="R31" s="40"/>
      <c r="S31" s="40"/>
      <c r="T31" s="40"/>
      <c r="U31" s="40"/>
    </row>
    <row r="32" spans="1:21" ht="36" x14ac:dyDescent="0.25">
      <c r="B32" s="50" t="s">
        <v>88</v>
      </c>
      <c r="C32" s="34" t="s">
        <v>94</v>
      </c>
      <c r="D32" s="43"/>
      <c r="E32" s="44"/>
      <c r="F32" s="152"/>
      <c r="G32" s="45"/>
      <c r="H32" s="38" t="str">
        <f>[1]Mobilisation!$I$8</f>
        <v>1 x person team - per site, per visit as required.  Not applicable for any Specialist/3rd party mobilisation. Rates assume actual mobilisation, rather than sites awarded</v>
      </c>
      <c r="I32" s="47"/>
      <c r="J32" s="40"/>
      <c r="K32" s="40"/>
      <c r="L32" s="40"/>
      <c r="M32" s="40"/>
      <c r="N32" s="40"/>
      <c r="O32" s="40"/>
      <c r="P32" s="40"/>
      <c r="Q32" s="40"/>
      <c r="R32" s="40"/>
      <c r="S32" s="40"/>
      <c r="T32" s="40"/>
      <c r="U32" s="40"/>
    </row>
    <row r="33" spans="1:21" x14ac:dyDescent="0.25">
      <c r="A33" s="135">
        <v>53</v>
      </c>
      <c r="B33" s="41" t="s">
        <v>95</v>
      </c>
      <c r="C33" s="42" t="s">
        <v>70</v>
      </c>
      <c r="D33" s="43" t="s">
        <v>15</v>
      </c>
      <c r="E33" s="44">
        <v>1182.855462356792</v>
      </c>
      <c r="F33" s="152"/>
      <c r="G33" s="45">
        <f t="shared" si="0"/>
        <v>0</v>
      </c>
      <c r="H33" s="46"/>
      <c r="I33" s="47"/>
      <c r="J33" s="40"/>
      <c r="K33" s="40"/>
      <c r="L33" s="40"/>
      <c r="M33" s="40"/>
      <c r="N33" s="40"/>
      <c r="O33" s="40"/>
      <c r="P33" s="40"/>
      <c r="Q33" s="40"/>
      <c r="R33" s="40"/>
      <c r="S33" s="40"/>
      <c r="T33" s="40"/>
      <c r="U33" s="40"/>
    </row>
    <row r="34" spans="1:21" x14ac:dyDescent="0.25">
      <c r="A34" s="135">
        <v>54</v>
      </c>
      <c r="B34" s="41" t="s">
        <v>96</v>
      </c>
      <c r="C34" s="42" t="s">
        <v>71</v>
      </c>
      <c r="D34" s="43" t="s">
        <v>15</v>
      </c>
      <c r="E34" s="44">
        <v>3717.5718085106382</v>
      </c>
      <c r="F34" s="152"/>
      <c r="G34" s="45">
        <f t="shared" si="0"/>
        <v>0</v>
      </c>
      <c r="H34" s="46"/>
      <c r="I34" s="47"/>
      <c r="J34" s="40"/>
      <c r="K34" s="40"/>
      <c r="L34" s="40"/>
      <c r="M34" s="40"/>
      <c r="N34" s="40"/>
      <c r="O34" s="40"/>
      <c r="P34" s="40"/>
      <c r="Q34" s="40"/>
      <c r="R34" s="40"/>
      <c r="S34" s="40"/>
      <c r="T34" s="40"/>
      <c r="U34" s="40"/>
    </row>
    <row r="35" spans="1:21" x14ac:dyDescent="0.25">
      <c r="A35" s="135">
        <v>55</v>
      </c>
      <c r="B35" s="41" t="s">
        <v>97</v>
      </c>
      <c r="C35" s="42" t="s">
        <v>72</v>
      </c>
      <c r="D35" s="43" t="s">
        <v>15</v>
      </c>
      <c r="E35" s="44">
        <v>4336.1758387888713</v>
      </c>
      <c r="F35" s="152"/>
      <c r="G35" s="45">
        <f t="shared" si="0"/>
        <v>0</v>
      </c>
      <c r="H35" s="46"/>
      <c r="I35" s="47"/>
      <c r="J35" s="40"/>
      <c r="K35" s="40"/>
      <c r="L35" s="40"/>
      <c r="M35" s="40"/>
      <c r="N35" s="40"/>
      <c r="O35" s="40"/>
      <c r="P35" s="40"/>
      <c r="Q35" s="40"/>
      <c r="R35" s="40"/>
      <c r="S35" s="40"/>
      <c r="T35" s="40"/>
      <c r="U35" s="40"/>
    </row>
    <row r="36" spans="1:21" x14ac:dyDescent="0.25">
      <c r="A36" s="135">
        <v>56</v>
      </c>
      <c r="B36" s="41" t="s">
        <v>98</v>
      </c>
      <c r="C36" s="42" t="s">
        <v>73</v>
      </c>
      <c r="D36" s="43" t="s">
        <v>15</v>
      </c>
      <c r="E36" s="44">
        <v>4602.8240077741411</v>
      </c>
      <c r="F36" s="152"/>
      <c r="G36" s="45">
        <f t="shared" si="0"/>
        <v>0</v>
      </c>
      <c r="H36" s="46"/>
      <c r="I36" s="47"/>
      <c r="J36" s="40"/>
      <c r="K36" s="40"/>
      <c r="L36" s="40"/>
      <c r="M36" s="40"/>
      <c r="N36" s="40"/>
      <c r="O36" s="40"/>
      <c r="P36" s="40"/>
      <c r="Q36" s="40"/>
      <c r="R36" s="40"/>
      <c r="S36" s="40"/>
      <c r="T36" s="40"/>
      <c r="U36" s="40"/>
    </row>
    <row r="37" spans="1:21" ht="36" x14ac:dyDescent="0.25">
      <c r="B37" s="33" t="s">
        <v>89</v>
      </c>
      <c r="C37" s="34" t="s">
        <v>99</v>
      </c>
      <c r="D37" s="43"/>
      <c r="E37" s="44"/>
      <c r="F37" s="152"/>
      <c r="G37" s="45"/>
      <c r="H37" s="38" t="str">
        <f>[1]Mobilisation!$I$8</f>
        <v>1 x person team - per site, per visit as required.  Not applicable for any Specialist/3rd party mobilisation. Rates assume actual mobilisation, rather than sites awarded</v>
      </c>
      <c r="I37" s="47"/>
      <c r="J37" s="40"/>
      <c r="K37" s="40"/>
      <c r="L37" s="40"/>
      <c r="M37" s="40"/>
      <c r="N37" s="40"/>
      <c r="O37" s="40"/>
      <c r="P37" s="40"/>
      <c r="Q37" s="40"/>
      <c r="R37" s="40"/>
      <c r="S37" s="40"/>
      <c r="T37" s="40"/>
      <c r="U37" s="40"/>
    </row>
    <row r="38" spans="1:21" x14ac:dyDescent="0.25">
      <c r="A38" s="135">
        <v>57</v>
      </c>
      <c r="B38" s="41" t="s">
        <v>100</v>
      </c>
      <c r="C38" s="42" t="s">
        <v>70</v>
      </c>
      <c r="D38" s="43" t="s">
        <v>15</v>
      </c>
      <c r="E38" s="44">
        <v>1482.855462356792</v>
      </c>
      <c r="F38" s="152"/>
      <c r="G38" s="45">
        <f t="shared" si="0"/>
        <v>0</v>
      </c>
      <c r="H38" s="46"/>
      <c r="I38" s="47"/>
      <c r="J38" s="40"/>
      <c r="K38" s="40"/>
      <c r="L38" s="40"/>
      <c r="M38" s="40"/>
      <c r="N38" s="40"/>
      <c r="O38" s="40"/>
      <c r="P38" s="40"/>
      <c r="Q38" s="40"/>
      <c r="R38" s="40"/>
      <c r="S38" s="40"/>
      <c r="T38" s="40"/>
      <c r="U38" s="40"/>
    </row>
    <row r="39" spans="1:21" x14ac:dyDescent="0.25">
      <c r="A39" s="135">
        <v>58</v>
      </c>
      <c r="B39" s="41" t="s">
        <v>101</v>
      </c>
      <c r="C39" s="42" t="s">
        <v>71</v>
      </c>
      <c r="D39" s="43" t="s">
        <v>15</v>
      </c>
      <c r="E39" s="44">
        <v>4017.5718085106382</v>
      </c>
      <c r="F39" s="152"/>
      <c r="G39" s="45">
        <f t="shared" si="0"/>
        <v>0</v>
      </c>
      <c r="H39" s="46"/>
      <c r="I39" s="47"/>
      <c r="J39" s="40"/>
      <c r="K39" s="40"/>
      <c r="L39" s="40"/>
      <c r="M39" s="40"/>
      <c r="N39" s="40"/>
      <c r="O39" s="40"/>
      <c r="P39" s="40"/>
      <c r="Q39" s="40"/>
      <c r="R39" s="40"/>
      <c r="S39" s="40"/>
      <c r="T39" s="40"/>
      <c r="U39" s="40"/>
    </row>
    <row r="40" spans="1:21" x14ac:dyDescent="0.25">
      <c r="A40" s="135">
        <v>59</v>
      </c>
      <c r="B40" s="41" t="s">
        <v>102</v>
      </c>
      <c r="C40" s="42" t="s">
        <v>72</v>
      </c>
      <c r="D40" s="43" t="s">
        <v>15</v>
      </c>
      <c r="E40" s="44">
        <v>4336.1758387888713</v>
      </c>
      <c r="F40" s="152"/>
      <c r="G40" s="45">
        <f t="shared" si="0"/>
        <v>0</v>
      </c>
      <c r="H40" s="46"/>
      <c r="I40" s="47"/>
      <c r="J40" s="40"/>
      <c r="K40" s="40"/>
      <c r="L40" s="40"/>
      <c r="M40" s="40"/>
      <c r="N40" s="40"/>
      <c r="O40" s="40"/>
      <c r="P40" s="40"/>
      <c r="Q40" s="40"/>
      <c r="R40" s="40"/>
      <c r="S40" s="40"/>
      <c r="T40" s="40"/>
      <c r="U40" s="40"/>
    </row>
    <row r="41" spans="1:21" ht="15.75" thickBot="1" x14ac:dyDescent="0.3">
      <c r="A41" s="135">
        <v>60</v>
      </c>
      <c r="B41" s="41" t="s">
        <v>103</v>
      </c>
      <c r="C41" s="42" t="s">
        <v>73</v>
      </c>
      <c r="D41" s="43" t="s">
        <v>15</v>
      </c>
      <c r="E41" s="44">
        <v>4902.8240077741411</v>
      </c>
      <c r="F41" s="152"/>
      <c r="G41" s="45">
        <f t="shared" si="0"/>
        <v>0</v>
      </c>
      <c r="H41" s="46"/>
      <c r="I41" s="47"/>
      <c r="J41" s="40"/>
      <c r="K41" s="40"/>
      <c r="L41" s="40"/>
      <c r="M41" s="40"/>
      <c r="N41" s="40"/>
      <c r="O41" s="40"/>
      <c r="P41" s="40"/>
      <c r="Q41" s="40"/>
      <c r="R41" s="40"/>
      <c r="S41" s="40"/>
      <c r="T41" s="40"/>
      <c r="U41" s="40"/>
    </row>
    <row r="42" spans="1:21" ht="36" x14ac:dyDescent="0.25">
      <c r="B42" s="50" t="s">
        <v>104</v>
      </c>
      <c r="C42" s="34" t="s">
        <v>105</v>
      </c>
      <c r="D42" s="43"/>
      <c r="E42" s="44"/>
      <c r="F42" s="152"/>
      <c r="G42" s="45"/>
      <c r="H42" s="46" t="str">
        <f>[1]Mobilisation!$I$16</f>
        <v>2 x person team - per site, per visit as required.  Not applicable for any Specialist/3rd party mobilisation. Rates assume actual mobilisation, rather than sites awarded</v>
      </c>
      <c r="I42" s="47"/>
      <c r="J42" s="40"/>
      <c r="K42" s="40"/>
      <c r="L42" s="40"/>
      <c r="M42" s="40"/>
      <c r="N42" s="40"/>
      <c r="O42" s="40"/>
      <c r="P42" s="40"/>
      <c r="Q42" s="40"/>
      <c r="R42" s="40"/>
      <c r="S42" s="40"/>
      <c r="T42" s="40"/>
      <c r="U42" s="40"/>
    </row>
    <row r="43" spans="1:21" x14ac:dyDescent="0.25">
      <c r="A43" s="135">
        <v>61</v>
      </c>
      <c r="B43" s="41" t="s">
        <v>106</v>
      </c>
      <c r="C43" s="42" t="s">
        <v>70</v>
      </c>
      <c r="D43" s="43" t="s">
        <v>15</v>
      </c>
      <c r="E43" s="44">
        <v>375.42180924129059</v>
      </c>
      <c r="F43" s="152"/>
      <c r="G43" s="45">
        <f t="shared" si="0"/>
        <v>0</v>
      </c>
      <c r="H43" s="46"/>
      <c r="I43" s="47"/>
      <c r="J43" s="40"/>
      <c r="K43" s="40"/>
      <c r="L43" s="40"/>
      <c r="M43" s="40"/>
      <c r="N43" s="40"/>
      <c r="O43" s="40"/>
      <c r="P43" s="40"/>
      <c r="Q43" s="40"/>
      <c r="R43" s="40"/>
      <c r="S43" s="40"/>
      <c r="T43" s="40"/>
      <c r="U43" s="40"/>
    </row>
    <row r="44" spans="1:21" x14ac:dyDescent="0.25">
      <c r="A44" s="135">
        <v>62</v>
      </c>
      <c r="B44" s="41" t="s">
        <v>107</v>
      </c>
      <c r="C44" s="42" t="s">
        <v>71</v>
      </c>
      <c r="D44" s="43" t="s">
        <v>15</v>
      </c>
      <c r="E44" s="44">
        <v>1229.1572144610709</v>
      </c>
      <c r="F44" s="152"/>
      <c r="G44" s="45">
        <f t="shared" si="0"/>
        <v>0</v>
      </c>
      <c r="H44" s="46"/>
      <c r="I44" s="47"/>
      <c r="J44" s="40"/>
      <c r="K44" s="40"/>
      <c r="L44" s="40"/>
      <c r="M44" s="40"/>
      <c r="N44" s="40"/>
      <c r="O44" s="40"/>
      <c r="P44" s="40"/>
      <c r="Q44" s="40"/>
      <c r="R44" s="40"/>
      <c r="S44" s="40"/>
      <c r="T44" s="40"/>
      <c r="U44" s="40"/>
    </row>
    <row r="45" spans="1:21" x14ac:dyDescent="0.25">
      <c r="A45" s="135">
        <v>63</v>
      </c>
      <c r="B45" s="41" t="s">
        <v>108</v>
      </c>
      <c r="C45" s="42" t="s">
        <v>72</v>
      </c>
      <c r="D45" s="43" t="s">
        <v>15</v>
      </c>
      <c r="E45" s="44">
        <v>1740.6851728723407</v>
      </c>
      <c r="F45" s="152"/>
      <c r="G45" s="45">
        <f t="shared" si="0"/>
        <v>0</v>
      </c>
      <c r="H45" s="46"/>
      <c r="I45" s="47"/>
      <c r="J45" s="40"/>
      <c r="K45" s="40"/>
      <c r="L45" s="40"/>
      <c r="M45" s="40"/>
      <c r="N45" s="40"/>
      <c r="O45" s="40"/>
      <c r="P45" s="40"/>
      <c r="Q45" s="40"/>
      <c r="R45" s="40"/>
      <c r="S45" s="40"/>
      <c r="T45" s="40"/>
      <c r="U45" s="40"/>
    </row>
    <row r="46" spans="1:21" x14ac:dyDescent="0.25">
      <c r="A46" s="135">
        <v>64</v>
      </c>
      <c r="B46" s="41" t="s">
        <v>109</v>
      </c>
      <c r="C46" s="42" t="s">
        <v>73</v>
      </c>
      <c r="D46" s="43" t="s">
        <v>15</v>
      </c>
      <c r="E46" s="44">
        <v>1881.8114460340191</v>
      </c>
      <c r="F46" s="152"/>
      <c r="G46" s="45">
        <f t="shared" si="0"/>
        <v>0</v>
      </c>
      <c r="H46" s="46"/>
      <c r="I46" s="47"/>
      <c r="J46" s="40"/>
      <c r="K46" s="40"/>
      <c r="L46" s="40"/>
      <c r="M46" s="40"/>
      <c r="N46" s="40"/>
      <c r="O46" s="40"/>
      <c r="P46" s="40"/>
      <c r="Q46" s="40"/>
      <c r="R46" s="40"/>
      <c r="S46" s="40"/>
      <c r="T46" s="40"/>
      <c r="U46" s="40"/>
    </row>
    <row r="47" spans="1:21" ht="36" x14ac:dyDescent="0.25">
      <c r="B47" s="33" t="s">
        <v>111</v>
      </c>
      <c r="C47" s="34" t="s">
        <v>110</v>
      </c>
      <c r="D47" s="43"/>
      <c r="E47" s="44"/>
      <c r="F47" s="152"/>
      <c r="G47" s="45"/>
      <c r="H47" s="46" t="str">
        <f>[1]Mobilisation!$I$16</f>
        <v>2 x person team - per site, per visit as required.  Not applicable for any Specialist/3rd party mobilisation. Rates assume actual mobilisation, rather than sites awarded</v>
      </c>
      <c r="I47" s="47"/>
      <c r="J47" s="40"/>
      <c r="K47" s="40"/>
      <c r="L47" s="40"/>
      <c r="M47" s="40"/>
      <c r="N47" s="40"/>
      <c r="O47" s="40"/>
      <c r="P47" s="40"/>
      <c r="Q47" s="40"/>
      <c r="R47" s="40"/>
      <c r="S47" s="40"/>
      <c r="T47" s="40"/>
      <c r="U47" s="40"/>
    </row>
    <row r="48" spans="1:21" x14ac:dyDescent="0.25">
      <c r="A48" s="135">
        <v>65</v>
      </c>
      <c r="B48" s="41" t="s">
        <v>112</v>
      </c>
      <c r="C48" s="42" t="s">
        <v>70</v>
      </c>
      <c r="D48" s="43" t="s">
        <v>15</v>
      </c>
      <c r="E48" s="44">
        <v>750.84361848258118</v>
      </c>
      <c r="F48" s="152"/>
      <c r="G48" s="45">
        <f t="shared" si="0"/>
        <v>0</v>
      </c>
      <c r="H48" s="46"/>
      <c r="I48" s="47"/>
      <c r="J48" s="40"/>
      <c r="K48" s="40"/>
      <c r="L48" s="40"/>
      <c r="M48" s="40"/>
      <c r="N48" s="40"/>
      <c r="O48" s="40"/>
      <c r="P48" s="40"/>
      <c r="Q48" s="40"/>
      <c r="R48" s="40"/>
      <c r="S48" s="40"/>
      <c r="T48" s="40"/>
      <c r="U48" s="40"/>
    </row>
    <row r="49" spans="1:21" x14ac:dyDescent="0.25">
      <c r="A49" s="135">
        <v>66</v>
      </c>
      <c r="B49" s="41" t="s">
        <v>113</v>
      </c>
      <c r="C49" s="42" t="s">
        <v>71</v>
      </c>
      <c r="D49" s="43" t="s">
        <v>15</v>
      </c>
      <c r="E49" s="44">
        <v>2458.3144289221418</v>
      </c>
      <c r="F49" s="152"/>
      <c r="G49" s="45">
        <f t="shared" si="0"/>
        <v>0</v>
      </c>
      <c r="H49" s="46"/>
      <c r="I49" s="47"/>
      <c r="J49" s="40"/>
      <c r="K49" s="40"/>
      <c r="L49" s="40"/>
      <c r="M49" s="40"/>
      <c r="N49" s="40"/>
      <c r="O49" s="40"/>
      <c r="P49" s="40"/>
      <c r="Q49" s="40"/>
      <c r="R49" s="40"/>
      <c r="S49" s="40"/>
      <c r="T49" s="40"/>
      <c r="U49" s="40"/>
    </row>
    <row r="50" spans="1:21" x14ac:dyDescent="0.25">
      <c r="A50" s="135">
        <v>67</v>
      </c>
      <c r="B50" s="41" t="s">
        <v>114</v>
      </c>
      <c r="C50" s="42" t="s">
        <v>72</v>
      </c>
      <c r="D50" s="43" t="s">
        <v>15</v>
      </c>
      <c r="E50" s="44">
        <v>3481.3703457446813</v>
      </c>
      <c r="F50" s="152"/>
      <c r="G50" s="45">
        <f t="shared" si="0"/>
        <v>0</v>
      </c>
      <c r="H50" s="46"/>
      <c r="I50" s="47"/>
      <c r="J50" s="40"/>
      <c r="K50" s="40"/>
      <c r="L50" s="40"/>
      <c r="M50" s="40"/>
      <c r="N50" s="40"/>
      <c r="O50" s="40"/>
      <c r="P50" s="40"/>
      <c r="Q50" s="40"/>
      <c r="R50" s="40"/>
      <c r="S50" s="40"/>
      <c r="T50" s="40"/>
      <c r="U50" s="40"/>
    </row>
    <row r="51" spans="1:21" ht="15.75" thickBot="1" x14ac:dyDescent="0.3">
      <c r="A51" s="135">
        <v>68</v>
      </c>
      <c r="B51" s="41" t="s">
        <v>115</v>
      </c>
      <c r="C51" s="42" t="s">
        <v>73</v>
      </c>
      <c r="D51" s="43" t="s">
        <v>15</v>
      </c>
      <c r="E51" s="44">
        <v>3763.6228920680383</v>
      </c>
      <c r="F51" s="152"/>
      <c r="G51" s="45">
        <f t="shared" si="0"/>
        <v>0</v>
      </c>
      <c r="H51" s="46"/>
      <c r="I51" s="47"/>
      <c r="J51" s="40"/>
      <c r="K51" s="40"/>
      <c r="L51" s="40"/>
      <c r="M51" s="40"/>
      <c r="N51" s="40"/>
      <c r="O51" s="40"/>
      <c r="P51" s="40"/>
      <c r="Q51" s="40"/>
      <c r="R51" s="40"/>
      <c r="S51" s="40"/>
      <c r="T51" s="40"/>
      <c r="U51" s="40"/>
    </row>
    <row r="52" spans="1:21" ht="36" x14ac:dyDescent="0.25">
      <c r="B52" s="50" t="s">
        <v>117</v>
      </c>
      <c r="C52" s="34" t="s">
        <v>116</v>
      </c>
      <c r="D52" s="43"/>
      <c r="E52" s="44"/>
      <c r="F52" s="152"/>
      <c r="G52" s="45"/>
      <c r="H52" s="46" t="str">
        <f>[1]Mobilisation!$I$16</f>
        <v>2 x person team - per site, per visit as required.  Not applicable for any Specialist/3rd party mobilisation. Rates assume actual mobilisation, rather than sites awarded</v>
      </c>
      <c r="I52" s="47"/>
      <c r="J52" s="40"/>
      <c r="K52" s="40"/>
      <c r="L52" s="40"/>
      <c r="M52" s="40"/>
      <c r="N52" s="40"/>
      <c r="O52" s="40"/>
      <c r="P52" s="40"/>
      <c r="Q52" s="40"/>
      <c r="R52" s="40"/>
      <c r="S52" s="40"/>
      <c r="T52" s="40"/>
      <c r="U52" s="40"/>
    </row>
    <row r="53" spans="1:21" x14ac:dyDescent="0.25">
      <c r="A53" s="135">
        <v>69</v>
      </c>
      <c r="B53" s="41" t="s">
        <v>118</v>
      </c>
      <c r="C53" s="42" t="s">
        <v>70</v>
      </c>
      <c r="D53" s="43" t="s">
        <v>15</v>
      </c>
      <c r="E53" s="44">
        <v>1126.2654277238717</v>
      </c>
      <c r="F53" s="152"/>
      <c r="G53" s="45">
        <f t="shared" si="0"/>
        <v>0</v>
      </c>
      <c r="H53" s="46"/>
      <c r="I53" s="47"/>
      <c r="J53" s="40"/>
      <c r="K53" s="40"/>
      <c r="L53" s="40"/>
      <c r="M53" s="40"/>
      <c r="N53" s="40"/>
      <c r="O53" s="40"/>
      <c r="P53" s="40"/>
      <c r="Q53" s="40"/>
      <c r="R53" s="40"/>
      <c r="S53" s="40"/>
      <c r="T53" s="40"/>
      <c r="U53" s="40"/>
    </row>
    <row r="54" spans="1:21" x14ac:dyDescent="0.25">
      <c r="A54" s="135">
        <v>70</v>
      </c>
      <c r="B54" s="41" t="s">
        <v>119</v>
      </c>
      <c r="C54" s="42" t="s">
        <v>71</v>
      </c>
      <c r="D54" s="43" t="s">
        <v>15</v>
      </c>
      <c r="E54" s="44">
        <v>3687.4716433832127</v>
      </c>
      <c r="F54" s="152"/>
      <c r="G54" s="45">
        <f t="shared" si="0"/>
        <v>0</v>
      </c>
      <c r="H54" s="46"/>
      <c r="I54" s="47"/>
      <c r="J54" s="40"/>
      <c r="K54" s="40"/>
      <c r="L54" s="40"/>
      <c r="M54" s="40"/>
      <c r="N54" s="40"/>
      <c r="O54" s="40"/>
      <c r="P54" s="40"/>
      <c r="Q54" s="40"/>
      <c r="R54" s="40"/>
      <c r="S54" s="40"/>
      <c r="T54" s="40"/>
      <c r="U54" s="40"/>
    </row>
    <row r="55" spans="1:21" x14ac:dyDescent="0.25">
      <c r="A55" s="135">
        <v>71</v>
      </c>
      <c r="B55" s="41" t="s">
        <v>120</v>
      </c>
      <c r="C55" s="42" t="s">
        <v>72</v>
      </c>
      <c r="D55" s="43" t="s">
        <v>15</v>
      </c>
      <c r="E55" s="44">
        <v>5222.0555186170222</v>
      </c>
      <c r="F55" s="152"/>
      <c r="G55" s="45">
        <f t="shared" si="0"/>
        <v>0</v>
      </c>
      <c r="H55" s="46"/>
      <c r="I55" s="47"/>
      <c r="J55" s="40"/>
      <c r="K55" s="40"/>
      <c r="L55" s="40"/>
      <c r="M55" s="40"/>
      <c r="N55" s="40"/>
      <c r="O55" s="40"/>
      <c r="P55" s="40"/>
      <c r="Q55" s="40"/>
      <c r="R55" s="40"/>
      <c r="S55" s="40"/>
      <c r="T55" s="40"/>
      <c r="U55" s="40"/>
    </row>
    <row r="56" spans="1:21" ht="15.75" thickBot="1" x14ac:dyDescent="0.3">
      <c r="A56" s="135">
        <v>72</v>
      </c>
      <c r="B56" s="41" t="s">
        <v>121</v>
      </c>
      <c r="C56" s="42" t="s">
        <v>73</v>
      </c>
      <c r="D56" s="43" t="s">
        <v>15</v>
      </c>
      <c r="E56" s="44">
        <v>5645.4343381020572</v>
      </c>
      <c r="F56" s="152"/>
      <c r="G56" s="45">
        <f t="shared" si="0"/>
        <v>0</v>
      </c>
      <c r="H56" s="46"/>
      <c r="I56" s="47"/>
      <c r="J56" s="40"/>
      <c r="K56" s="40"/>
      <c r="L56" s="40"/>
      <c r="M56" s="40"/>
      <c r="N56" s="40"/>
      <c r="O56" s="40"/>
      <c r="P56" s="40"/>
      <c r="Q56" s="40"/>
      <c r="R56" s="40"/>
      <c r="S56" s="40"/>
      <c r="T56" s="40"/>
      <c r="U56" s="40"/>
    </row>
    <row r="57" spans="1:21" ht="36" x14ac:dyDescent="0.25">
      <c r="B57" s="50" t="s">
        <v>123</v>
      </c>
      <c r="C57" s="34" t="s">
        <v>122</v>
      </c>
      <c r="D57" s="102"/>
      <c r="E57" s="68"/>
      <c r="F57" s="153"/>
      <c r="G57" s="69"/>
      <c r="H57" s="46" t="str">
        <f>[1]Mobilisation!$I$16</f>
        <v>2 x person team - per site, per visit as required.  Not applicable for any Specialist/3rd party mobilisation. Rates assume actual mobilisation, rather than sites awarded</v>
      </c>
      <c r="I57" s="103"/>
      <c r="J57" s="40"/>
      <c r="K57" s="40"/>
      <c r="L57" s="40"/>
      <c r="M57" s="40"/>
      <c r="N57" s="40"/>
      <c r="O57" s="40"/>
      <c r="P57" s="40"/>
      <c r="Q57" s="40"/>
      <c r="R57" s="40"/>
      <c r="S57" s="40"/>
      <c r="T57" s="40"/>
      <c r="U57" s="40"/>
    </row>
    <row r="58" spans="1:21" x14ac:dyDescent="0.25">
      <c r="A58" s="135">
        <v>73</v>
      </c>
      <c r="B58" s="41" t="s">
        <v>124</v>
      </c>
      <c r="C58" s="42" t="s">
        <v>70</v>
      </c>
      <c r="D58" s="43" t="s">
        <v>15</v>
      </c>
      <c r="E58" s="68">
        <v>1501.6872369651624</v>
      </c>
      <c r="F58" s="153"/>
      <c r="G58" s="45">
        <f t="shared" si="0"/>
        <v>0</v>
      </c>
      <c r="H58" s="70"/>
      <c r="I58" s="103"/>
      <c r="J58" s="40"/>
      <c r="K58" s="40"/>
      <c r="L58" s="40"/>
      <c r="M58" s="40"/>
      <c r="N58" s="40"/>
      <c r="O58" s="40"/>
      <c r="P58" s="40"/>
      <c r="Q58" s="40"/>
      <c r="R58" s="40"/>
      <c r="S58" s="40"/>
      <c r="T58" s="40"/>
      <c r="U58" s="40"/>
    </row>
    <row r="59" spans="1:21" x14ac:dyDescent="0.25">
      <c r="A59" s="135">
        <v>74</v>
      </c>
      <c r="B59" s="41" t="s">
        <v>125</v>
      </c>
      <c r="C59" s="42" t="s">
        <v>71</v>
      </c>
      <c r="D59" s="43" t="s">
        <v>15</v>
      </c>
      <c r="E59" s="68">
        <v>4916.6288578442836</v>
      </c>
      <c r="F59" s="153"/>
      <c r="G59" s="45">
        <f t="shared" si="0"/>
        <v>0</v>
      </c>
      <c r="H59" s="70"/>
      <c r="I59" s="103"/>
      <c r="J59" s="40"/>
      <c r="K59" s="40"/>
      <c r="L59" s="40"/>
      <c r="M59" s="40"/>
      <c r="N59" s="40"/>
      <c r="O59" s="40"/>
      <c r="P59" s="40"/>
      <c r="Q59" s="40"/>
      <c r="R59" s="40"/>
      <c r="S59" s="40"/>
      <c r="T59" s="40"/>
      <c r="U59" s="40"/>
    </row>
    <row r="60" spans="1:21" x14ac:dyDescent="0.25">
      <c r="A60" s="135">
        <v>75</v>
      </c>
      <c r="B60" s="41" t="s">
        <v>126</v>
      </c>
      <c r="C60" s="42" t="s">
        <v>72</v>
      </c>
      <c r="D60" s="43" t="s">
        <v>15</v>
      </c>
      <c r="E60" s="68">
        <v>6962.7406914893627</v>
      </c>
      <c r="F60" s="153"/>
      <c r="G60" s="45">
        <f t="shared" si="0"/>
        <v>0</v>
      </c>
      <c r="H60" s="70"/>
      <c r="I60" s="103"/>
      <c r="J60" s="40"/>
      <c r="K60" s="40"/>
      <c r="L60" s="40"/>
      <c r="M60" s="40"/>
      <c r="N60" s="40"/>
      <c r="O60" s="40"/>
      <c r="P60" s="40"/>
      <c r="Q60" s="40"/>
      <c r="R60" s="40"/>
      <c r="S60" s="40"/>
      <c r="T60" s="40"/>
      <c r="U60" s="40"/>
    </row>
    <row r="61" spans="1:21" ht="15.75" thickBot="1" x14ac:dyDescent="0.3">
      <c r="A61" s="135">
        <v>76</v>
      </c>
      <c r="B61" s="41" t="s">
        <v>127</v>
      </c>
      <c r="C61" s="42" t="s">
        <v>73</v>
      </c>
      <c r="D61" s="43" t="s">
        <v>15</v>
      </c>
      <c r="E61" s="68">
        <v>7527.2457841360765</v>
      </c>
      <c r="F61" s="153"/>
      <c r="G61" s="45">
        <f t="shared" si="0"/>
        <v>0</v>
      </c>
      <c r="H61" s="70"/>
      <c r="I61" s="103"/>
      <c r="J61" s="40"/>
      <c r="K61" s="40"/>
      <c r="L61" s="40"/>
      <c r="M61" s="40"/>
      <c r="N61" s="40"/>
      <c r="O61" s="40"/>
      <c r="P61" s="40"/>
      <c r="Q61" s="40"/>
      <c r="R61" s="40"/>
      <c r="S61" s="40"/>
      <c r="T61" s="40"/>
      <c r="U61" s="40"/>
    </row>
    <row r="62" spans="1:21" ht="36" x14ac:dyDescent="0.25">
      <c r="B62" s="50" t="s">
        <v>129</v>
      </c>
      <c r="C62" s="34" t="s">
        <v>128</v>
      </c>
      <c r="D62" s="102"/>
      <c r="E62" s="68"/>
      <c r="F62" s="153"/>
      <c r="G62" s="69"/>
      <c r="H62" s="46" t="str">
        <f>[1]Mobilisation!$I$16</f>
        <v>2 x person team - per site, per visit as required.  Not applicable for any Specialist/3rd party mobilisation. Rates assume actual mobilisation, rather than sites awarded</v>
      </c>
      <c r="I62" s="103"/>
      <c r="J62" s="40"/>
      <c r="K62" s="40"/>
      <c r="L62" s="40"/>
      <c r="M62" s="40"/>
      <c r="N62" s="40"/>
      <c r="O62" s="40"/>
      <c r="P62" s="40"/>
      <c r="Q62" s="40"/>
      <c r="R62" s="40"/>
      <c r="S62" s="40"/>
      <c r="T62" s="40"/>
      <c r="U62" s="40"/>
    </row>
    <row r="63" spans="1:21" x14ac:dyDescent="0.25">
      <c r="A63" s="135">
        <v>77</v>
      </c>
      <c r="B63" s="41" t="s">
        <v>130</v>
      </c>
      <c r="C63" s="42" t="s">
        <v>70</v>
      </c>
      <c r="D63" s="43" t="s">
        <v>15</v>
      </c>
      <c r="E63" s="68">
        <v>2326.6872369651624</v>
      </c>
      <c r="F63" s="153"/>
      <c r="G63" s="45">
        <f t="shared" si="0"/>
        <v>0</v>
      </c>
      <c r="H63" s="70"/>
      <c r="I63" s="103"/>
      <c r="J63" s="40"/>
      <c r="K63" s="40"/>
      <c r="L63" s="40"/>
      <c r="M63" s="40"/>
      <c r="N63" s="40"/>
      <c r="O63" s="40"/>
      <c r="P63" s="40"/>
      <c r="Q63" s="40"/>
      <c r="R63" s="40"/>
      <c r="S63" s="40"/>
      <c r="T63" s="40"/>
      <c r="U63" s="40"/>
    </row>
    <row r="64" spans="1:21" x14ac:dyDescent="0.25">
      <c r="A64" s="135">
        <v>78</v>
      </c>
      <c r="B64" s="41" t="s">
        <v>131</v>
      </c>
      <c r="C64" s="42" t="s">
        <v>71</v>
      </c>
      <c r="D64" s="43" t="s">
        <v>15</v>
      </c>
      <c r="E64" s="68">
        <v>5366.6288578442836</v>
      </c>
      <c r="F64" s="153"/>
      <c r="G64" s="45">
        <f t="shared" si="0"/>
        <v>0</v>
      </c>
      <c r="H64" s="70"/>
      <c r="I64" s="103"/>
      <c r="J64" s="40"/>
      <c r="K64" s="40"/>
      <c r="L64" s="40"/>
      <c r="M64" s="40"/>
      <c r="N64" s="40"/>
      <c r="O64" s="40"/>
      <c r="P64" s="40"/>
      <c r="Q64" s="40"/>
      <c r="R64" s="40"/>
      <c r="S64" s="40"/>
      <c r="T64" s="40"/>
      <c r="U64" s="40"/>
    </row>
    <row r="65" spans="1:23" x14ac:dyDescent="0.25">
      <c r="A65" s="135">
        <v>79</v>
      </c>
      <c r="B65" s="41" t="s">
        <v>132</v>
      </c>
      <c r="C65" s="42" t="s">
        <v>72</v>
      </c>
      <c r="D65" s="43" t="s">
        <v>15</v>
      </c>
      <c r="E65" s="68">
        <v>6812.7406914893627</v>
      </c>
      <c r="F65" s="153"/>
      <c r="G65" s="45">
        <f t="shared" si="0"/>
        <v>0</v>
      </c>
      <c r="H65" s="70"/>
      <c r="I65" s="103"/>
      <c r="J65" s="40"/>
      <c r="K65" s="40"/>
      <c r="L65" s="40"/>
      <c r="M65" s="40"/>
      <c r="N65" s="40"/>
      <c r="O65" s="40"/>
      <c r="P65" s="40"/>
      <c r="Q65" s="40"/>
      <c r="R65" s="40"/>
      <c r="S65" s="40"/>
      <c r="T65" s="40"/>
      <c r="U65" s="40"/>
    </row>
    <row r="66" spans="1:23" x14ac:dyDescent="0.25">
      <c r="A66" s="135">
        <v>80</v>
      </c>
      <c r="B66" s="51" t="s">
        <v>133</v>
      </c>
      <c r="C66" s="52" t="s">
        <v>73</v>
      </c>
      <c r="D66" s="102" t="s">
        <v>15</v>
      </c>
      <c r="E66" s="68">
        <v>7977.2457841360765</v>
      </c>
      <c r="F66" s="153"/>
      <c r="G66" s="69">
        <f t="shared" si="0"/>
        <v>0</v>
      </c>
      <c r="H66" s="70"/>
      <c r="I66" s="103"/>
      <c r="J66" s="40"/>
      <c r="K66" s="40"/>
      <c r="L66" s="40"/>
      <c r="M66" s="40"/>
      <c r="N66" s="40"/>
      <c r="O66" s="40"/>
      <c r="P66" s="40"/>
      <c r="Q66" s="40"/>
      <c r="R66" s="40"/>
      <c r="S66" s="40"/>
      <c r="T66" s="40"/>
      <c r="U66" s="40"/>
    </row>
    <row r="67" spans="1:23" x14ac:dyDescent="0.25">
      <c r="B67" s="56" t="s">
        <v>209</v>
      </c>
      <c r="C67" s="57" t="s">
        <v>154</v>
      </c>
      <c r="D67" s="71"/>
      <c r="E67" s="109"/>
      <c r="F67" s="154"/>
      <c r="G67" s="58"/>
      <c r="H67" s="110"/>
      <c r="I67" s="111"/>
    </row>
    <row r="68" spans="1:23" x14ac:dyDescent="0.25">
      <c r="A68" s="135">
        <v>1</v>
      </c>
      <c r="B68" s="112" t="s">
        <v>206</v>
      </c>
      <c r="C68" s="113" t="s">
        <v>134</v>
      </c>
      <c r="D68" s="35" t="s">
        <v>15</v>
      </c>
      <c r="E68" s="36">
        <v>750</v>
      </c>
      <c r="F68" s="155"/>
      <c r="G68" s="37">
        <f t="shared" ref="G68:G82" si="1">F68*E68</f>
        <v>0</v>
      </c>
      <c r="H68" s="38" t="s">
        <v>247</v>
      </c>
      <c r="I68" s="108"/>
      <c r="J68" s="40"/>
      <c r="K68" s="40"/>
      <c r="L68" s="40"/>
      <c r="M68" s="40"/>
      <c r="N68" s="40"/>
      <c r="O68" s="40"/>
      <c r="P68" s="40"/>
      <c r="Q68" s="40"/>
      <c r="R68" s="40"/>
      <c r="S68" s="40"/>
      <c r="T68" s="40"/>
      <c r="U68" s="40"/>
      <c r="V68" s="40"/>
      <c r="W68" s="40"/>
    </row>
    <row r="69" spans="1:23" ht="24" x14ac:dyDescent="0.25">
      <c r="A69" s="135">
        <v>6</v>
      </c>
      <c r="B69" s="112" t="s">
        <v>207</v>
      </c>
      <c r="C69" s="104" t="s">
        <v>135</v>
      </c>
      <c r="D69" s="43" t="s">
        <v>15</v>
      </c>
      <c r="E69" s="36">
        <v>500</v>
      </c>
      <c r="F69" s="156"/>
      <c r="G69" s="45">
        <f t="shared" si="1"/>
        <v>0</v>
      </c>
      <c r="H69" s="38" t="s">
        <v>248</v>
      </c>
      <c r="I69" s="55"/>
      <c r="J69" s="40"/>
      <c r="K69" s="40"/>
      <c r="L69" s="40"/>
      <c r="M69" s="40"/>
      <c r="N69" s="40"/>
      <c r="O69" s="40"/>
      <c r="P69" s="40"/>
      <c r="Q69" s="40"/>
      <c r="R69" s="40"/>
      <c r="S69" s="40"/>
      <c r="T69" s="40"/>
      <c r="U69" s="40"/>
      <c r="V69" s="40"/>
      <c r="W69" s="40"/>
    </row>
    <row r="70" spans="1:23" x14ac:dyDescent="0.25">
      <c r="B70" s="56" t="s">
        <v>214</v>
      </c>
      <c r="C70" s="57" t="s">
        <v>136</v>
      </c>
      <c r="D70" s="71"/>
      <c r="E70" s="71"/>
      <c r="F70" s="157"/>
      <c r="G70" s="58"/>
      <c r="H70" s="110"/>
      <c r="I70" s="111"/>
    </row>
    <row r="71" spans="1:23" ht="36" x14ac:dyDescent="0.25">
      <c r="A71" s="135">
        <v>7</v>
      </c>
      <c r="B71" s="106" t="s">
        <v>208</v>
      </c>
      <c r="C71" s="107" t="s">
        <v>137</v>
      </c>
      <c r="D71" s="35" t="s">
        <v>15</v>
      </c>
      <c r="E71" s="36">
        <v>100</v>
      </c>
      <c r="F71" s="155"/>
      <c r="G71" s="37">
        <f t="shared" si="1"/>
        <v>0</v>
      </c>
      <c r="H71" s="38" t="s">
        <v>260</v>
      </c>
      <c r="I71" s="108"/>
      <c r="J71" s="40"/>
      <c r="K71" s="40"/>
      <c r="L71" s="40"/>
      <c r="M71" s="40"/>
      <c r="N71" s="40"/>
      <c r="O71" s="40"/>
      <c r="P71" s="40"/>
      <c r="Q71" s="40"/>
      <c r="R71" s="40"/>
      <c r="S71" s="40"/>
      <c r="T71" s="40"/>
      <c r="U71" s="40"/>
      <c r="V71" s="40"/>
      <c r="W71" s="40"/>
    </row>
    <row r="72" spans="1:23" ht="36" x14ac:dyDescent="0.25">
      <c r="A72" s="135">
        <v>8</v>
      </c>
      <c r="B72" s="106" t="s">
        <v>210</v>
      </c>
      <c r="C72" s="105" t="s">
        <v>138</v>
      </c>
      <c r="D72" s="43" t="s">
        <v>15</v>
      </c>
      <c r="E72" s="36">
        <v>370</v>
      </c>
      <c r="F72" s="156"/>
      <c r="G72" s="45">
        <f t="shared" si="1"/>
        <v>0</v>
      </c>
      <c r="H72" s="38" t="s">
        <v>250</v>
      </c>
      <c r="I72" s="55"/>
      <c r="J72" s="40"/>
      <c r="K72" s="40"/>
      <c r="L72" s="40"/>
      <c r="M72" s="40"/>
      <c r="N72" s="40"/>
      <c r="O72" s="40"/>
      <c r="P72" s="40"/>
      <c r="Q72" s="40"/>
      <c r="R72" s="40"/>
      <c r="S72" s="40"/>
      <c r="T72" s="40"/>
      <c r="U72" s="40"/>
      <c r="V72" s="40"/>
      <c r="W72" s="40"/>
    </row>
    <row r="73" spans="1:23" ht="36" x14ac:dyDescent="0.25">
      <c r="A73" s="135">
        <v>9</v>
      </c>
      <c r="B73" s="106" t="s">
        <v>211</v>
      </c>
      <c r="C73" s="105" t="s">
        <v>160</v>
      </c>
      <c r="D73" s="43" t="s">
        <v>15</v>
      </c>
      <c r="E73" s="36">
        <v>495</v>
      </c>
      <c r="F73" s="156"/>
      <c r="G73" s="45">
        <f t="shared" si="1"/>
        <v>0</v>
      </c>
      <c r="H73" s="38" t="s">
        <v>259</v>
      </c>
      <c r="I73" s="55"/>
      <c r="J73" s="40"/>
      <c r="K73" s="40"/>
      <c r="L73" s="40"/>
      <c r="M73" s="40"/>
      <c r="N73" s="40"/>
      <c r="O73" s="40"/>
      <c r="P73" s="40"/>
      <c r="Q73" s="40"/>
      <c r="R73" s="40"/>
      <c r="S73" s="40"/>
      <c r="T73" s="40"/>
      <c r="U73" s="40"/>
      <c r="V73" s="40"/>
      <c r="W73" s="40"/>
    </row>
    <row r="74" spans="1:23" x14ac:dyDescent="0.25">
      <c r="A74" s="135">
        <v>10</v>
      </c>
      <c r="B74" s="106" t="s">
        <v>212</v>
      </c>
      <c r="C74" s="105" t="s">
        <v>140</v>
      </c>
      <c r="D74" s="43" t="s">
        <v>15</v>
      </c>
      <c r="E74" s="36">
        <v>1200</v>
      </c>
      <c r="F74" s="156"/>
      <c r="G74" s="45">
        <f t="shared" si="1"/>
        <v>0</v>
      </c>
      <c r="H74" s="118"/>
      <c r="I74" s="55"/>
      <c r="J74" s="40"/>
      <c r="K74" s="40"/>
      <c r="L74" s="40"/>
      <c r="M74" s="40"/>
      <c r="N74" s="40"/>
      <c r="O74" s="40"/>
      <c r="P74" s="40"/>
      <c r="Q74" s="40"/>
      <c r="R74" s="40"/>
      <c r="S74" s="40"/>
      <c r="T74" s="40"/>
      <c r="U74" s="40"/>
      <c r="V74" s="40"/>
      <c r="W74" s="40"/>
    </row>
    <row r="75" spans="1:23" x14ac:dyDescent="0.25">
      <c r="A75" s="135">
        <v>11</v>
      </c>
      <c r="B75" s="106" t="s">
        <v>240</v>
      </c>
      <c r="C75" s="105" t="s">
        <v>139</v>
      </c>
      <c r="D75" s="43" t="s">
        <v>15</v>
      </c>
      <c r="E75" s="36">
        <v>75</v>
      </c>
      <c r="F75" s="156"/>
      <c r="G75" s="45">
        <f t="shared" si="1"/>
        <v>0</v>
      </c>
      <c r="H75" s="38" t="s">
        <v>251</v>
      </c>
      <c r="I75" s="80"/>
      <c r="J75" s="40"/>
      <c r="K75" s="40"/>
      <c r="L75" s="40"/>
      <c r="M75" s="40"/>
      <c r="N75" s="40"/>
      <c r="O75" s="40"/>
      <c r="P75" s="40"/>
      <c r="Q75" s="40"/>
      <c r="R75" s="40"/>
      <c r="S75" s="40"/>
      <c r="T75" s="40"/>
      <c r="U75" s="40"/>
      <c r="V75" s="40"/>
      <c r="W75" s="40"/>
    </row>
    <row r="76" spans="1:23" ht="24" x14ac:dyDescent="0.25">
      <c r="A76" s="135">
        <v>12</v>
      </c>
      <c r="B76" s="106" t="s">
        <v>241</v>
      </c>
      <c r="C76" s="105" t="s">
        <v>197</v>
      </c>
      <c r="D76" s="43" t="s">
        <v>15</v>
      </c>
      <c r="E76" s="36">
        <v>200</v>
      </c>
      <c r="F76" s="156"/>
      <c r="G76" s="45">
        <f t="shared" si="1"/>
        <v>0</v>
      </c>
      <c r="H76" s="38" t="s">
        <v>261</v>
      </c>
      <c r="I76" s="80"/>
      <c r="J76" s="40"/>
      <c r="K76" s="40"/>
      <c r="L76" s="40"/>
      <c r="M76" s="40"/>
      <c r="N76" s="40"/>
      <c r="O76" s="40"/>
      <c r="P76" s="40"/>
      <c r="Q76" s="40"/>
      <c r="R76" s="40"/>
      <c r="S76" s="40"/>
      <c r="T76" s="40"/>
      <c r="U76" s="40"/>
      <c r="V76" s="40"/>
      <c r="W76" s="40"/>
    </row>
    <row r="77" spans="1:23" x14ac:dyDescent="0.25">
      <c r="A77" s="135">
        <v>13</v>
      </c>
      <c r="B77" s="106" t="s">
        <v>242</v>
      </c>
      <c r="C77" s="105" t="s">
        <v>198</v>
      </c>
      <c r="D77" s="43" t="s">
        <v>15</v>
      </c>
      <c r="E77" s="36">
        <v>250</v>
      </c>
      <c r="F77" s="156"/>
      <c r="G77" s="45">
        <f t="shared" si="1"/>
        <v>0</v>
      </c>
      <c r="H77" s="118"/>
      <c r="I77" s="80"/>
      <c r="J77" s="40"/>
      <c r="K77" s="40"/>
      <c r="L77" s="40"/>
      <c r="M77" s="40"/>
      <c r="N77" s="40"/>
      <c r="O77" s="40"/>
      <c r="P77" s="40"/>
      <c r="Q77" s="40"/>
      <c r="R77" s="40"/>
      <c r="S77" s="40"/>
      <c r="T77" s="40"/>
      <c r="U77" s="40"/>
      <c r="V77" s="40"/>
      <c r="W77" s="40"/>
    </row>
    <row r="78" spans="1:23" x14ac:dyDescent="0.25">
      <c r="B78" s="56" t="s">
        <v>213</v>
      </c>
      <c r="C78" s="57" t="s">
        <v>145</v>
      </c>
      <c r="D78" s="71"/>
      <c r="E78" s="71"/>
      <c r="F78" s="154"/>
      <c r="G78" s="58"/>
      <c r="H78" s="110"/>
      <c r="I78" s="111"/>
    </row>
    <row r="79" spans="1:23" x14ac:dyDescent="0.25">
      <c r="A79" s="135">
        <v>14</v>
      </c>
      <c r="B79" s="54" t="s">
        <v>215</v>
      </c>
      <c r="C79" s="105" t="s">
        <v>141</v>
      </c>
      <c r="D79" s="35" t="s">
        <v>15</v>
      </c>
      <c r="E79" s="36">
        <v>125</v>
      </c>
      <c r="F79" s="156"/>
      <c r="G79" s="45">
        <f>F79*E79*1.1</f>
        <v>0</v>
      </c>
      <c r="H79" s="38" t="s">
        <v>251</v>
      </c>
      <c r="I79" s="55"/>
      <c r="J79" s="40"/>
      <c r="K79" s="40"/>
      <c r="L79" s="40"/>
      <c r="M79" s="40"/>
      <c r="N79" s="40"/>
      <c r="O79" s="40"/>
      <c r="P79" s="40"/>
      <c r="Q79" s="40"/>
      <c r="R79" s="40"/>
      <c r="S79" s="40"/>
      <c r="T79" s="40"/>
      <c r="U79" s="40"/>
      <c r="V79" s="40"/>
      <c r="W79" s="40"/>
    </row>
    <row r="80" spans="1:23" x14ac:dyDescent="0.25">
      <c r="A80" s="135">
        <v>15</v>
      </c>
      <c r="B80" s="54" t="s">
        <v>216</v>
      </c>
      <c r="C80" s="105" t="s">
        <v>142</v>
      </c>
      <c r="D80" s="43" t="s">
        <v>15</v>
      </c>
      <c r="E80" s="36">
        <v>125</v>
      </c>
      <c r="F80" s="156"/>
      <c r="G80" s="45">
        <f t="shared" si="1"/>
        <v>0</v>
      </c>
      <c r="H80" s="118"/>
      <c r="I80" s="55"/>
      <c r="J80" s="40"/>
      <c r="K80" s="40"/>
      <c r="L80" s="40"/>
      <c r="M80" s="40"/>
      <c r="N80" s="40"/>
      <c r="O80" s="40"/>
      <c r="P80" s="40"/>
      <c r="Q80" s="40"/>
      <c r="R80" s="40"/>
      <c r="S80" s="40"/>
      <c r="T80" s="40"/>
      <c r="U80" s="40"/>
      <c r="V80" s="40"/>
      <c r="W80" s="40"/>
    </row>
    <row r="81" spans="1:23" x14ac:dyDescent="0.25">
      <c r="A81" s="135">
        <v>16</v>
      </c>
      <c r="B81" s="54" t="s">
        <v>217</v>
      </c>
      <c r="C81" s="105" t="s">
        <v>143</v>
      </c>
      <c r="D81" s="35" t="s">
        <v>15</v>
      </c>
      <c r="E81" s="36">
        <v>300</v>
      </c>
      <c r="F81" s="156"/>
      <c r="G81" s="45">
        <f t="shared" si="1"/>
        <v>0</v>
      </c>
      <c r="H81" s="118"/>
      <c r="I81" s="55"/>
      <c r="J81" s="40"/>
      <c r="K81" s="40"/>
      <c r="L81" s="40"/>
      <c r="M81" s="40"/>
      <c r="N81" s="40"/>
      <c r="O81" s="40"/>
      <c r="P81" s="40"/>
      <c r="Q81" s="40"/>
      <c r="R81" s="40"/>
      <c r="S81" s="40"/>
      <c r="T81" s="40"/>
      <c r="U81" s="40"/>
      <c r="V81" s="40"/>
      <c r="W81" s="40"/>
    </row>
    <row r="82" spans="1:23" x14ac:dyDescent="0.25">
      <c r="B82" s="54" t="s">
        <v>218</v>
      </c>
      <c r="C82" s="104" t="s">
        <v>144</v>
      </c>
      <c r="D82" s="43" t="s">
        <v>15</v>
      </c>
      <c r="E82" s="36">
        <v>0</v>
      </c>
      <c r="F82" s="156"/>
      <c r="G82" s="45">
        <f t="shared" si="1"/>
        <v>0</v>
      </c>
      <c r="H82" s="38" t="s">
        <v>252</v>
      </c>
      <c r="I82" s="55"/>
      <c r="J82" s="40"/>
      <c r="K82" s="40"/>
      <c r="L82" s="40"/>
      <c r="M82" s="40"/>
      <c r="N82" s="40"/>
      <c r="O82" s="40"/>
      <c r="P82" s="40"/>
      <c r="Q82" s="40"/>
      <c r="R82" s="40"/>
      <c r="S82" s="40"/>
      <c r="T82" s="40"/>
      <c r="U82" s="40"/>
      <c r="V82" s="40"/>
      <c r="W82" s="40"/>
    </row>
    <row r="83" spans="1:23" x14ac:dyDescent="0.25">
      <c r="B83" s="56" t="s">
        <v>219</v>
      </c>
      <c r="C83" s="57" t="s">
        <v>146</v>
      </c>
      <c r="D83" s="71"/>
      <c r="E83" s="71"/>
      <c r="F83" s="154"/>
      <c r="G83" s="58"/>
      <c r="H83" s="110"/>
      <c r="I83" s="111"/>
    </row>
    <row r="84" spans="1:23" s="26" customFormat="1" ht="60" x14ac:dyDescent="0.25">
      <c r="A84" s="135">
        <v>18</v>
      </c>
      <c r="B84" s="59" t="s">
        <v>220</v>
      </c>
      <c r="C84" s="104" t="s">
        <v>147</v>
      </c>
      <c r="D84" s="35" t="s">
        <v>15</v>
      </c>
      <c r="E84" s="36">
        <v>3777.4</v>
      </c>
      <c r="F84" s="156"/>
      <c r="G84" s="37">
        <f t="shared" ref="G84:G101" si="2">F84*E84</f>
        <v>0</v>
      </c>
      <c r="H84" s="38" t="s">
        <v>262</v>
      </c>
      <c r="I84" s="55"/>
      <c r="J84" s="61"/>
      <c r="K84" s="61"/>
      <c r="L84" s="61"/>
      <c r="M84" s="61"/>
      <c r="N84" s="61"/>
      <c r="O84" s="61"/>
      <c r="P84" s="61"/>
      <c r="Q84" s="61"/>
      <c r="R84" s="61"/>
      <c r="S84" s="61"/>
      <c r="T84" s="61"/>
      <c r="U84" s="61"/>
      <c r="V84" s="61"/>
      <c r="W84" s="61"/>
    </row>
    <row r="85" spans="1:23" s="26" customFormat="1" ht="60" x14ac:dyDescent="0.25">
      <c r="A85" s="135">
        <v>19</v>
      </c>
      <c r="B85" s="59" t="s">
        <v>221</v>
      </c>
      <c r="C85" s="104" t="s">
        <v>148</v>
      </c>
      <c r="D85" s="43" t="s">
        <v>15</v>
      </c>
      <c r="E85" s="36">
        <v>3534.3</v>
      </c>
      <c r="F85" s="156"/>
      <c r="G85" s="45">
        <f t="shared" si="2"/>
        <v>0</v>
      </c>
      <c r="H85" s="38" t="s">
        <v>263</v>
      </c>
      <c r="I85" s="55"/>
      <c r="J85" s="61"/>
      <c r="K85" s="61"/>
      <c r="L85" s="61"/>
      <c r="M85" s="61"/>
      <c r="N85" s="61"/>
      <c r="O85" s="61"/>
      <c r="P85" s="61"/>
      <c r="Q85" s="61"/>
      <c r="R85" s="61"/>
      <c r="S85" s="61"/>
      <c r="T85" s="61"/>
      <c r="U85" s="61"/>
      <c r="V85" s="61"/>
      <c r="W85" s="61"/>
    </row>
    <row r="86" spans="1:23" s="26" customFormat="1" ht="48" x14ac:dyDescent="0.25">
      <c r="A86" s="135">
        <v>20</v>
      </c>
      <c r="B86" s="59" t="s">
        <v>222</v>
      </c>
      <c r="C86" s="104" t="s">
        <v>149</v>
      </c>
      <c r="D86" s="35" t="s">
        <v>15</v>
      </c>
      <c r="E86" s="36">
        <v>3076.15</v>
      </c>
      <c r="F86" s="156"/>
      <c r="G86" s="45">
        <f t="shared" si="2"/>
        <v>0</v>
      </c>
      <c r="H86" s="38" t="s">
        <v>264</v>
      </c>
      <c r="I86" s="55"/>
      <c r="J86" s="61"/>
      <c r="K86" s="61"/>
      <c r="L86" s="61"/>
      <c r="M86" s="61"/>
      <c r="N86" s="61"/>
      <c r="O86" s="61"/>
      <c r="P86" s="61"/>
      <c r="Q86" s="61"/>
      <c r="R86" s="61"/>
      <c r="S86" s="61"/>
      <c r="T86" s="61"/>
      <c r="U86" s="61"/>
      <c r="V86" s="61"/>
      <c r="W86" s="61"/>
    </row>
    <row r="87" spans="1:23" s="26" customFormat="1" ht="48" x14ac:dyDescent="0.25">
      <c r="A87" s="135">
        <v>21</v>
      </c>
      <c r="B87" s="59" t="s">
        <v>223</v>
      </c>
      <c r="C87" s="104" t="s">
        <v>150</v>
      </c>
      <c r="D87" s="43" t="s">
        <v>15</v>
      </c>
      <c r="E87" s="36">
        <v>2496.4500000000003</v>
      </c>
      <c r="F87" s="156"/>
      <c r="G87" s="45">
        <f t="shared" si="2"/>
        <v>0</v>
      </c>
      <c r="H87" s="38" t="s">
        <v>265</v>
      </c>
      <c r="I87" s="55"/>
      <c r="J87" s="61"/>
      <c r="K87" s="61"/>
      <c r="L87" s="61"/>
      <c r="M87" s="61"/>
      <c r="N87" s="61"/>
      <c r="O87" s="61"/>
      <c r="P87" s="61"/>
      <c r="Q87" s="61"/>
      <c r="R87" s="61"/>
      <c r="S87" s="61"/>
      <c r="T87" s="61"/>
      <c r="U87" s="61"/>
      <c r="V87" s="61"/>
      <c r="W87" s="61"/>
    </row>
    <row r="88" spans="1:23" s="26" customFormat="1" x14ac:dyDescent="0.25">
      <c r="A88" s="135">
        <v>22</v>
      </c>
      <c r="B88" s="59" t="s">
        <v>224</v>
      </c>
      <c r="C88" s="104" t="s">
        <v>151</v>
      </c>
      <c r="D88" s="35" t="s">
        <v>15</v>
      </c>
      <c r="E88" s="36">
        <v>0</v>
      </c>
      <c r="F88" s="156"/>
      <c r="G88" s="45">
        <f t="shared" si="2"/>
        <v>0</v>
      </c>
      <c r="H88" s="38" t="s">
        <v>257</v>
      </c>
      <c r="I88" s="55"/>
      <c r="J88" s="61"/>
      <c r="K88" s="61"/>
      <c r="L88" s="61"/>
      <c r="M88" s="61"/>
      <c r="N88" s="61"/>
      <c r="O88" s="61"/>
      <c r="P88" s="61"/>
      <c r="Q88" s="61"/>
      <c r="R88" s="61"/>
      <c r="S88" s="61"/>
      <c r="T88" s="61"/>
      <c r="U88" s="61"/>
      <c r="V88" s="61"/>
      <c r="W88" s="61"/>
    </row>
    <row r="89" spans="1:23" s="26" customFormat="1" x14ac:dyDescent="0.25">
      <c r="A89" s="135">
        <v>23</v>
      </c>
      <c r="B89" s="59" t="s">
        <v>225</v>
      </c>
      <c r="C89" s="104" t="s">
        <v>152</v>
      </c>
      <c r="D89" s="43" t="s">
        <v>15</v>
      </c>
      <c r="E89" s="36">
        <v>0</v>
      </c>
      <c r="F89" s="156"/>
      <c r="G89" s="45">
        <f t="shared" si="2"/>
        <v>0</v>
      </c>
      <c r="H89" s="38" t="s">
        <v>257</v>
      </c>
      <c r="I89" s="55"/>
      <c r="J89" s="61"/>
      <c r="K89" s="61"/>
      <c r="L89" s="61"/>
      <c r="M89" s="61"/>
      <c r="N89" s="61"/>
      <c r="O89" s="61"/>
      <c r="P89" s="61"/>
      <c r="Q89" s="61"/>
      <c r="R89" s="61"/>
      <c r="S89" s="61"/>
      <c r="T89" s="61"/>
      <c r="U89" s="61"/>
      <c r="V89" s="61"/>
      <c r="W89" s="61"/>
    </row>
    <row r="90" spans="1:23" s="26" customFormat="1" x14ac:dyDescent="0.25">
      <c r="A90" s="135">
        <v>24</v>
      </c>
      <c r="B90" s="59" t="s">
        <v>226</v>
      </c>
      <c r="C90" s="104" t="s">
        <v>153</v>
      </c>
      <c r="D90" s="35" t="s">
        <v>15</v>
      </c>
      <c r="E90" s="36">
        <v>0</v>
      </c>
      <c r="F90" s="156"/>
      <c r="G90" s="45">
        <f t="shared" si="2"/>
        <v>0</v>
      </c>
      <c r="H90" s="38" t="s">
        <v>257</v>
      </c>
      <c r="I90" s="55"/>
      <c r="J90" s="61"/>
      <c r="K90" s="61"/>
      <c r="L90" s="61"/>
      <c r="M90" s="61"/>
      <c r="N90" s="61"/>
      <c r="O90" s="61"/>
      <c r="P90" s="61"/>
      <c r="Q90" s="61"/>
      <c r="R90" s="61"/>
      <c r="S90" s="61"/>
      <c r="T90" s="61"/>
      <c r="U90" s="61"/>
      <c r="V90" s="61"/>
      <c r="W90" s="61"/>
    </row>
    <row r="91" spans="1:23" x14ac:dyDescent="0.25">
      <c r="B91" s="56" t="s">
        <v>227</v>
      </c>
      <c r="C91" s="57" t="s">
        <v>155</v>
      </c>
      <c r="D91" s="71"/>
      <c r="E91" s="109"/>
      <c r="F91" s="154"/>
      <c r="G91" s="58"/>
      <c r="H91" s="110"/>
      <c r="I91" s="111"/>
    </row>
    <row r="92" spans="1:23" s="26" customFormat="1" x14ac:dyDescent="0.25">
      <c r="A92" s="135">
        <v>25</v>
      </c>
      <c r="B92" s="59" t="s">
        <v>228</v>
      </c>
      <c r="C92" s="104" t="s">
        <v>156</v>
      </c>
      <c r="D92" s="35" t="s">
        <v>15</v>
      </c>
      <c r="E92" s="36">
        <v>400</v>
      </c>
      <c r="F92" s="156"/>
      <c r="G92" s="45">
        <f t="shared" si="2"/>
        <v>0</v>
      </c>
      <c r="H92" s="118"/>
      <c r="I92" s="55"/>
      <c r="J92" s="61"/>
      <c r="K92" s="61"/>
      <c r="L92" s="61"/>
      <c r="M92" s="61"/>
      <c r="N92" s="61"/>
      <c r="O92" s="61"/>
      <c r="P92" s="61"/>
      <c r="Q92" s="61"/>
      <c r="R92" s="61"/>
      <c r="S92" s="61"/>
      <c r="T92" s="61"/>
      <c r="U92" s="61"/>
      <c r="V92" s="61"/>
      <c r="W92" s="61"/>
    </row>
    <row r="93" spans="1:23" s="26" customFormat="1" x14ac:dyDescent="0.25">
      <c r="A93" s="135">
        <v>26</v>
      </c>
      <c r="B93" s="59" t="s">
        <v>229</v>
      </c>
      <c r="C93" s="105" t="s">
        <v>199</v>
      </c>
      <c r="D93" s="35" t="s">
        <v>15</v>
      </c>
      <c r="E93" s="36">
        <v>379.2</v>
      </c>
      <c r="F93" s="156"/>
      <c r="G93" s="45">
        <f t="shared" si="2"/>
        <v>0</v>
      </c>
      <c r="H93" s="118"/>
      <c r="I93" s="55"/>
      <c r="J93" s="61"/>
      <c r="K93" s="61"/>
      <c r="L93" s="61"/>
      <c r="M93" s="61"/>
      <c r="N93" s="61"/>
      <c r="O93" s="61"/>
      <c r="P93" s="61"/>
      <c r="Q93" s="61"/>
      <c r="R93" s="61"/>
      <c r="S93" s="61"/>
      <c r="T93" s="61"/>
      <c r="U93" s="61"/>
      <c r="V93" s="61"/>
      <c r="W93" s="61"/>
    </row>
    <row r="94" spans="1:23" s="26" customFormat="1" ht="15" customHeight="1" x14ac:dyDescent="0.25">
      <c r="A94" s="135">
        <v>27</v>
      </c>
      <c r="B94" s="59" t="s">
        <v>230</v>
      </c>
      <c r="C94" s="105" t="s">
        <v>200</v>
      </c>
      <c r="D94" s="35" t="s">
        <v>15</v>
      </c>
      <c r="E94" s="36">
        <v>2681.25</v>
      </c>
      <c r="F94" s="156"/>
      <c r="G94" s="45">
        <f t="shared" si="2"/>
        <v>0</v>
      </c>
      <c r="H94" s="118"/>
      <c r="I94" s="55"/>
      <c r="J94" s="61"/>
      <c r="K94" s="61"/>
      <c r="L94" s="61"/>
      <c r="M94" s="61"/>
      <c r="N94" s="61"/>
      <c r="O94" s="61"/>
      <c r="P94" s="61"/>
      <c r="Q94" s="61"/>
      <c r="R94" s="61"/>
      <c r="S94" s="61"/>
      <c r="T94" s="61"/>
      <c r="U94" s="61"/>
      <c r="V94" s="61"/>
      <c r="W94" s="61"/>
    </row>
    <row r="95" spans="1:23" s="26" customFormat="1" ht="15" customHeight="1" x14ac:dyDescent="0.25">
      <c r="A95" s="135">
        <v>28</v>
      </c>
      <c r="B95" s="59" t="s">
        <v>243</v>
      </c>
      <c r="C95" s="114" t="s">
        <v>157</v>
      </c>
      <c r="D95" s="35" t="s">
        <v>15</v>
      </c>
      <c r="E95" s="36">
        <v>2080.3212851405624</v>
      </c>
      <c r="F95" s="156"/>
      <c r="G95" s="45">
        <f t="shared" si="2"/>
        <v>0</v>
      </c>
      <c r="H95" s="118"/>
      <c r="I95" s="80"/>
      <c r="J95" s="61"/>
      <c r="K95" s="61"/>
      <c r="L95" s="61"/>
      <c r="M95" s="61"/>
      <c r="N95" s="61"/>
      <c r="O95" s="61"/>
      <c r="P95" s="61"/>
      <c r="Q95" s="61"/>
      <c r="R95" s="61"/>
      <c r="S95" s="61"/>
      <c r="T95" s="61"/>
      <c r="U95" s="61"/>
      <c r="V95" s="61"/>
      <c r="W95" s="61"/>
    </row>
    <row r="96" spans="1:23" s="26" customFormat="1" ht="15" customHeight="1" x14ac:dyDescent="0.25">
      <c r="A96" s="135">
        <v>29</v>
      </c>
      <c r="B96" s="59" t="s">
        <v>244</v>
      </c>
      <c r="C96" s="114" t="s">
        <v>158</v>
      </c>
      <c r="D96" s="35" t="s">
        <v>15</v>
      </c>
      <c r="E96" s="36">
        <v>1678.7148594377511</v>
      </c>
      <c r="F96" s="156"/>
      <c r="G96" s="45">
        <f t="shared" si="2"/>
        <v>0</v>
      </c>
      <c r="H96" s="118"/>
      <c r="I96" s="80"/>
      <c r="J96" s="61"/>
      <c r="K96" s="61"/>
      <c r="L96" s="61"/>
      <c r="M96" s="61"/>
      <c r="N96" s="61"/>
      <c r="O96" s="61"/>
      <c r="P96" s="61"/>
      <c r="Q96" s="61"/>
      <c r="R96" s="61"/>
      <c r="S96" s="61"/>
      <c r="T96" s="61"/>
      <c r="U96" s="61"/>
      <c r="V96" s="61"/>
      <c r="W96" s="61"/>
    </row>
    <row r="97" spans="1:23" x14ac:dyDescent="0.25">
      <c r="B97" s="56" t="s">
        <v>231</v>
      </c>
      <c r="C97" s="57" t="s">
        <v>159</v>
      </c>
      <c r="D97" s="71"/>
      <c r="E97" s="109"/>
      <c r="F97" s="154"/>
      <c r="G97" s="58"/>
      <c r="H97" s="110"/>
      <c r="I97" s="111"/>
    </row>
    <row r="98" spans="1:23" s="26" customFormat="1" x14ac:dyDescent="0.25">
      <c r="A98" s="135">
        <v>30</v>
      </c>
      <c r="B98" s="59" t="s">
        <v>232</v>
      </c>
      <c r="C98" s="115" t="s">
        <v>161</v>
      </c>
      <c r="D98" s="35" t="s">
        <v>15</v>
      </c>
      <c r="E98" s="36">
        <v>2300</v>
      </c>
      <c r="F98" s="156"/>
      <c r="G98" s="45">
        <f t="shared" si="2"/>
        <v>0</v>
      </c>
      <c r="H98" s="118"/>
      <c r="I98" s="55"/>
      <c r="J98" s="61"/>
      <c r="K98" s="61"/>
      <c r="L98" s="61"/>
      <c r="M98" s="61"/>
      <c r="N98" s="61"/>
      <c r="O98" s="61"/>
      <c r="P98" s="61"/>
      <c r="Q98" s="61"/>
      <c r="R98" s="61"/>
      <c r="S98" s="61"/>
      <c r="T98" s="61"/>
      <c r="U98" s="61"/>
      <c r="V98" s="61"/>
      <c r="W98" s="61"/>
    </row>
    <row r="99" spans="1:23" s="26" customFormat="1" x14ac:dyDescent="0.25">
      <c r="A99" s="135">
        <v>31</v>
      </c>
      <c r="B99" s="59" t="s">
        <v>233</v>
      </c>
      <c r="C99" s="104" t="s">
        <v>201</v>
      </c>
      <c r="D99" s="35" t="s">
        <v>15</v>
      </c>
      <c r="E99" s="36">
        <v>300</v>
      </c>
      <c r="F99" s="156"/>
      <c r="G99" s="45">
        <f t="shared" si="2"/>
        <v>0</v>
      </c>
      <c r="H99" s="38" t="s">
        <v>266</v>
      </c>
      <c r="I99" s="55"/>
      <c r="J99" s="61"/>
      <c r="K99" s="61"/>
      <c r="L99" s="61"/>
      <c r="M99" s="61"/>
      <c r="N99" s="61"/>
      <c r="O99" s="61"/>
      <c r="P99" s="61"/>
      <c r="Q99" s="61"/>
      <c r="R99" s="61"/>
      <c r="S99" s="61"/>
      <c r="T99" s="61"/>
      <c r="U99" s="61"/>
      <c r="V99" s="61"/>
      <c r="W99" s="61"/>
    </row>
    <row r="100" spans="1:23" s="26" customFormat="1" x14ac:dyDescent="0.25">
      <c r="A100" s="135">
        <v>32</v>
      </c>
      <c r="B100" s="59" t="s">
        <v>234</v>
      </c>
      <c r="C100" s="105" t="s">
        <v>202</v>
      </c>
      <c r="D100" s="35" t="s">
        <v>15</v>
      </c>
      <c r="E100" s="36">
        <v>352.5</v>
      </c>
      <c r="F100" s="156"/>
      <c r="G100" s="45">
        <f t="shared" si="2"/>
        <v>0</v>
      </c>
      <c r="H100" s="118"/>
      <c r="I100" s="55"/>
      <c r="J100" s="61"/>
      <c r="K100" s="61"/>
      <c r="L100" s="61"/>
      <c r="M100" s="61"/>
      <c r="N100" s="61"/>
      <c r="O100" s="61"/>
      <c r="P100" s="61"/>
      <c r="Q100" s="61"/>
      <c r="R100" s="61"/>
      <c r="S100" s="61"/>
      <c r="T100" s="61"/>
      <c r="U100" s="61"/>
      <c r="V100" s="61"/>
      <c r="W100" s="61"/>
    </row>
    <row r="101" spans="1:23" s="26" customFormat="1" x14ac:dyDescent="0.25">
      <c r="A101" s="135">
        <v>33</v>
      </c>
      <c r="B101" s="59" t="s">
        <v>245</v>
      </c>
      <c r="C101" s="115" t="s">
        <v>162</v>
      </c>
      <c r="D101" s="35" t="s">
        <v>15</v>
      </c>
      <c r="E101" s="36">
        <v>652.80000000000007</v>
      </c>
      <c r="F101" s="156"/>
      <c r="G101" s="45">
        <f t="shared" si="2"/>
        <v>0</v>
      </c>
      <c r="H101" s="118"/>
      <c r="I101" s="80"/>
      <c r="J101" s="61"/>
      <c r="K101" s="61"/>
      <c r="L101" s="61"/>
      <c r="M101" s="61"/>
      <c r="N101" s="61"/>
      <c r="O101" s="61"/>
      <c r="P101" s="61"/>
      <c r="Q101" s="61"/>
      <c r="R101" s="61"/>
      <c r="S101" s="61"/>
      <c r="T101" s="61"/>
      <c r="U101" s="61"/>
      <c r="V101" s="61"/>
      <c r="W101" s="61"/>
    </row>
    <row r="102" spans="1:23" x14ac:dyDescent="0.25">
      <c r="B102" s="56" t="s">
        <v>235</v>
      </c>
      <c r="C102" s="57" t="s">
        <v>164</v>
      </c>
      <c r="D102" s="71"/>
      <c r="E102" s="109"/>
      <c r="F102" s="154"/>
      <c r="G102" s="58"/>
      <c r="H102" s="110"/>
      <c r="I102" s="111"/>
    </row>
    <row r="103" spans="1:23" x14ac:dyDescent="0.25">
      <c r="B103" s="59" t="s">
        <v>236</v>
      </c>
      <c r="C103" s="104" t="s">
        <v>165</v>
      </c>
      <c r="D103" s="62" t="s">
        <v>172</v>
      </c>
      <c r="E103" s="36">
        <v>169</v>
      </c>
      <c r="F103" s="156"/>
      <c r="G103" s="45">
        <f t="shared" ref="G103:G108" si="3">F103*E103</f>
        <v>0</v>
      </c>
      <c r="H103" s="46"/>
      <c r="I103" s="55"/>
      <c r="J103" s="40"/>
      <c r="K103" s="40"/>
      <c r="L103" s="40"/>
      <c r="M103" s="40"/>
      <c r="N103" s="40"/>
      <c r="O103" s="40"/>
      <c r="P103" s="40"/>
      <c r="Q103" s="40"/>
      <c r="R103" s="40"/>
      <c r="S103" s="40"/>
      <c r="T103" s="40"/>
      <c r="U103" s="40"/>
      <c r="V103" s="40"/>
      <c r="W103" s="40"/>
    </row>
    <row r="104" spans="1:23" x14ac:dyDescent="0.25">
      <c r="B104" s="59" t="s">
        <v>237</v>
      </c>
      <c r="C104" s="104" t="s">
        <v>166</v>
      </c>
      <c r="D104" s="62" t="s">
        <v>172</v>
      </c>
      <c r="E104" s="36">
        <v>115</v>
      </c>
      <c r="F104" s="156"/>
      <c r="G104" s="45">
        <f t="shared" si="3"/>
        <v>0</v>
      </c>
      <c r="H104" s="46"/>
      <c r="I104" s="55"/>
      <c r="J104" s="40"/>
      <c r="K104" s="40"/>
      <c r="L104" s="40"/>
      <c r="M104" s="40"/>
      <c r="N104" s="40"/>
      <c r="O104" s="40"/>
      <c r="P104" s="40"/>
      <c r="Q104" s="40"/>
      <c r="R104" s="40"/>
      <c r="S104" s="40"/>
      <c r="T104" s="40"/>
      <c r="U104" s="40"/>
      <c r="V104" s="40"/>
      <c r="W104" s="40"/>
    </row>
    <row r="105" spans="1:23" x14ac:dyDescent="0.25">
      <c r="B105" s="59" t="s">
        <v>238</v>
      </c>
      <c r="C105" s="104" t="s">
        <v>167</v>
      </c>
      <c r="D105" s="62" t="s">
        <v>172</v>
      </c>
      <c r="E105" s="36">
        <v>98</v>
      </c>
      <c r="F105" s="156"/>
      <c r="G105" s="45">
        <f t="shared" si="3"/>
        <v>0</v>
      </c>
      <c r="H105" s="46"/>
      <c r="I105" s="55"/>
      <c r="J105" s="40"/>
      <c r="K105" s="40"/>
      <c r="L105" s="40"/>
      <c r="M105" s="40"/>
      <c r="N105" s="40"/>
      <c r="O105" s="40"/>
      <c r="P105" s="40"/>
      <c r="Q105" s="40"/>
      <c r="R105" s="40"/>
      <c r="S105" s="40"/>
      <c r="T105" s="40"/>
      <c r="U105" s="40"/>
      <c r="V105" s="40"/>
      <c r="W105" s="40"/>
    </row>
    <row r="106" spans="1:23" x14ac:dyDescent="0.25">
      <c r="B106" s="59" t="s">
        <v>239</v>
      </c>
      <c r="C106" s="104" t="s">
        <v>203</v>
      </c>
      <c r="D106" s="62" t="s">
        <v>172</v>
      </c>
      <c r="E106" s="36">
        <v>70</v>
      </c>
      <c r="F106" s="156"/>
      <c r="G106" s="45">
        <f t="shared" si="3"/>
        <v>0</v>
      </c>
      <c r="H106" s="46"/>
      <c r="I106" s="55"/>
      <c r="J106" s="40"/>
      <c r="K106" s="40"/>
      <c r="L106" s="40"/>
      <c r="M106" s="40"/>
      <c r="N106" s="40"/>
      <c r="O106" s="40"/>
      <c r="P106" s="40"/>
      <c r="Q106" s="40"/>
      <c r="R106" s="40"/>
      <c r="S106" s="40"/>
      <c r="T106" s="40"/>
      <c r="U106" s="40"/>
      <c r="V106" s="40"/>
      <c r="W106" s="40"/>
    </row>
    <row r="107" spans="1:23" x14ac:dyDescent="0.25">
      <c r="B107" s="59" t="s">
        <v>246</v>
      </c>
      <c r="C107" s="104" t="s">
        <v>204</v>
      </c>
      <c r="D107" s="62" t="s">
        <v>205</v>
      </c>
      <c r="E107" s="36">
        <v>351.5</v>
      </c>
      <c r="F107" s="156"/>
      <c r="G107" s="45">
        <f t="shared" si="3"/>
        <v>0</v>
      </c>
      <c r="H107" s="46"/>
      <c r="I107" s="55"/>
      <c r="J107" s="40"/>
      <c r="K107" s="40"/>
      <c r="L107" s="40"/>
      <c r="M107" s="40"/>
      <c r="N107" s="40"/>
      <c r="O107" s="40"/>
      <c r="P107" s="40"/>
      <c r="Q107" s="40"/>
      <c r="R107" s="40"/>
      <c r="S107" s="40"/>
      <c r="T107" s="40"/>
      <c r="U107" s="40"/>
      <c r="V107" s="40"/>
      <c r="W107" s="40"/>
    </row>
    <row r="108" spans="1:23" x14ac:dyDescent="0.25">
      <c r="B108" s="59"/>
      <c r="C108" s="104"/>
      <c r="D108" s="62"/>
      <c r="E108" s="44"/>
      <c r="F108" s="156"/>
      <c r="G108" s="45">
        <f t="shared" si="3"/>
        <v>0</v>
      </c>
      <c r="H108" s="46"/>
      <c r="I108" s="55"/>
      <c r="J108" s="40"/>
      <c r="K108" s="40"/>
      <c r="L108" s="40"/>
      <c r="M108" s="40"/>
      <c r="N108" s="40"/>
      <c r="O108" s="40"/>
      <c r="P108" s="40"/>
      <c r="Q108" s="40"/>
      <c r="R108" s="40"/>
      <c r="S108" s="40"/>
      <c r="T108" s="40"/>
      <c r="U108" s="40"/>
      <c r="V108" s="40"/>
      <c r="W108" s="40"/>
    </row>
    <row r="109" spans="1:23" x14ac:dyDescent="0.25">
      <c r="B109" s="72"/>
      <c r="C109" s="57" t="s">
        <v>163</v>
      </c>
      <c r="D109" s="75"/>
      <c r="E109" s="67"/>
      <c r="F109" s="158"/>
      <c r="G109" s="58"/>
      <c r="H109" s="63"/>
      <c r="I109" s="64"/>
      <c r="J109" s="40"/>
      <c r="K109" s="40"/>
      <c r="L109" s="40"/>
      <c r="M109" s="40"/>
      <c r="N109" s="40"/>
      <c r="O109" s="40"/>
      <c r="P109" s="40"/>
      <c r="Q109" s="40"/>
      <c r="R109" s="40"/>
      <c r="S109" s="40"/>
      <c r="T109" s="40"/>
      <c r="U109" s="40"/>
    </row>
    <row r="110" spans="1:23" x14ac:dyDescent="0.25">
      <c r="B110" s="73"/>
      <c r="C110" s="74"/>
      <c r="D110" s="60"/>
      <c r="E110" s="44"/>
      <c r="F110" s="156"/>
      <c r="G110" s="69">
        <f t="shared" ref="G110:G117" si="4">F110*E110</f>
        <v>0</v>
      </c>
      <c r="H110" s="65"/>
      <c r="I110" s="47"/>
      <c r="J110" s="40"/>
      <c r="K110" s="40"/>
      <c r="L110" s="40"/>
      <c r="M110" s="40"/>
      <c r="N110" s="40"/>
      <c r="O110" s="40"/>
      <c r="P110" s="40"/>
      <c r="Q110" s="40"/>
      <c r="R110" s="40"/>
      <c r="S110" s="40"/>
      <c r="T110" s="40"/>
      <c r="U110" s="40"/>
    </row>
    <row r="111" spans="1:23" x14ac:dyDescent="0.25">
      <c r="B111" s="73"/>
      <c r="C111" s="74"/>
      <c r="D111" s="60"/>
      <c r="E111" s="44"/>
      <c r="F111" s="156"/>
      <c r="G111" s="69">
        <f t="shared" si="4"/>
        <v>0</v>
      </c>
      <c r="H111" s="65"/>
      <c r="I111" s="47"/>
      <c r="J111" s="40"/>
      <c r="K111" s="40"/>
      <c r="L111" s="40"/>
      <c r="M111" s="40"/>
      <c r="N111" s="40"/>
      <c r="O111" s="40"/>
      <c r="P111" s="40"/>
      <c r="Q111" s="40"/>
      <c r="R111" s="40"/>
      <c r="S111" s="40"/>
      <c r="T111" s="40"/>
      <c r="U111" s="40"/>
    </row>
    <row r="112" spans="1:23" x14ac:dyDescent="0.25">
      <c r="B112" s="73"/>
      <c r="C112" s="74"/>
      <c r="D112" s="60"/>
      <c r="E112" s="44"/>
      <c r="F112" s="156"/>
      <c r="G112" s="69">
        <f t="shared" si="4"/>
        <v>0</v>
      </c>
      <c r="H112" s="65"/>
      <c r="I112" s="47"/>
      <c r="J112" s="40"/>
      <c r="K112" s="40"/>
      <c r="L112" s="40"/>
      <c r="M112" s="40"/>
      <c r="N112" s="40"/>
      <c r="O112" s="40"/>
      <c r="P112" s="40"/>
      <c r="Q112" s="40"/>
      <c r="R112" s="40"/>
      <c r="S112" s="40"/>
      <c r="T112" s="40"/>
      <c r="U112" s="40"/>
    </row>
    <row r="113" spans="2:21" x14ac:dyDescent="0.25">
      <c r="B113" s="73"/>
      <c r="C113" s="74"/>
      <c r="D113" s="60"/>
      <c r="E113" s="44"/>
      <c r="F113" s="156"/>
      <c r="G113" s="69">
        <f t="shared" si="4"/>
        <v>0</v>
      </c>
      <c r="H113" s="65"/>
      <c r="I113" s="47"/>
      <c r="J113" s="40"/>
      <c r="K113" s="40"/>
      <c r="L113" s="40"/>
      <c r="M113" s="40"/>
      <c r="N113" s="40"/>
      <c r="O113" s="40"/>
      <c r="P113" s="40"/>
      <c r="Q113" s="40"/>
      <c r="R113" s="40"/>
      <c r="S113" s="40"/>
      <c r="T113" s="40"/>
      <c r="U113" s="40"/>
    </row>
    <row r="114" spans="2:21" x14ac:dyDescent="0.25">
      <c r="B114" s="73"/>
      <c r="C114" s="74"/>
      <c r="D114" s="60"/>
      <c r="E114" s="44"/>
      <c r="F114" s="156"/>
      <c r="G114" s="69">
        <f t="shared" si="4"/>
        <v>0</v>
      </c>
      <c r="H114" s="65"/>
      <c r="I114" s="47"/>
      <c r="J114" s="40"/>
      <c r="K114" s="40"/>
      <c r="L114" s="40"/>
      <c r="M114" s="40"/>
      <c r="N114" s="40"/>
      <c r="O114" s="40"/>
      <c r="P114" s="40"/>
      <c r="Q114" s="40"/>
      <c r="R114" s="40"/>
      <c r="S114" s="40"/>
      <c r="T114" s="40"/>
      <c r="U114" s="40"/>
    </row>
    <row r="115" spans="2:21" x14ac:dyDescent="0.25">
      <c r="B115" s="73"/>
      <c r="C115" s="74"/>
      <c r="D115" s="60"/>
      <c r="E115" s="44"/>
      <c r="F115" s="156"/>
      <c r="G115" s="69">
        <f t="shared" si="4"/>
        <v>0</v>
      </c>
      <c r="H115" s="65"/>
      <c r="I115" s="47"/>
      <c r="J115" s="40"/>
      <c r="K115" s="40"/>
      <c r="L115" s="40"/>
      <c r="M115" s="40"/>
      <c r="N115" s="40"/>
      <c r="O115" s="40"/>
      <c r="P115" s="40"/>
      <c r="Q115" s="40"/>
      <c r="R115" s="40"/>
      <c r="S115" s="40"/>
      <c r="T115" s="40"/>
      <c r="U115" s="40"/>
    </row>
    <row r="116" spans="2:21" x14ac:dyDescent="0.25">
      <c r="B116" s="73"/>
      <c r="C116" s="74"/>
      <c r="D116" s="60"/>
      <c r="E116" s="44"/>
      <c r="F116" s="156"/>
      <c r="G116" s="45">
        <f t="shared" si="4"/>
        <v>0</v>
      </c>
      <c r="H116" s="65"/>
      <c r="I116" s="47"/>
      <c r="J116" s="40"/>
      <c r="K116" s="40"/>
      <c r="L116" s="40"/>
      <c r="M116" s="40"/>
      <c r="N116" s="40"/>
      <c r="O116" s="40"/>
      <c r="P116" s="40"/>
      <c r="Q116" s="40"/>
      <c r="R116" s="40"/>
      <c r="S116" s="40"/>
      <c r="T116" s="40"/>
      <c r="U116" s="40"/>
    </row>
    <row r="117" spans="2:21" ht="15.75" thickBot="1" x14ac:dyDescent="0.3">
      <c r="B117" s="76"/>
      <c r="C117" s="77"/>
      <c r="D117" s="78"/>
      <c r="E117" s="44"/>
      <c r="F117" s="156"/>
      <c r="G117" s="45">
        <f t="shared" si="4"/>
        <v>0</v>
      </c>
      <c r="H117" s="46"/>
      <c r="I117" s="47"/>
      <c r="J117" s="40"/>
      <c r="K117" s="40"/>
      <c r="L117" s="40"/>
      <c r="M117" s="40"/>
      <c r="N117" s="40"/>
      <c r="O117" s="40"/>
      <c r="P117" s="40"/>
      <c r="Q117" s="40"/>
      <c r="R117" s="40"/>
      <c r="S117" s="40"/>
      <c r="T117" s="40"/>
      <c r="U117" s="40"/>
    </row>
  </sheetData>
  <mergeCells count="19">
    <mergeCell ref="B6:C6"/>
    <mergeCell ref="D6:F6"/>
    <mergeCell ref="B3:C3"/>
    <mergeCell ref="D3:F3"/>
    <mergeCell ref="D4:F4"/>
    <mergeCell ref="B5:C5"/>
    <mergeCell ref="D5:F5"/>
    <mergeCell ref="B7:C7"/>
    <mergeCell ref="D7:F7"/>
    <mergeCell ref="B8:C8"/>
    <mergeCell ref="D8:F8"/>
    <mergeCell ref="B9:C9"/>
    <mergeCell ref="D9:F9"/>
    <mergeCell ref="B10:C10"/>
    <mergeCell ref="D10:F10"/>
    <mergeCell ref="B11:C11"/>
    <mergeCell ref="D11:F11"/>
    <mergeCell ref="B12:C12"/>
    <mergeCell ref="D12:F12"/>
  </mergeCells>
  <conditionalFormatting sqref="D68:D69 D79:D82 D72:D77">
    <cfRule type="cellIs" dxfId="32" priority="32" stopIfTrue="1" operator="equal">
      <formula>"POA"</formula>
    </cfRule>
    <cfRule type="cellIs" dxfId="31" priority="33" stopIfTrue="1" operator="equal">
      <formula>"cost plus"</formula>
    </cfRule>
  </conditionalFormatting>
  <conditionalFormatting sqref="D103:D108">
    <cfRule type="cellIs" dxfId="30" priority="30" stopIfTrue="1" operator="equal">
      <formula>"POA"</formula>
    </cfRule>
    <cfRule type="cellIs" dxfId="29" priority="31" stopIfTrue="1" operator="equal">
      <formula>"cost plus"</formula>
    </cfRule>
  </conditionalFormatting>
  <conditionalFormatting sqref="D18:D21">
    <cfRule type="cellIs" dxfId="28" priority="26" stopIfTrue="1" operator="equal">
      <formula>"POA"</formula>
    </cfRule>
    <cfRule type="cellIs" dxfId="27" priority="27" stopIfTrue="1" operator="equal">
      <formula>"cost plus"</formula>
    </cfRule>
  </conditionalFormatting>
  <conditionalFormatting sqref="D17 D22 D27 D32 D37 D42 D47 D52">
    <cfRule type="cellIs" dxfId="26" priority="28" stopIfTrue="1" operator="equal">
      <formula>"POA"</formula>
    </cfRule>
    <cfRule type="cellIs" dxfId="25" priority="29" stopIfTrue="1" operator="equal">
      <formula>"cost plus"</formula>
    </cfRule>
  </conditionalFormatting>
  <conditionalFormatting sqref="D23:D26">
    <cfRule type="cellIs" dxfId="24" priority="24" stopIfTrue="1" operator="equal">
      <formula>"POA"</formula>
    </cfRule>
    <cfRule type="cellIs" dxfId="23" priority="25" stopIfTrue="1" operator="equal">
      <formula>"cost plus"</formula>
    </cfRule>
  </conditionalFormatting>
  <conditionalFormatting sqref="D28:D31">
    <cfRule type="cellIs" dxfId="22" priority="22" stopIfTrue="1" operator="equal">
      <formula>"POA"</formula>
    </cfRule>
    <cfRule type="cellIs" dxfId="21" priority="23" stopIfTrue="1" operator="equal">
      <formula>"cost plus"</formula>
    </cfRule>
  </conditionalFormatting>
  <conditionalFormatting sqref="D33:D36">
    <cfRule type="cellIs" dxfId="20" priority="20" stopIfTrue="1" operator="equal">
      <formula>"POA"</formula>
    </cfRule>
    <cfRule type="cellIs" dxfId="19" priority="21" stopIfTrue="1" operator="equal">
      <formula>"cost plus"</formula>
    </cfRule>
  </conditionalFormatting>
  <conditionalFormatting sqref="D38:D41">
    <cfRule type="cellIs" dxfId="18" priority="18" stopIfTrue="1" operator="equal">
      <formula>"POA"</formula>
    </cfRule>
    <cfRule type="cellIs" dxfId="17" priority="19" stopIfTrue="1" operator="equal">
      <formula>"cost plus"</formula>
    </cfRule>
  </conditionalFormatting>
  <conditionalFormatting sqref="D43:D46">
    <cfRule type="cellIs" dxfId="16" priority="16" stopIfTrue="1" operator="equal">
      <formula>"POA"</formula>
    </cfRule>
    <cfRule type="cellIs" dxfId="15" priority="17" stopIfTrue="1" operator="equal">
      <formula>"cost plus"</formula>
    </cfRule>
  </conditionalFormatting>
  <conditionalFormatting sqref="D48:D51">
    <cfRule type="cellIs" dxfId="14" priority="14" stopIfTrue="1" operator="equal">
      <formula>"POA"</formula>
    </cfRule>
    <cfRule type="cellIs" dxfId="13" priority="15" stopIfTrue="1" operator="equal">
      <formula>"cost plus"</formula>
    </cfRule>
  </conditionalFormatting>
  <conditionalFormatting sqref="D53:D66">
    <cfRule type="cellIs" dxfId="12" priority="12" stopIfTrue="1" operator="equal">
      <formula>"POA"</formula>
    </cfRule>
    <cfRule type="cellIs" dxfId="11" priority="13" stopIfTrue="1" operator="equal">
      <formula>"cost plus"</formula>
    </cfRule>
  </conditionalFormatting>
  <conditionalFormatting sqref="D71">
    <cfRule type="cellIs" dxfId="10" priority="10" stopIfTrue="1" operator="equal">
      <formula>"POA"</formula>
    </cfRule>
    <cfRule type="cellIs" dxfId="9" priority="11" stopIfTrue="1" operator="equal">
      <formula>"cost plus"</formula>
    </cfRule>
  </conditionalFormatting>
  <conditionalFormatting sqref="D109:D117">
    <cfRule type="cellIs" dxfId="8" priority="8" stopIfTrue="1" operator="equal">
      <formula>"POA"</formula>
    </cfRule>
    <cfRule type="cellIs" dxfId="7" priority="9" stopIfTrue="1" operator="equal">
      <formula>"cost plus"</formula>
    </cfRule>
  </conditionalFormatting>
  <conditionalFormatting sqref="G15">
    <cfRule type="cellIs" dxfId="6" priority="7" operator="notEqual">
      <formula>0</formula>
    </cfRule>
  </conditionalFormatting>
  <conditionalFormatting sqref="D84:D90">
    <cfRule type="cellIs" dxfId="5" priority="5" stopIfTrue="1" operator="equal">
      <formula>"POA"</formula>
    </cfRule>
    <cfRule type="cellIs" dxfId="4" priority="6" stopIfTrue="1" operator="equal">
      <formula>"cost plus"</formula>
    </cfRule>
  </conditionalFormatting>
  <conditionalFormatting sqref="D92:D96">
    <cfRule type="cellIs" dxfId="3" priority="3" stopIfTrue="1" operator="equal">
      <formula>"POA"</formula>
    </cfRule>
    <cfRule type="cellIs" dxfId="2" priority="4" stopIfTrue="1" operator="equal">
      <formula>"cost plus"</formula>
    </cfRule>
  </conditionalFormatting>
  <conditionalFormatting sqref="D98:D101">
    <cfRule type="cellIs" dxfId="1" priority="1" stopIfTrue="1" operator="equal">
      <formula>"POA"</formula>
    </cfRule>
    <cfRule type="cellIs" dxfId="0" priority="2" stopIfTrue="1" operator="equal">
      <formula>"cost plus"</formula>
    </cfRule>
  </conditionalFormatting>
  <dataValidations disablePrompts="1" count="1">
    <dataValidation type="list" allowBlank="1" showInputMessage="1" showErrorMessage="1" sqref="D9:F9">
      <formula1>$H$10:$H$12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'[2]Data Validation'!#REF!</xm:f>
          </x14:formula1>
          <xm:sqref>D12:F12</xm:sqref>
        </x14:dataValidation>
        <x14:dataValidation type="list" allowBlank="1" showInputMessage="1" showErrorMessage="1">
          <x14:formula1>
            <xm:f>'[2]Data Validation'!#REF!</xm:f>
          </x14:formula1>
          <xm:sqref>D11:F11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zoomScale="85" zoomScaleNormal="85" workbookViewId="0">
      <selection activeCell="I23" sqref="I23"/>
    </sheetView>
  </sheetViews>
  <sheetFormatPr defaultRowHeight="15" x14ac:dyDescent="0.25"/>
  <cols>
    <col min="2" max="2" width="7.7109375" bestFit="1" customWidth="1"/>
    <col min="3" max="3" width="52.7109375" customWidth="1"/>
    <col min="4" max="8" width="14.42578125" customWidth="1"/>
    <col min="9" max="9" width="68.140625" customWidth="1"/>
    <col min="239" max="239" width="7.7109375" bestFit="1" customWidth="1"/>
    <col min="240" max="240" width="52.7109375" customWidth="1"/>
    <col min="241" max="248" width="14.42578125" customWidth="1"/>
    <col min="495" max="495" width="7.7109375" bestFit="1" customWidth="1"/>
    <col min="496" max="496" width="52.7109375" customWidth="1"/>
    <col min="497" max="504" width="14.42578125" customWidth="1"/>
    <col min="751" max="751" width="7.7109375" bestFit="1" customWidth="1"/>
    <col min="752" max="752" width="52.7109375" customWidth="1"/>
    <col min="753" max="760" width="14.42578125" customWidth="1"/>
    <col min="1007" max="1007" width="7.7109375" bestFit="1" customWidth="1"/>
    <col min="1008" max="1008" width="52.7109375" customWidth="1"/>
    <col min="1009" max="1016" width="14.42578125" customWidth="1"/>
    <col min="1263" max="1263" width="7.7109375" bestFit="1" customWidth="1"/>
    <col min="1264" max="1264" width="52.7109375" customWidth="1"/>
    <col min="1265" max="1272" width="14.42578125" customWidth="1"/>
    <col min="1519" max="1519" width="7.7109375" bestFit="1" customWidth="1"/>
    <col min="1520" max="1520" width="52.7109375" customWidth="1"/>
    <col min="1521" max="1528" width="14.42578125" customWidth="1"/>
    <col min="1775" max="1775" width="7.7109375" bestFit="1" customWidth="1"/>
    <col min="1776" max="1776" width="52.7109375" customWidth="1"/>
    <col min="1777" max="1784" width="14.42578125" customWidth="1"/>
    <col min="2031" max="2031" width="7.7109375" bestFit="1" customWidth="1"/>
    <col min="2032" max="2032" width="52.7109375" customWidth="1"/>
    <col min="2033" max="2040" width="14.42578125" customWidth="1"/>
    <col min="2287" max="2287" width="7.7109375" bestFit="1" customWidth="1"/>
    <col min="2288" max="2288" width="52.7109375" customWidth="1"/>
    <col min="2289" max="2296" width="14.42578125" customWidth="1"/>
    <col min="2543" max="2543" width="7.7109375" bestFit="1" customWidth="1"/>
    <col min="2544" max="2544" width="52.7109375" customWidth="1"/>
    <col min="2545" max="2552" width="14.42578125" customWidth="1"/>
    <col min="2799" max="2799" width="7.7109375" bestFit="1" customWidth="1"/>
    <col min="2800" max="2800" width="52.7109375" customWidth="1"/>
    <col min="2801" max="2808" width="14.42578125" customWidth="1"/>
    <col min="3055" max="3055" width="7.7109375" bestFit="1" customWidth="1"/>
    <col min="3056" max="3056" width="52.7109375" customWidth="1"/>
    <col min="3057" max="3064" width="14.42578125" customWidth="1"/>
    <col min="3311" max="3311" width="7.7109375" bestFit="1" customWidth="1"/>
    <col min="3312" max="3312" width="52.7109375" customWidth="1"/>
    <col min="3313" max="3320" width="14.42578125" customWidth="1"/>
    <col min="3567" max="3567" width="7.7109375" bestFit="1" customWidth="1"/>
    <col min="3568" max="3568" width="52.7109375" customWidth="1"/>
    <col min="3569" max="3576" width="14.42578125" customWidth="1"/>
    <col min="3823" max="3823" width="7.7109375" bestFit="1" customWidth="1"/>
    <col min="3824" max="3824" width="52.7109375" customWidth="1"/>
    <col min="3825" max="3832" width="14.42578125" customWidth="1"/>
    <col min="4079" max="4079" width="7.7109375" bestFit="1" customWidth="1"/>
    <col min="4080" max="4080" width="52.7109375" customWidth="1"/>
    <col min="4081" max="4088" width="14.42578125" customWidth="1"/>
    <col min="4335" max="4335" width="7.7109375" bestFit="1" customWidth="1"/>
    <col min="4336" max="4336" width="52.7109375" customWidth="1"/>
    <col min="4337" max="4344" width="14.42578125" customWidth="1"/>
    <col min="4591" max="4591" width="7.7109375" bestFit="1" customWidth="1"/>
    <col min="4592" max="4592" width="52.7109375" customWidth="1"/>
    <col min="4593" max="4600" width="14.42578125" customWidth="1"/>
    <col min="4847" max="4847" width="7.7109375" bestFit="1" customWidth="1"/>
    <col min="4848" max="4848" width="52.7109375" customWidth="1"/>
    <col min="4849" max="4856" width="14.42578125" customWidth="1"/>
    <col min="5103" max="5103" width="7.7109375" bestFit="1" customWidth="1"/>
    <col min="5104" max="5104" width="52.7109375" customWidth="1"/>
    <col min="5105" max="5112" width="14.42578125" customWidth="1"/>
    <col min="5359" max="5359" width="7.7109375" bestFit="1" customWidth="1"/>
    <col min="5360" max="5360" width="52.7109375" customWidth="1"/>
    <col min="5361" max="5368" width="14.42578125" customWidth="1"/>
    <col min="5615" max="5615" width="7.7109375" bestFit="1" customWidth="1"/>
    <col min="5616" max="5616" width="52.7109375" customWidth="1"/>
    <col min="5617" max="5624" width="14.42578125" customWidth="1"/>
    <col min="5871" max="5871" width="7.7109375" bestFit="1" customWidth="1"/>
    <col min="5872" max="5872" width="52.7109375" customWidth="1"/>
    <col min="5873" max="5880" width="14.42578125" customWidth="1"/>
    <col min="6127" max="6127" width="7.7109375" bestFit="1" customWidth="1"/>
    <col min="6128" max="6128" width="52.7109375" customWidth="1"/>
    <col min="6129" max="6136" width="14.42578125" customWidth="1"/>
    <col min="6383" max="6383" width="7.7109375" bestFit="1" customWidth="1"/>
    <col min="6384" max="6384" width="52.7109375" customWidth="1"/>
    <col min="6385" max="6392" width="14.42578125" customWidth="1"/>
    <col min="6639" max="6639" width="7.7109375" bestFit="1" customWidth="1"/>
    <col min="6640" max="6640" width="52.7109375" customWidth="1"/>
    <col min="6641" max="6648" width="14.42578125" customWidth="1"/>
    <col min="6895" max="6895" width="7.7109375" bestFit="1" customWidth="1"/>
    <col min="6896" max="6896" width="52.7109375" customWidth="1"/>
    <col min="6897" max="6904" width="14.42578125" customWidth="1"/>
    <col min="7151" max="7151" width="7.7109375" bestFit="1" customWidth="1"/>
    <col min="7152" max="7152" width="52.7109375" customWidth="1"/>
    <col min="7153" max="7160" width="14.42578125" customWidth="1"/>
    <col min="7407" max="7407" width="7.7109375" bestFit="1" customWidth="1"/>
    <col min="7408" max="7408" width="52.7109375" customWidth="1"/>
    <col min="7409" max="7416" width="14.42578125" customWidth="1"/>
    <col min="7663" max="7663" width="7.7109375" bestFit="1" customWidth="1"/>
    <col min="7664" max="7664" width="52.7109375" customWidth="1"/>
    <col min="7665" max="7672" width="14.42578125" customWidth="1"/>
    <col min="7919" max="7919" width="7.7109375" bestFit="1" customWidth="1"/>
    <col min="7920" max="7920" width="52.7109375" customWidth="1"/>
    <col min="7921" max="7928" width="14.42578125" customWidth="1"/>
    <col min="8175" max="8175" width="7.7109375" bestFit="1" customWidth="1"/>
    <col min="8176" max="8176" width="52.7109375" customWidth="1"/>
    <col min="8177" max="8184" width="14.42578125" customWidth="1"/>
    <col min="8431" max="8431" width="7.7109375" bestFit="1" customWidth="1"/>
    <col min="8432" max="8432" width="52.7109375" customWidth="1"/>
    <col min="8433" max="8440" width="14.42578125" customWidth="1"/>
    <col min="8687" max="8687" width="7.7109375" bestFit="1" customWidth="1"/>
    <col min="8688" max="8688" width="52.7109375" customWidth="1"/>
    <col min="8689" max="8696" width="14.42578125" customWidth="1"/>
    <col min="8943" max="8943" width="7.7109375" bestFit="1" customWidth="1"/>
    <col min="8944" max="8944" width="52.7109375" customWidth="1"/>
    <col min="8945" max="8952" width="14.42578125" customWidth="1"/>
    <col min="9199" max="9199" width="7.7109375" bestFit="1" customWidth="1"/>
    <col min="9200" max="9200" width="52.7109375" customWidth="1"/>
    <col min="9201" max="9208" width="14.42578125" customWidth="1"/>
    <col min="9455" max="9455" width="7.7109375" bestFit="1" customWidth="1"/>
    <col min="9456" max="9456" width="52.7109375" customWidth="1"/>
    <col min="9457" max="9464" width="14.42578125" customWidth="1"/>
    <col min="9711" max="9711" width="7.7109375" bestFit="1" customWidth="1"/>
    <col min="9712" max="9712" width="52.7109375" customWidth="1"/>
    <col min="9713" max="9720" width="14.42578125" customWidth="1"/>
    <col min="9967" max="9967" width="7.7109375" bestFit="1" customWidth="1"/>
    <col min="9968" max="9968" width="52.7109375" customWidth="1"/>
    <col min="9969" max="9976" width="14.42578125" customWidth="1"/>
    <col min="10223" max="10223" width="7.7109375" bestFit="1" customWidth="1"/>
    <col min="10224" max="10224" width="52.7109375" customWidth="1"/>
    <col min="10225" max="10232" width="14.42578125" customWidth="1"/>
    <col min="10479" max="10479" width="7.7109375" bestFit="1" customWidth="1"/>
    <col min="10480" max="10480" width="52.7109375" customWidth="1"/>
    <col min="10481" max="10488" width="14.42578125" customWidth="1"/>
    <col min="10735" max="10735" width="7.7109375" bestFit="1" customWidth="1"/>
    <col min="10736" max="10736" width="52.7109375" customWidth="1"/>
    <col min="10737" max="10744" width="14.42578125" customWidth="1"/>
    <col min="10991" max="10991" width="7.7109375" bestFit="1" customWidth="1"/>
    <col min="10992" max="10992" width="52.7109375" customWidth="1"/>
    <col min="10993" max="11000" width="14.42578125" customWidth="1"/>
    <col min="11247" max="11247" width="7.7109375" bestFit="1" customWidth="1"/>
    <col min="11248" max="11248" width="52.7109375" customWidth="1"/>
    <col min="11249" max="11256" width="14.42578125" customWidth="1"/>
    <col min="11503" max="11503" width="7.7109375" bestFit="1" customWidth="1"/>
    <col min="11504" max="11504" width="52.7109375" customWidth="1"/>
    <col min="11505" max="11512" width="14.42578125" customWidth="1"/>
    <col min="11759" max="11759" width="7.7109375" bestFit="1" customWidth="1"/>
    <col min="11760" max="11760" width="52.7109375" customWidth="1"/>
    <col min="11761" max="11768" width="14.42578125" customWidth="1"/>
    <col min="12015" max="12015" width="7.7109375" bestFit="1" customWidth="1"/>
    <col min="12016" max="12016" width="52.7109375" customWidth="1"/>
    <col min="12017" max="12024" width="14.42578125" customWidth="1"/>
    <col min="12271" max="12271" width="7.7109375" bestFit="1" customWidth="1"/>
    <col min="12272" max="12272" width="52.7109375" customWidth="1"/>
    <col min="12273" max="12280" width="14.42578125" customWidth="1"/>
    <col min="12527" max="12527" width="7.7109375" bestFit="1" customWidth="1"/>
    <col min="12528" max="12528" width="52.7109375" customWidth="1"/>
    <col min="12529" max="12536" width="14.42578125" customWidth="1"/>
    <col min="12783" max="12783" width="7.7109375" bestFit="1" customWidth="1"/>
    <col min="12784" max="12784" width="52.7109375" customWidth="1"/>
    <col min="12785" max="12792" width="14.42578125" customWidth="1"/>
    <col min="13039" max="13039" width="7.7109375" bestFit="1" customWidth="1"/>
    <col min="13040" max="13040" width="52.7109375" customWidth="1"/>
    <col min="13041" max="13048" width="14.42578125" customWidth="1"/>
    <col min="13295" max="13295" width="7.7109375" bestFit="1" customWidth="1"/>
    <col min="13296" max="13296" width="52.7109375" customWidth="1"/>
    <col min="13297" max="13304" width="14.42578125" customWidth="1"/>
    <col min="13551" max="13551" width="7.7109375" bestFit="1" customWidth="1"/>
    <col min="13552" max="13552" width="52.7109375" customWidth="1"/>
    <col min="13553" max="13560" width="14.42578125" customWidth="1"/>
    <col min="13807" max="13807" width="7.7109375" bestFit="1" customWidth="1"/>
    <col min="13808" max="13808" width="52.7109375" customWidth="1"/>
    <col min="13809" max="13816" width="14.42578125" customWidth="1"/>
    <col min="14063" max="14063" width="7.7109375" bestFit="1" customWidth="1"/>
    <col min="14064" max="14064" width="52.7109375" customWidth="1"/>
    <col min="14065" max="14072" width="14.42578125" customWidth="1"/>
    <col min="14319" max="14319" width="7.7109375" bestFit="1" customWidth="1"/>
    <col min="14320" max="14320" width="52.7109375" customWidth="1"/>
    <col min="14321" max="14328" width="14.42578125" customWidth="1"/>
    <col min="14575" max="14575" width="7.7109375" bestFit="1" customWidth="1"/>
    <col min="14576" max="14576" width="52.7109375" customWidth="1"/>
    <col min="14577" max="14584" width="14.42578125" customWidth="1"/>
    <col min="14831" max="14831" width="7.7109375" bestFit="1" customWidth="1"/>
    <col min="14832" max="14832" width="52.7109375" customWidth="1"/>
    <col min="14833" max="14840" width="14.42578125" customWidth="1"/>
    <col min="15087" max="15087" width="7.7109375" bestFit="1" customWidth="1"/>
    <col min="15088" max="15088" width="52.7109375" customWidth="1"/>
    <col min="15089" max="15096" width="14.42578125" customWidth="1"/>
    <col min="15343" max="15343" width="7.7109375" bestFit="1" customWidth="1"/>
    <col min="15344" max="15344" width="52.7109375" customWidth="1"/>
    <col min="15345" max="15352" width="14.42578125" customWidth="1"/>
    <col min="15599" max="15599" width="7.7109375" bestFit="1" customWidth="1"/>
    <col min="15600" max="15600" width="52.7109375" customWidth="1"/>
    <col min="15601" max="15608" width="14.42578125" customWidth="1"/>
    <col min="15855" max="15855" width="7.7109375" bestFit="1" customWidth="1"/>
    <col min="15856" max="15856" width="52.7109375" customWidth="1"/>
    <col min="15857" max="15864" width="14.42578125" customWidth="1"/>
    <col min="16111" max="16111" width="7.7109375" bestFit="1" customWidth="1"/>
    <col min="16112" max="16112" width="52.7109375" customWidth="1"/>
    <col min="16113" max="16120" width="14.42578125" customWidth="1"/>
  </cols>
  <sheetData>
    <row r="1" spans="1:9" x14ac:dyDescent="0.25">
      <c r="A1" s="81" t="s">
        <v>22</v>
      </c>
    </row>
    <row r="2" spans="1:9" x14ac:dyDescent="0.25">
      <c r="A2" s="82"/>
    </row>
    <row r="3" spans="1:9" ht="15" customHeight="1" x14ac:dyDescent="0.25">
      <c r="A3" s="146" t="s">
        <v>23</v>
      </c>
      <c r="B3" s="146"/>
      <c r="C3" s="146"/>
      <c r="D3" s="146"/>
      <c r="E3" s="146"/>
      <c r="F3" s="146"/>
      <c r="G3" s="146"/>
      <c r="H3" s="146"/>
      <c r="I3" s="146"/>
    </row>
    <row r="4" spans="1:9" x14ac:dyDescent="0.25">
      <c r="A4" s="83" t="s">
        <v>24</v>
      </c>
      <c r="B4" s="84"/>
    </row>
    <row r="5" spans="1:9" ht="36.75" customHeight="1" x14ac:dyDescent="0.25">
      <c r="A5" s="147" t="s">
        <v>25</v>
      </c>
      <c r="B5" s="147"/>
      <c r="C5" s="147"/>
      <c r="D5" s="147"/>
      <c r="E5" s="147"/>
      <c r="F5" s="147"/>
      <c r="G5" s="147"/>
      <c r="H5" s="147"/>
      <c r="I5" s="147"/>
    </row>
    <row r="6" spans="1:9" ht="15.75" thickBot="1" x14ac:dyDescent="0.3">
      <c r="C6" s="85"/>
      <c r="F6" s="86" t="s">
        <v>26</v>
      </c>
      <c r="G6" s="87"/>
      <c r="H6" s="87"/>
    </row>
    <row r="7" spans="1:9" x14ac:dyDescent="0.25">
      <c r="B7" s="50" t="s">
        <v>27</v>
      </c>
      <c r="C7" s="88" t="s">
        <v>28</v>
      </c>
      <c r="D7" s="89" t="s">
        <v>29</v>
      </c>
      <c r="E7" s="89" t="s">
        <v>30</v>
      </c>
      <c r="F7" s="89" t="s">
        <v>31</v>
      </c>
      <c r="G7" s="89" t="s">
        <v>32</v>
      </c>
      <c r="H7" s="89" t="s">
        <v>33</v>
      </c>
      <c r="I7" s="90" t="s">
        <v>34</v>
      </c>
    </row>
    <row r="8" spans="1:9" x14ac:dyDescent="0.25">
      <c r="B8" s="91">
        <v>1</v>
      </c>
      <c r="C8" s="53" t="s">
        <v>35</v>
      </c>
      <c r="D8" s="92">
        <v>295.71386558919801</v>
      </c>
      <c r="E8" s="92">
        <v>591.42773117839602</v>
      </c>
      <c r="F8" s="92">
        <v>887.14159676759402</v>
      </c>
      <c r="G8" s="92">
        <v>1182.855462356792</v>
      </c>
      <c r="H8" s="92">
        <v>1482.855462356792</v>
      </c>
      <c r="I8" s="148" t="s">
        <v>36</v>
      </c>
    </row>
    <row r="9" spans="1:9" x14ac:dyDescent="0.25">
      <c r="B9" s="91">
        <v>2</v>
      </c>
      <c r="C9" s="53" t="s">
        <v>37</v>
      </c>
      <c r="D9" s="92">
        <v>929.39295212765956</v>
      </c>
      <c r="E9" s="92">
        <v>1858.7859042553191</v>
      </c>
      <c r="F9" s="92">
        <v>2788.1788563829787</v>
      </c>
      <c r="G9" s="92">
        <v>3717.5718085106382</v>
      </c>
      <c r="H9" s="92">
        <v>4017.5718085106382</v>
      </c>
      <c r="I9" s="149"/>
    </row>
    <row r="10" spans="1:9" x14ac:dyDescent="0.25">
      <c r="B10" s="91">
        <v>3</v>
      </c>
      <c r="C10" s="53" t="s">
        <v>38</v>
      </c>
      <c r="D10" s="92">
        <v>1084.0439596972178</v>
      </c>
      <c r="E10" s="92">
        <v>2168.0879193944356</v>
      </c>
      <c r="F10" s="92">
        <v>3252.1318790916534</v>
      </c>
      <c r="G10" s="92">
        <v>4336.1758387888713</v>
      </c>
      <c r="H10" s="92">
        <v>4336.1758387888713</v>
      </c>
      <c r="I10" s="149"/>
    </row>
    <row r="11" spans="1:9" x14ac:dyDescent="0.25">
      <c r="B11" s="91">
        <v>4</v>
      </c>
      <c r="C11" s="53" t="s">
        <v>39</v>
      </c>
      <c r="D11" s="92">
        <v>1150.7060019435353</v>
      </c>
      <c r="E11" s="92">
        <v>2301.4120038870706</v>
      </c>
      <c r="F11" s="92">
        <v>3452.1180058306059</v>
      </c>
      <c r="G11" s="92">
        <v>4602.8240077741411</v>
      </c>
      <c r="H11" s="92">
        <v>4902.8240077741411</v>
      </c>
      <c r="I11" s="150"/>
    </row>
    <row r="12" spans="1:9" x14ac:dyDescent="0.25">
      <c r="B12" s="91"/>
      <c r="C12" s="53"/>
      <c r="D12" s="92"/>
      <c r="E12" s="92"/>
      <c r="F12" s="92"/>
      <c r="G12" s="92"/>
      <c r="H12" s="92"/>
    </row>
    <row r="13" spans="1:9" x14ac:dyDescent="0.25">
      <c r="B13" s="91"/>
      <c r="C13" s="93"/>
      <c r="D13" s="92"/>
      <c r="E13" s="92"/>
      <c r="F13" s="92"/>
      <c r="G13" s="92"/>
      <c r="H13" s="92"/>
    </row>
    <row r="14" spans="1:9" ht="15.75" thickBot="1" x14ac:dyDescent="0.3"/>
    <row r="15" spans="1:9" x14ac:dyDescent="0.25">
      <c r="B15" s="50" t="s">
        <v>40</v>
      </c>
      <c r="C15" s="88" t="s">
        <v>41</v>
      </c>
      <c r="D15" s="89" t="s">
        <v>29</v>
      </c>
      <c r="E15" s="89" t="s">
        <v>30</v>
      </c>
      <c r="F15" s="89" t="s">
        <v>31</v>
      </c>
      <c r="G15" s="89" t="s">
        <v>32</v>
      </c>
      <c r="H15" s="89" t="s">
        <v>33</v>
      </c>
      <c r="I15" s="90" t="s">
        <v>34</v>
      </c>
    </row>
    <row r="16" spans="1:9" ht="15" customHeight="1" x14ac:dyDescent="0.25">
      <c r="B16" s="91">
        <v>1</v>
      </c>
      <c r="C16" s="53" t="s">
        <v>35</v>
      </c>
      <c r="D16" s="92">
        <v>375.42180924129059</v>
      </c>
      <c r="E16" s="92">
        <v>750.84361848258118</v>
      </c>
      <c r="F16" s="92">
        <v>1126.2654277238717</v>
      </c>
      <c r="G16" s="92">
        <v>1501.6872369651624</v>
      </c>
      <c r="H16" s="92">
        <v>2326.6872369651624</v>
      </c>
      <c r="I16" s="148" t="s">
        <v>174</v>
      </c>
    </row>
    <row r="17" spans="2:9" x14ac:dyDescent="0.25">
      <c r="B17" s="91">
        <v>2</v>
      </c>
      <c r="C17" s="53" t="s">
        <v>37</v>
      </c>
      <c r="D17" s="92">
        <v>1229.1572144610709</v>
      </c>
      <c r="E17" s="92">
        <v>2458.3144289221418</v>
      </c>
      <c r="F17" s="92">
        <v>3687.4716433832127</v>
      </c>
      <c r="G17" s="92">
        <v>4916.6288578442836</v>
      </c>
      <c r="H17" s="92">
        <v>5366.6288578442836</v>
      </c>
      <c r="I17" s="149"/>
    </row>
    <row r="18" spans="2:9" x14ac:dyDescent="0.25">
      <c r="B18" s="91">
        <v>3</v>
      </c>
      <c r="C18" s="53" t="s">
        <v>38</v>
      </c>
      <c r="D18" s="92">
        <v>1740.6851728723407</v>
      </c>
      <c r="E18" s="92">
        <v>3481.3703457446813</v>
      </c>
      <c r="F18" s="92">
        <v>5222.0555186170222</v>
      </c>
      <c r="G18" s="92">
        <v>6962.7406914893627</v>
      </c>
      <c r="H18" s="92">
        <v>6812.7406914893627</v>
      </c>
      <c r="I18" s="149"/>
    </row>
    <row r="19" spans="2:9" x14ac:dyDescent="0.25">
      <c r="B19" s="91">
        <v>4</v>
      </c>
      <c r="C19" s="53" t="s">
        <v>39</v>
      </c>
      <c r="D19" s="92">
        <v>1881.8114460340191</v>
      </c>
      <c r="E19" s="92">
        <v>3763.6228920680383</v>
      </c>
      <c r="F19" s="92">
        <v>5645.4343381020572</v>
      </c>
      <c r="G19" s="92">
        <v>7527.2457841360765</v>
      </c>
      <c r="H19" s="92">
        <v>7977.2457841360765</v>
      </c>
      <c r="I19" s="150"/>
    </row>
    <row r="20" spans="2:9" x14ac:dyDescent="0.25">
      <c r="B20" s="91"/>
      <c r="C20" s="53"/>
      <c r="D20" s="92"/>
      <c r="E20" s="92"/>
      <c r="F20" s="92"/>
      <c r="G20" s="92"/>
      <c r="H20" s="92"/>
    </row>
    <row r="21" spans="2:9" ht="15.75" thickBot="1" x14ac:dyDescent="0.3"/>
    <row r="22" spans="2:9" ht="15.75" thickBot="1" x14ac:dyDescent="0.3">
      <c r="B22" s="94" t="s">
        <v>42</v>
      </c>
      <c r="C22" s="95" t="s">
        <v>43</v>
      </c>
      <c r="F22" s="96"/>
    </row>
    <row r="23" spans="2:9" x14ac:dyDescent="0.25">
      <c r="B23" s="142" t="s">
        <v>44</v>
      </c>
      <c r="C23" s="97" t="s">
        <v>45</v>
      </c>
    </row>
    <row r="24" spans="2:9" x14ac:dyDescent="0.25">
      <c r="B24" s="143"/>
      <c r="C24" s="97" t="s">
        <v>46</v>
      </c>
    </row>
    <row r="25" spans="2:9" ht="15.75" thickBot="1" x14ac:dyDescent="0.3">
      <c r="B25" s="144"/>
      <c r="C25" s="98" t="s">
        <v>47</v>
      </c>
    </row>
    <row r="26" spans="2:9" x14ac:dyDescent="0.25">
      <c r="B26" s="145" t="s">
        <v>48</v>
      </c>
      <c r="C26" s="97" t="s">
        <v>49</v>
      </c>
    </row>
    <row r="27" spans="2:9" x14ac:dyDescent="0.25">
      <c r="B27" s="143"/>
      <c r="C27" s="97" t="s">
        <v>50</v>
      </c>
    </row>
    <row r="28" spans="2:9" ht="15.75" thickBot="1" x14ac:dyDescent="0.3">
      <c r="B28" s="144"/>
      <c r="C28" s="98" t="s">
        <v>51</v>
      </c>
    </row>
    <row r="29" spans="2:9" x14ac:dyDescent="0.25">
      <c r="B29" s="142" t="s">
        <v>52</v>
      </c>
      <c r="C29" s="97" t="s">
        <v>53</v>
      </c>
    </row>
    <row r="30" spans="2:9" x14ac:dyDescent="0.25">
      <c r="B30" s="143"/>
      <c r="C30" s="97" t="s">
        <v>54</v>
      </c>
    </row>
    <row r="31" spans="2:9" ht="15.75" thickBot="1" x14ac:dyDescent="0.3">
      <c r="B31" s="144"/>
      <c r="C31" s="98" t="s">
        <v>55</v>
      </c>
    </row>
    <row r="32" spans="2:9" x14ac:dyDescent="0.25">
      <c r="B32" s="142" t="s">
        <v>56</v>
      </c>
      <c r="C32" s="99" t="s">
        <v>57</v>
      </c>
    </row>
    <row r="33" spans="2:3" x14ac:dyDescent="0.25">
      <c r="B33" s="143"/>
      <c r="C33" s="100" t="s">
        <v>58</v>
      </c>
    </row>
    <row r="34" spans="2:3" ht="15.75" thickBot="1" x14ac:dyDescent="0.3">
      <c r="B34" s="144"/>
      <c r="C34" s="101"/>
    </row>
    <row r="35" spans="2:3" x14ac:dyDescent="0.25">
      <c r="B35" s="142" t="s">
        <v>59</v>
      </c>
      <c r="C35" s="99" t="s">
        <v>60</v>
      </c>
    </row>
    <row r="36" spans="2:3" x14ac:dyDescent="0.25">
      <c r="B36" s="143"/>
      <c r="C36" s="100" t="s">
        <v>61</v>
      </c>
    </row>
    <row r="37" spans="2:3" ht="15.75" thickBot="1" x14ac:dyDescent="0.3">
      <c r="B37" s="144"/>
      <c r="C37" s="101"/>
    </row>
    <row r="38" spans="2:3" x14ac:dyDescent="0.25">
      <c r="B38" s="142" t="s">
        <v>62</v>
      </c>
      <c r="C38" s="97" t="s">
        <v>63</v>
      </c>
    </row>
    <row r="39" spans="2:3" x14ac:dyDescent="0.25">
      <c r="B39" s="143"/>
      <c r="C39" s="97" t="s">
        <v>64</v>
      </c>
    </row>
    <row r="40" spans="2:3" ht="15.75" thickBot="1" x14ac:dyDescent="0.3">
      <c r="B40" s="144"/>
      <c r="C40" s="98" t="s">
        <v>65</v>
      </c>
    </row>
    <row r="41" spans="2:3" x14ac:dyDescent="0.25">
      <c r="B41" s="142" t="s">
        <v>66</v>
      </c>
      <c r="C41" s="97" t="s">
        <v>67</v>
      </c>
    </row>
    <row r="42" spans="2:3" x14ac:dyDescent="0.25">
      <c r="B42" s="143"/>
      <c r="C42" s="97" t="s">
        <v>68</v>
      </c>
    </row>
    <row r="43" spans="2:3" ht="15.75" thickBot="1" x14ac:dyDescent="0.3">
      <c r="B43" s="144"/>
      <c r="C43" s="98" t="s">
        <v>69</v>
      </c>
    </row>
  </sheetData>
  <mergeCells count="11">
    <mergeCell ref="B26:B28"/>
    <mergeCell ref="A3:I3"/>
    <mergeCell ref="A5:I5"/>
    <mergeCell ref="I8:I11"/>
    <mergeCell ref="I16:I19"/>
    <mergeCell ref="B23:B25"/>
    <mergeCell ref="B29:B31"/>
    <mergeCell ref="B32:B34"/>
    <mergeCell ref="B35:B37"/>
    <mergeCell ref="B38:B40"/>
    <mergeCell ref="B41:B4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8" sqref="B8"/>
    </sheetView>
  </sheetViews>
  <sheetFormatPr defaultRowHeight="15" x14ac:dyDescent="0.25"/>
  <cols>
    <col min="1" max="1" width="7.28515625" style="127" bestFit="1" customWidth="1"/>
    <col min="2" max="2" width="93.28515625" customWidth="1"/>
  </cols>
  <sheetData>
    <row r="1" spans="1:2" x14ac:dyDescent="0.25">
      <c r="A1" s="119" t="s">
        <v>176</v>
      </c>
      <c r="B1" s="120" t="s">
        <v>177</v>
      </c>
    </row>
    <row r="2" spans="1:2" ht="71.25" x14ac:dyDescent="0.25">
      <c r="A2" s="121">
        <v>1</v>
      </c>
      <c r="B2" s="122" t="s">
        <v>178</v>
      </c>
    </row>
    <row r="3" spans="1:2" ht="42.75" x14ac:dyDescent="0.25">
      <c r="A3" s="121">
        <f t="shared" ref="A3:A19" si="0">A2+1</f>
        <v>2</v>
      </c>
      <c r="B3" s="123" t="s">
        <v>179</v>
      </c>
    </row>
    <row r="4" spans="1:2" ht="57" x14ac:dyDescent="0.25">
      <c r="A4" s="121">
        <f t="shared" si="0"/>
        <v>3</v>
      </c>
      <c r="B4" s="124" t="s">
        <v>180</v>
      </c>
    </row>
    <row r="5" spans="1:2" ht="42.75" x14ac:dyDescent="0.25">
      <c r="A5" s="121">
        <f t="shared" si="0"/>
        <v>4</v>
      </c>
      <c r="B5" s="124" t="s">
        <v>181</v>
      </c>
    </row>
    <row r="6" spans="1:2" ht="128.25" x14ac:dyDescent="0.25">
      <c r="A6" s="121">
        <f t="shared" si="0"/>
        <v>5</v>
      </c>
      <c r="B6" s="122" t="s">
        <v>182</v>
      </c>
    </row>
    <row r="7" spans="1:2" ht="42.75" x14ac:dyDescent="0.25">
      <c r="A7" s="121">
        <f t="shared" si="0"/>
        <v>6</v>
      </c>
      <c r="B7" s="124" t="s">
        <v>183</v>
      </c>
    </row>
    <row r="8" spans="1:2" ht="42.75" x14ac:dyDescent="0.25">
      <c r="A8" s="121">
        <f t="shared" si="0"/>
        <v>7</v>
      </c>
      <c r="B8" s="124" t="s">
        <v>184</v>
      </c>
    </row>
    <row r="9" spans="1:2" ht="42.75" x14ac:dyDescent="0.25">
      <c r="A9" s="121">
        <f t="shared" si="0"/>
        <v>8</v>
      </c>
      <c r="B9" s="124" t="s">
        <v>185</v>
      </c>
    </row>
    <row r="10" spans="1:2" ht="57" x14ac:dyDescent="0.25">
      <c r="A10" s="121">
        <f t="shared" si="0"/>
        <v>9</v>
      </c>
      <c r="B10" s="124" t="s">
        <v>186</v>
      </c>
    </row>
    <row r="11" spans="1:2" ht="71.25" x14ac:dyDescent="0.25">
      <c r="A11" s="121">
        <f t="shared" si="0"/>
        <v>10</v>
      </c>
      <c r="B11" s="122" t="s">
        <v>187</v>
      </c>
    </row>
    <row r="12" spans="1:2" ht="42.75" x14ac:dyDescent="0.25">
      <c r="A12" s="121">
        <f t="shared" si="0"/>
        <v>11</v>
      </c>
      <c r="B12" s="124" t="s">
        <v>188</v>
      </c>
    </row>
    <row r="13" spans="1:2" ht="28.5" x14ac:dyDescent="0.25">
      <c r="A13" s="121">
        <f t="shared" si="0"/>
        <v>12</v>
      </c>
      <c r="B13" s="124" t="s">
        <v>189</v>
      </c>
    </row>
    <row r="14" spans="1:2" ht="57" x14ac:dyDescent="0.25">
      <c r="A14" s="121">
        <f t="shared" si="0"/>
        <v>13</v>
      </c>
      <c r="B14" s="124" t="s">
        <v>190</v>
      </c>
    </row>
    <row r="15" spans="1:2" ht="71.25" x14ac:dyDescent="0.25">
      <c r="A15" s="121">
        <f t="shared" si="0"/>
        <v>14</v>
      </c>
      <c r="B15" s="122" t="s">
        <v>191</v>
      </c>
    </row>
    <row r="16" spans="1:2" ht="57" x14ac:dyDescent="0.25">
      <c r="A16" s="121">
        <f t="shared" si="0"/>
        <v>15</v>
      </c>
      <c r="B16" s="124" t="s">
        <v>192</v>
      </c>
    </row>
    <row r="17" spans="1:2" x14ac:dyDescent="0.25">
      <c r="A17" s="121">
        <f t="shared" si="0"/>
        <v>16</v>
      </c>
      <c r="B17" s="124" t="s">
        <v>193</v>
      </c>
    </row>
    <row r="18" spans="1:2" ht="188.25" x14ac:dyDescent="0.25">
      <c r="A18" s="121">
        <f t="shared" si="0"/>
        <v>17</v>
      </c>
      <c r="B18" s="124" t="s">
        <v>194</v>
      </c>
    </row>
    <row r="19" spans="1:2" ht="144" x14ac:dyDescent="0.25">
      <c r="A19" s="125">
        <f t="shared" si="0"/>
        <v>18</v>
      </c>
      <c r="B19" s="126" t="s">
        <v>195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NBN owned site</vt:lpstr>
      <vt:lpstr>Non-NBN owned site</vt:lpstr>
      <vt:lpstr>Mobilisation</vt:lpstr>
      <vt:lpstr>General Assumptions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Ruby Lee</dc:creator>
  <cp:lastModifiedBy>Bedaar, Sherjeel</cp:lastModifiedBy>
  <dcterms:created xsi:type="dcterms:W3CDTF">2015-12-10T22:48:10Z</dcterms:created>
  <dcterms:modified xsi:type="dcterms:W3CDTF">2016-01-05T23:27:48Z</dcterms:modified>
</cp:coreProperties>
</file>