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ergy\read_excel\"/>
    </mc:Choice>
  </mc:AlternateContent>
  <xr:revisionPtr revIDLastSave="0" documentId="13_ncr:1_{35AF42D8-1E56-4D02-A78E-B296BB15B19F}" xr6:coauthVersionLast="47" xr6:coauthVersionMax="47" xr10:uidLastSave="{00000000-0000-0000-0000-000000000000}"/>
  <bookViews>
    <workbookView xWindow="-108" yWindow="-108" windowWidth="23256" windowHeight="12456" xr2:uid="{34469284-9C83-4F18-9323-E0D93C7EBDF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21" i="1"/>
  <c r="E20" i="1"/>
  <c r="E19" i="1"/>
  <c r="E18" i="1"/>
  <c r="E17" i="1"/>
  <c r="E16" i="1"/>
  <c r="E15" i="1"/>
  <c r="E13" i="1"/>
  <c r="E14" i="1"/>
  <c r="E26" i="1"/>
  <c r="E25" i="1"/>
  <c r="E27" i="1"/>
  <c r="E12" i="1"/>
  <c r="E11" i="1"/>
  <c r="E10" i="1"/>
  <c r="E2" i="1"/>
  <c r="E3" i="1"/>
  <c r="E7" i="1"/>
  <c r="E4" i="1"/>
  <c r="E6" i="1"/>
  <c r="E8" i="1"/>
  <c r="E9" i="1"/>
  <c r="E24" i="1"/>
  <c r="E23" i="1"/>
  <c r="E22" i="1"/>
  <c r="E33" i="1"/>
  <c r="E32" i="1"/>
  <c r="E31" i="1"/>
  <c r="E30" i="1"/>
  <c r="E29" i="1"/>
  <c r="E28" i="1"/>
</calcChain>
</file>

<file path=xl/sharedStrings.xml><?xml version="1.0" encoding="utf-8"?>
<sst xmlns="http://schemas.openxmlformats.org/spreadsheetml/2006/main" count="671" uniqueCount="254">
  <si>
    <t>麵線</t>
  </si>
  <si>
    <t>1碗</t>
  </si>
  <si>
    <t>100g</t>
  </si>
  <si>
    <t>15g</t>
  </si>
  <si>
    <t>1片</t>
  </si>
  <si>
    <t>1份</t>
  </si>
  <si>
    <t>-</t>
  </si>
  <si>
    <t>1個</t>
  </si>
  <si>
    <t>菱角</t>
  </si>
  <si>
    <t>12個</t>
  </si>
  <si>
    <t>燒賣 (大)</t>
  </si>
  <si>
    <t>3個</t>
  </si>
  <si>
    <t>85g</t>
  </si>
  <si>
    <t>2個</t>
  </si>
  <si>
    <t>烤地瓜</t>
  </si>
  <si>
    <t>1條</t>
  </si>
  <si>
    <t>35g</t>
  </si>
  <si>
    <t>蘿蔔糕</t>
  </si>
  <si>
    <t>2塊</t>
  </si>
  <si>
    <t>熱量</t>
    <phoneticPr fontId="2" type="noConversion"/>
  </si>
  <si>
    <t>主食</t>
    <phoneticPr fontId="2" type="noConversion"/>
  </si>
  <si>
    <t>蔬菜</t>
    <phoneticPr fontId="2" type="noConversion"/>
  </si>
  <si>
    <t>蘆筍</t>
  </si>
  <si>
    <t>1杯</t>
  </si>
  <si>
    <t>145g</t>
  </si>
  <si>
    <t>芥藍</t>
  </si>
  <si>
    <t>1棵</t>
  </si>
  <si>
    <t>180g</t>
  </si>
  <si>
    <t>花菜</t>
  </si>
  <si>
    <t>125g</t>
  </si>
  <si>
    <t>芹菜</t>
  </si>
  <si>
    <t>40g</t>
  </si>
  <si>
    <t>玉米</t>
  </si>
  <si>
    <t>1穗</t>
  </si>
  <si>
    <t>140g</t>
  </si>
  <si>
    <t>黃瓜</t>
  </si>
  <si>
    <t>6片</t>
  </si>
  <si>
    <t>28g</t>
  </si>
  <si>
    <t>香菇</t>
  </si>
  <si>
    <t>70g</t>
  </si>
  <si>
    <t>洋蔥</t>
  </si>
  <si>
    <t>210g</t>
  </si>
  <si>
    <t>青豆</t>
  </si>
  <si>
    <t>170g</t>
  </si>
  <si>
    <t>芥菜</t>
  </si>
  <si>
    <t>菠菜</t>
  </si>
  <si>
    <t>青椒</t>
  </si>
  <si>
    <t>74g</t>
  </si>
  <si>
    <t>蕃薯</t>
  </si>
  <si>
    <t>114g</t>
  </si>
  <si>
    <t>蕃茄</t>
  </si>
  <si>
    <t>135g</t>
  </si>
  <si>
    <t>雪菜</t>
  </si>
  <si>
    <t>竹筍</t>
  </si>
  <si>
    <t>A 菜</t>
  </si>
  <si>
    <t>菜心</t>
  </si>
  <si>
    <t>白菜</t>
  </si>
  <si>
    <t>豆苗</t>
  </si>
  <si>
    <t>絲瓜</t>
  </si>
  <si>
    <t>生菜</t>
  </si>
  <si>
    <t>南瓜</t>
  </si>
  <si>
    <t>莧菜</t>
  </si>
  <si>
    <t>冬瓜</t>
  </si>
  <si>
    <t>馬鈴薯</t>
  </si>
  <si>
    <t>156g</t>
  </si>
  <si>
    <t>豆芽菜</t>
  </si>
  <si>
    <r>
      <t>1杯</t>
    </r>
    <r>
      <rPr>
        <sz val="12"/>
        <color rgb="FF000000"/>
        <rFont val="Times New Roman"/>
        <family val="1"/>
      </rPr>
      <t> </t>
    </r>
  </si>
  <si>
    <t>包心菜</t>
  </si>
  <si>
    <t>胡蘿蔔</t>
  </si>
  <si>
    <t>72g</t>
  </si>
  <si>
    <t>包心菜芽</t>
  </si>
  <si>
    <t>155g</t>
  </si>
  <si>
    <t>蛋白質</t>
    <phoneticPr fontId="2" type="noConversion"/>
  </si>
  <si>
    <t>燕麥</t>
  </si>
  <si>
    <t>白米飯</t>
  </si>
  <si>
    <t>205g</t>
  </si>
  <si>
    <t>25g</t>
  </si>
  <si>
    <t>小餐包</t>
  </si>
  <si>
    <t>全麥麵包</t>
  </si>
  <si>
    <t>芝麻糊</t>
  </si>
  <si>
    <t>1包</t>
  </si>
  <si>
    <t>50g</t>
  </si>
  <si>
    <t>玉米片</t>
  </si>
  <si>
    <t>烤牛肉-去肥肉</t>
  </si>
  <si>
    <t>雞翅</t>
  </si>
  <si>
    <t>雞排</t>
  </si>
  <si>
    <t>30g</t>
  </si>
  <si>
    <t>20g</t>
  </si>
  <si>
    <t>120g</t>
  </si>
  <si>
    <t>10g</t>
  </si>
  <si>
    <t>215g</t>
  </si>
  <si>
    <t>200g</t>
  </si>
  <si>
    <t>55g</t>
  </si>
  <si>
    <t>60g</t>
  </si>
  <si>
    <t>魚鬆(+10醣類)</t>
  </si>
  <si>
    <t>鮭魚(罐頭)</t>
  </si>
  <si>
    <t>鮪魚(罐頭)</t>
  </si>
  <si>
    <t>虱目魚</t>
  </si>
  <si>
    <t>小魚乾</t>
  </si>
  <si>
    <t>牡蠣乾</t>
  </si>
  <si>
    <t>小蝦米</t>
  </si>
  <si>
    <t>金釣蝦</t>
  </si>
  <si>
    <t>鯊魚皮</t>
  </si>
  <si>
    <t>柳葉魚</t>
  </si>
  <si>
    <t>金線魚</t>
  </si>
  <si>
    <t>生鮭魚</t>
  </si>
  <si>
    <t>雪螺肉</t>
  </si>
  <si>
    <t>秋刀魚</t>
  </si>
  <si>
    <t>日式靖魚</t>
  </si>
  <si>
    <t>90g</t>
  </si>
  <si>
    <t>一般魚類</t>
  </si>
  <si>
    <t>虱目魚丸(+7g醣類)</t>
  </si>
  <si>
    <t>鹹蛋</t>
  </si>
  <si>
    <t>水煮</t>
  </si>
  <si>
    <t>炒蛋</t>
  </si>
  <si>
    <t>64g</t>
  </si>
  <si>
    <t>荷包蛋</t>
  </si>
  <si>
    <t>鵪鶉蛋</t>
  </si>
  <si>
    <t>5粒</t>
  </si>
  <si>
    <t>芭蕉</t>
  </si>
  <si>
    <r>
      <t>1</t>
    </r>
    <r>
      <rPr>
        <sz val="12"/>
        <color rgb="FF000000"/>
        <rFont val="新細明體"/>
        <family val="1"/>
        <charset val="136"/>
      </rPr>
      <t>根</t>
    </r>
  </si>
  <si>
    <t>荔枝</t>
  </si>
  <si>
    <t>4粒</t>
  </si>
  <si>
    <t>櫻桃</t>
  </si>
  <si>
    <t>20粒</t>
  </si>
  <si>
    <t>楊桃</t>
  </si>
  <si>
    <t>310g</t>
  </si>
  <si>
    <t>雪梨</t>
  </si>
  <si>
    <t>鳳梨</t>
  </si>
  <si>
    <r>
      <t>1</t>
    </r>
    <r>
      <rPr>
        <sz val="10"/>
        <color rgb="FF000000"/>
        <rFont val="新細明體"/>
        <family val="1"/>
        <charset val="136"/>
      </rPr>
      <t>片</t>
    </r>
  </si>
  <si>
    <t>西瓜</t>
  </si>
  <si>
    <t>240g</t>
  </si>
  <si>
    <t>杏梅</t>
  </si>
  <si>
    <t>桃子</t>
  </si>
  <si>
    <t>芒果</t>
  </si>
  <si>
    <t>木瓜</t>
  </si>
  <si>
    <t>390g</t>
  </si>
  <si>
    <t>龍眼</t>
  </si>
  <si>
    <t>李子</t>
  </si>
  <si>
    <t>5顆</t>
  </si>
  <si>
    <t>蘋果</t>
  </si>
  <si>
    <t>桔子</t>
  </si>
  <si>
    <t>6顆</t>
  </si>
  <si>
    <t>橘子</t>
  </si>
  <si>
    <t>香蕉</t>
  </si>
  <si>
    <t>370g</t>
  </si>
  <si>
    <t>葡萄</t>
  </si>
  <si>
    <t>350g</t>
  </si>
  <si>
    <t>柿子</t>
  </si>
  <si>
    <t>香瓜</t>
  </si>
  <si>
    <t>500g</t>
  </si>
  <si>
    <t>水梨</t>
  </si>
  <si>
    <t>山竹</t>
  </si>
  <si>
    <t>75g</t>
  </si>
  <si>
    <t>蓮霧</t>
  </si>
  <si>
    <t>270g</t>
  </si>
  <si>
    <t>棗子</t>
  </si>
  <si>
    <t>芭樂</t>
  </si>
  <si>
    <t>釋迦</t>
  </si>
  <si>
    <r>
      <t>草莓</t>
    </r>
    <r>
      <rPr>
        <sz val="10"/>
        <color rgb="FF000000"/>
        <rFont val="Times New Roman"/>
        <family val="1"/>
      </rPr>
      <t> </t>
    </r>
  </si>
  <si>
    <r>
      <t>5</t>
    </r>
    <r>
      <rPr>
        <sz val="10"/>
        <color rgb="FF000000"/>
        <rFont val="新細明體"/>
        <family val="1"/>
        <charset val="136"/>
      </rPr>
      <t>顆</t>
    </r>
  </si>
  <si>
    <r>
      <t>柳橙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新細明體"/>
        <family val="1"/>
        <charset val="136"/>
      </rPr>
      <t>中</t>
    </r>
    <r>
      <rPr>
        <sz val="10"/>
        <color rgb="FF000000"/>
        <rFont val="Times New Roman"/>
        <family val="1"/>
      </rPr>
      <t>)</t>
    </r>
  </si>
  <si>
    <t>百香果</t>
  </si>
  <si>
    <t>火龍果</t>
  </si>
  <si>
    <t>250g</t>
  </si>
  <si>
    <t>青蘋果</t>
  </si>
  <si>
    <t>165g</t>
  </si>
  <si>
    <t>葡萄柚</t>
  </si>
  <si>
    <t>700g</t>
  </si>
  <si>
    <r>
      <t>哈密瓜</t>
    </r>
    <r>
      <rPr>
        <sz val="10"/>
        <color rgb="FF000000"/>
        <rFont val="Times New Roman"/>
        <family val="1"/>
      </rPr>
      <t> </t>
    </r>
  </si>
  <si>
    <t>奇異果</t>
  </si>
  <si>
    <t>西洋梨</t>
  </si>
  <si>
    <t>265g</t>
  </si>
  <si>
    <t>加州李</t>
  </si>
  <si>
    <t>洋香瓜</t>
  </si>
  <si>
    <t>小玉西瓜</t>
  </si>
  <si>
    <r>
      <t>4</t>
    </r>
    <r>
      <rPr>
        <sz val="10"/>
        <color rgb="FF000000"/>
        <rFont val="新細明體"/>
        <family val="1"/>
        <charset val="136"/>
      </rPr>
      <t>斤</t>
    </r>
  </si>
  <si>
    <t>2400g</t>
  </si>
  <si>
    <t>水果</t>
    <phoneticPr fontId="2" type="noConversion"/>
  </si>
  <si>
    <t>馬鈴薯</t>
    <phoneticPr fontId="2" type="noConversion"/>
  </si>
  <si>
    <t>一顆</t>
    <phoneticPr fontId="2" type="noConversion"/>
  </si>
  <si>
    <t>冬粉</t>
    <phoneticPr fontId="2" type="noConversion"/>
  </si>
  <si>
    <t>1碗</t>
    <phoneticPr fontId="2" type="noConversion"/>
  </si>
  <si>
    <t>饅頭</t>
    <phoneticPr fontId="2" type="noConversion"/>
  </si>
  <si>
    <t>蕎麥麵</t>
    <phoneticPr fontId="2" type="noConversion"/>
  </si>
  <si>
    <t>烏龍麵</t>
    <phoneticPr fontId="2" type="noConversion"/>
  </si>
  <si>
    <t>油麵</t>
    <phoneticPr fontId="2" type="noConversion"/>
  </si>
  <si>
    <t>白吐司</t>
    <phoneticPr fontId="2" type="noConversion"/>
  </si>
  <si>
    <t>2片</t>
    <phoneticPr fontId="2" type="noConversion"/>
  </si>
  <si>
    <t>50g</t>
    <phoneticPr fontId="2" type="noConversion"/>
  </si>
  <si>
    <t>白稀飯</t>
    <phoneticPr fontId="2" type="noConversion"/>
  </si>
  <si>
    <t>40g</t>
    <phoneticPr fontId="2" type="noConversion"/>
  </si>
  <si>
    <t>寬粉</t>
    <phoneticPr fontId="2" type="noConversion"/>
  </si>
  <si>
    <t>100g</t>
    <phoneticPr fontId="2" type="noConversion"/>
  </si>
  <si>
    <t>200g</t>
    <phoneticPr fontId="2" type="noConversion"/>
  </si>
  <si>
    <t>通心粉</t>
    <phoneticPr fontId="2" type="noConversion"/>
  </si>
  <si>
    <t>意麵</t>
    <phoneticPr fontId="2" type="noConversion"/>
  </si>
  <si>
    <t>刀削麵</t>
    <phoneticPr fontId="2" type="noConversion"/>
  </si>
  <si>
    <t>粄條</t>
    <phoneticPr fontId="2" type="noConversion"/>
  </si>
  <si>
    <t>米苔目</t>
    <phoneticPr fontId="2" type="noConversion"/>
  </si>
  <si>
    <t>豬排</t>
    <phoneticPr fontId="2" type="noConversion"/>
  </si>
  <si>
    <t>羊肉</t>
  </si>
  <si>
    <t>羊腿肉</t>
    <phoneticPr fontId="2" type="noConversion"/>
  </si>
  <si>
    <t>一片</t>
    <phoneticPr fontId="2" type="noConversion"/>
  </si>
  <si>
    <t>56g</t>
    <phoneticPr fontId="2" type="noConversion"/>
  </si>
  <si>
    <t>71g</t>
    <phoneticPr fontId="2" type="noConversion"/>
  </si>
  <si>
    <t>絲瓜蛤蠣</t>
    <phoneticPr fontId="2" type="noConversion"/>
  </si>
  <si>
    <t>蕃茄炒蛋</t>
    <phoneticPr fontId="2" type="noConversion"/>
  </si>
  <si>
    <t>鮪魚玉米</t>
    <phoneticPr fontId="2" type="noConversion"/>
  </si>
  <si>
    <t>鮭魚</t>
    <phoneticPr fontId="2" type="noConversion"/>
  </si>
  <si>
    <t>雪菜炒香菇</t>
    <phoneticPr fontId="2" type="noConversion"/>
  </si>
  <si>
    <t>生菜</t>
    <phoneticPr fontId="2" type="noConversion"/>
  </si>
  <si>
    <t>培根(1片)</t>
  </si>
  <si>
    <t>牛腱</t>
  </si>
  <si>
    <t>肉鬆</t>
  </si>
  <si>
    <t>豬肉</t>
  </si>
  <si>
    <t>30 g</t>
  </si>
  <si>
    <t>火腿(+5g醣類)</t>
  </si>
  <si>
    <t>45g</t>
  </si>
  <si>
    <t>豬腳</t>
  </si>
  <si>
    <t>臘肉</t>
  </si>
  <si>
    <t>牛肉</t>
  </si>
  <si>
    <t>五花肉</t>
  </si>
  <si>
    <t>豬肉乾(+10g醣類)</t>
  </si>
  <si>
    <t>牛肉乾(+10g醣類)</t>
  </si>
  <si>
    <t>豬肉鬆(+5g醣類)</t>
  </si>
  <si>
    <t>洋火腿</t>
  </si>
  <si>
    <t>牛肉絲</t>
  </si>
  <si>
    <t>生肋排</t>
  </si>
  <si>
    <r>
      <t>8</t>
    </r>
    <r>
      <rPr>
        <sz val="10"/>
        <color rgb="FF000000"/>
        <rFont val="新細明體"/>
        <family val="1"/>
        <charset val="136"/>
      </rPr>
      <t>盎司</t>
    </r>
  </si>
  <si>
    <t>豬小排</t>
  </si>
  <si>
    <t>豬大排</t>
  </si>
  <si>
    <t>豬肉鬆</t>
  </si>
  <si>
    <t>豬大里肌</t>
  </si>
  <si>
    <t>豬後腿肉</t>
  </si>
  <si>
    <t>牛里肌肉</t>
  </si>
  <si>
    <t>豬里肌肉</t>
  </si>
  <si>
    <t>生牛小排</t>
  </si>
  <si>
    <t>105g</t>
  </si>
  <si>
    <t>高麗菜</t>
    <phoneticPr fontId="2" type="noConversion"/>
  </si>
  <si>
    <t>青椒肉絲</t>
    <phoneticPr fontId="2" type="noConversion"/>
  </si>
  <si>
    <t>玉米</t>
    <phoneticPr fontId="2" type="noConversion"/>
  </si>
  <si>
    <t>豬肉</t>
    <phoneticPr fontId="2" type="noConversion"/>
  </si>
  <si>
    <t>玉米番茄生菜</t>
    <phoneticPr fontId="2" type="noConversion"/>
  </si>
  <si>
    <t>洋蔥炒蛋</t>
    <phoneticPr fontId="2" type="noConversion"/>
  </si>
  <si>
    <t>菠菜</t>
    <phoneticPr fontId="2" type="noConversion"/>
  </si>
  <si>
    <t>滷牛肉</t>
    <phoneticPr fontId="2" type="noConversion"/>
  </si>
  <si>
    <t>竹筍</t>
    <phoneticPr fontId="2" type="noConversion"/>
  </si>
  <si>
    <t>香菇炒菜心</t>
    <phoneticPr fontId="2" type="noConversion"/>
  </si>
  <si>
    <t>牛肉</t>
    <phoneticPr fontId="2" type="noConversion"/>
  </si>
  <si>
    <t>蝦仁</t>
    <phoneticPr fontId="2" type="noConversion"/>
  </si>
  <si>
    <t>豬肉鬆</t>
    <phoneticPr fontId="2" type="noConversion"/>
  </si>
  <si>
    <t>荷包蛋</t>
    <phoneticPr fontId="2" type="noConversion"/>
  </si>
  <si>
    <t>柳葉魚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</si>
</sst>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10"/>
      <color rgb="FF00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 style="medium">
        <color rgb="FF111111"/>
      </left>
      <right style="medium">
        <color rgb="FF111111"/>
      </right>
      <top/>
      <bottom style="medium">
        <color rgb="FF111111"/>
      </bottom>
      <diagonal/>
    </border>
    <border>
      <left/>
      <right style="medium">
        <color rgb="FF111111"/>
      </right>
      <top/>
      <bottom style="medium">
        <color rgb="FF11111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111111"/>
      </left>
      <right style="medium">
        <color rgb="FF111111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51E6-B83E-4303-9A4E-0928418F3F7C}">
  <dimension ref="A1:Z71"/>
  <sheetViews>
    <sheetView tabSelected="1" zoomScale="98" zoomScaleNormal="98" workbookViewId="0">
      <selection activeCell="F8" sqref="F8"/>
    </sheetView>
  </sheetViews>
  <sheetFormatPr defaultRowHeight="16.2"/>
  <sheetData>
    <row r="1" spans="1:26">
      <c r="A1" t="s">
        <v>20</v>
      </c>
      <c r="B1" t="s">
        <v>72</v>
      </c>
      <c r="C1" t="s">
        <v>21</v>
      </c>
      <c r="D1" t="s">
        <v>178</v>
      </c>
      <c r="E1" t="s">
        <v>19</v>
      </c>
    </row>
    <row r="2" spans="1:26" ht="28.2" thickBot="1">
      <c r="A2" s="1" t="s">
        <v>241</v>
      </c>
      <c r="B2" t="s">
        <v>242</v>
      </c>
      <c r="C2" s="1" t="s">
        <v>28</v>
      </c>
      <c r="D2" s="6" t="s">
        <v>123</v>
      </c>
      <c r="E2">
        <f>346+73+30+50-100</f>
        <v>399</v>
      </c>
      <c r="J2" t="s">
        <v>20</v>
      </c>
      <c r="K2" s="1" t="s">
        <v>0</v>
      </c>
      <c r="L2" s="2" t="s">
        <v>1</v>
      </c>
      <c r="M2" s="2" t="s">
        <v>2</v>
      </c>
      <c r="N2" s="2">
        <v>330</v>
      </c>
      <c r="P2" s="3" t="s">
        <v>21</v>
      </c>
      <c r="Q2" s="1" t="s">
        <v>22</v>
      </c>
      <c r="R2" s="2" t="s">
        <v>23</v>
      </c>
      <c r="S2" s="2" t="s">
        <v>24</v>
      </c>
      <c r="T2" s="2">
        <v>30</v>
      </c>
      <c r="V2" s="3" t="s">
        <v>72</v>
      </c>
      <c r="W2" s="1" t="s">
        <v>83</v>
      </c>
      <c r="X2" s="2" t="s">
        <v>6</v>
      </c>
      <c r="Y2" s="2" t="s">
        <v>69</v>
      </c>
      <c r="Z2" s="2">
        <v>140</v>
      </c>
    </row>
    <row r="3" spans="1:26" ht="16.8" thickBot="1">
      <c r="A3" s="1" t="s">
        <v>14</v>
      </c>
      <c r="B3" s="1" t="s">
        <v>97</v>
      </c>
      <c r="C3" s="1" t="s">
        <v>240</v>
      </c>
      <c r="D3" s="6" t="s">
        <v>50</v>
      </c>
      <c r="E3" s="5">
        <f>135+25+100+15+75</f>
        <v>350</v>
      </c>
      <c r="J3" t="s">
        <v>20</v>
      </c>
      <c r="K3" s="1" t="s">
        <v>8</v>
      </c>
      <c r="L3" s="2" t="s">
        <v>9</v>
      </c>
      <c r="M3" s="2" t="s">
        <v>6</v>
      </c>
      <c r="N3" s="2">
        <v>70</v>
      </c>
      <c r="P3" s="3" t="s">
        <v>21</v>
      </c>
      <c r="Q3" s="1" t="s">
        <v>25</v>
      </c>
      <c r="R3" s="2" t="s">
        <v>26</v>
      </c>
      <c r="S3" s="2" t="s">
        <v>27</v>
      </c>
      <c r="T3" s="2">
        <v>45</v>
      </c>
      <c r="V3" s="3" t="s">
        <v>72</v>
      </c>
      <c r="W3" s="11" t="s">
        <v>202</v>
      </c>
      <c r="X3" s="2" t="s">
        <v>203</v>
      </c>
      <c r="Y3" s="2" t="s">
        <v>204</v>
      </c>
      <c r="Z3" s="2">
        <v>150</v>
      </c>
    </row>
    <row r="4" spans="1:26" ht="16.8" thickBot="1">
      <c r="A4" s="1" t="s">
        <v>14</v>
      </c>
      <c r="B4" s="1" t="s">
        <v>236</v>
      </c>
      <c r="C4" s="1" t="s">
        <v>35</v>
      </c>
      <c r="D4" s="6" t="s">
        <v>154</v>
      </c>
      <c r="E4">
        <f>73+135+70</f>
        <v>278</v>
      </c>
      <c r="J4" t="s">
        <v>20</v>
      </c>
      <c r="K4" s="1" t="s">
        <v>10</v>
      </c>
      <c r="L4" s="2" t="s">
        <v>11</v>
      </c>
      <c r="M4" s="2" t="s">
        <v>6</v>
      </c>
      <c r="N4" s="2">
        <v>150</v>
      </c>
      <c r="P4" s="3" t="s">
        <v>21</v>
      </c>
      <c r="Q4" s="1" t="s">
        <v>28</v>
      </c>
      <c r="R4" s="2" t="s">
        <v>23</v>
      </c>
      <c r="S4" s="2" t="s">
        <v>29</v>
      </c>
      <c r="T4" s="2">
        <v>30</v>
      </c>
      <c r="V4" s="3" t="s">
        <v>72</v>
      </c>
      <c r="W4" s="1" t="s">
        <v>200</v>
      </c>
      <c r="X4" s="2" t="s">
        <v>203</v>
      </c>
      <c r="Y4" s="2" t="s">
        <v>205</v>
      </c>
      <c r="Z4" s="2">
        <v>130</v>
      </c>
    </row>
    <row r="5" spans="1:26" ht="28.2" thickBot="1">
      <c r="A5" s="1" t="s">
        <v>14</v>
      </c>
      <c r="B5" s="1" t="s">
        <v>83</v>
      </c>
      <c r="C5" s="1" t="s">
        <v>45</v>
      </c>
      <c r="D5" s="6" t="s">
        <v>140</v>
      </c>
      <c r="E5">
        <f>N5+T12+Z2+N46</f>
        <v>375</v>
      </c>
      <c r="J5" t="s">
        <v>20</v>
      </c>
      <c r="K5" s="1" t="s">
        <v>14</v>
      </c>
      <c r="L5" s="2" t="s">
        <v>7</v>
      </c>
      <c r="M5" s="2" t="s">
        <v>6</v>
      </c>
      <c r="N5" s="2">
        <v>135</v>
      </c>
      <c r="P5" s="3" t="s">
        <v>21</v>
      </c>
      <c r="Q5" s="1" t="s">
        <v>30</v>
      </c>
      <c r="R5" s="2" t="s">
        <v>15</v>
      </c>
      <c r="S5" s="2" t="s">
        <v>31</v>
      </c>
      <c r="T5" s="2">
        <v>5</v>
      </c>
      <c r="V5" s="3" t="s">
        <v>72</v>
      </c>
      <c r="W5" s="1" t="s">
        <v>84</v>
      </c>
      <c r="X5" s="2" t="s">
        <v>6</v>
      </c>
      <c r="Y5" s="2" t="s">
        <v>16</v>
      </c>
      <c r="Z5" s="2">
        <v>75</v>
      </c>
    </row>
    <row r="6" spans="1:26" ht="16.8" thickBot="1">
      <c r="A6" s="1" t="s">
        <v>17</v>
      </c>
      <c r="B6" s="1" t="s">
        <v>116</v>
      </c>
      <c r="C6" s="1" t="s">
        <v>45</v>
      </c>
      <c r="D6" s="6" t="s">
        <v>161</v>
      </c>
      <c r="E6" s="5">
        <f>50+40+180+80</f>
        <v>350</v>
      </c>
      <c r="J6" t="s">
        <v>20</v>
      </c>
      <c r="K6" s="1" t="s">
        <v>17</v>
      </c>
      <c r="L6" s="2" t="s">
        <v>18</v>
      </c>
      <c r="M6" s="2" t="s">
        <v>6</v>
      </c>
      <c r="N6" s="2">
        <v>180</v>
      </c>
      <c r="P6" s="3" t="s">
        <v>21</v>
      </c>
      <c r="Q6" s="1" t="s">
        <v>32</v>
      </c>
      <c r="R6" s="2" t="s">
        <v>33</v>
      </c>
      <c r="S6" s="2" t="s">
        <v>34</v>
      </c>
      <c r="T6" s="2">
        <v>70</v>
      </c>
      <c r="V6" s="3" t="s">
        <v>72</v>
      </c>
      <c r="W6" s="1" t="s">
        <v>85</v>
      </c>
      <c r="X6" s="2" t="s">
        <v>6</v>
      </c>
      <c r="Y6" s="2" t="s">
        <v>16</v>
      </c>
      <c r="Z6" s="2">
        <v>75</v>
      </c>
    </row>
    <row r="7" spans="1:26" ht="28.2" thickBot="1">
      <c r="A7" s="1" t="s">
        <v>32</v>
      </c>
      <c r="B7" s="1" t="s">
        <v>213</v>
      </c>
      <c r="C7" s="5" t="s">
        <v>239</v>
      </c>
      <c r="D7" s="6" t="s">
        <v>130</v>
      </c>
      <c r="E7">
        <f>346+55+40+40</f>
        <v>481</v>
      </c>
      <c r="J7" t="s">
        <v>20</v>
      </c>
      <c r="K7" s="1" t="s">
        <v>32</v>
      </c>
      <c r="L7" s="2" t="s">
        <v>1</v>
      </c>
      <c r="M7" s="2" t="s">
        <v>2</v>
      </c>
      <c r="N7" s="2">
        <v>346</v>
      </c>
      <c r="P7" s="3" t="s">
        <v>21</v>
      </c>
      <c r="Q7" s="1" t="s">
        <v>35</v>
      </c>
      <c r="R7" s="2" t="s">
        <v>36</v>
      </c>
      <c r="S7" s="2" t="s">
        <v>37</v>
      </c>
      <c r="T7" s="2">
        <v>5</v>
      </c>
      <c r="V7" s="3" t="s">
        <v>72</v>
      </c>
      <c r="W7" s="1" t="s">
        <v>94</v>
      </c>
      <c r="X7" s="2" t="s">
        <v>6</v>
      </c>
      <c r="Y7" s="2" t="s">
        <v>76</v>
      </c>
      <c r="Z7" s="2">
        <v>75</v>
      </c>
    </row>
    <row r="8" spans="1:26" ht="28.2" thickBot="1">
      <c r="A8" s="1" t="s">
        <v>73</v>
      </c>
      <c r="B8" s="1" t="s">
        <v>84</v>
      </c>
      <c r="C8" s="1" t="s">
        <v>211</v>
      </c>
      <c r="D8" s="6" t="s">
        <v>157</v>
      </c>
      <c r="E8" s="5">
        <f>70+389+40+75</f>
        <v>574</v>
      </c>
      <c r="J8" t="s">
        <v>20</v>
      </c>
      <c r="K8" s="1" t="s">
        <v>73</v>
      </c>
      <c r="L8" s="2" t="s">
        <v>1</v>
      </c>
      <c r="M8" s="2" t="s">
        <v>2</v>
      </c>
      <c r="N8" s="2">
        <v>389</v>
      </c>
      <c r="P8" s="3" t="s">
        <v>21</v>
      </c>
      <c r="Q8" s="1" t="s">
        <v>38</v>
      </c>
      <c r="R8" s="2" t="s">
        <v>23</v>
      </c>
      <c r="S8" s="2" t="s">
        <v>39</v>
      </c>
      <c r="T8" s="2">
        <v>20</v>
      </c>
      <c r="V8" s="3" t="s">
        <v>72</v>
      </c>
      <c r="W8" s="1" t="s">
        <v>95</v>
      </c>
      <c r="X8" s="2" t="s">
        <v>6</v>
      </c>
      <c r="Y8" s="2" t="s">
        <v>31</v>
      </c>
      <c r="Z8" s="2">
        <v>73</v>
      </c>
    </row>
    <row r="9" spans="1:26" ht="28.2" thickBot="1">
      <c r="A9" s="1" t="s">
        <v>74</v>
      </c>
      <c r="B9" s="1" t="s">
        <v>209</v>
      </c>
      <c r="C9" s="1" t="s">
        <v>210</v>
      </c>
      <c r="D9" s="6" t="s">
        <v>146</v>
      </c>
      <c r="E9">
        <f>60+20+73+225+170</f>
        <v>548</v>
      </c>
      <c r="J9" t="s">
        <v>20</v>
      </c>
      <c r="K9" s="1" t="s">
        <v>74</v>
      </c>
      <c r="L9" s="2" t="s">
        <v>1</v>
      </c>
      <c r="M9" s="2" t="s">
        <v>75</v>
      </c>
      <c r="N9" s="2">
        <v>225</v>
      </c>
      <c r="P9" s="3" t="s">
        <v>21</v>
      </c>
      <c r="Q9" s="1" t="s">
        <v>40</v>
      </c>
      <c r="R9" s="2" t="s">
        <v>23</v>
      </c>
      <c r="S9" s="2" t="s">
        <v>41</v>
      </c>
      <c r="T9" s="2">
        <v>60</v>
      </c>
      <c r="V9" s="3" t="s">
        <v>72</v>
      </c>
      <c r="W9" s="1" t="s">
        <v>96</v>
      </c>
      <c r="X9" s="2" t="s">
        <v>6</v>
      </c>
      <c r="Y9" s="2" t="s">
        <v>31</v>
      </c>
      <c r="Z9" s="2">
        <v>73</v>
      </c>
    </row>
    <row r="10" spans="1:26" ht="28.2" thickBot="1">
      <c r="A10" s="1" t="s">
        <v>187</v>
      </c>
      <c r="B10" s="1" t="s">
        <v>217</v>
      </c>
      <c r="C10" s="1" t="s">
        <v>243</v>
      </c>
      <c r="D10" s="6" t="s">
        <v>162</v>
      </c>
      <c r="E10">
        <f>45+40+25+70+55+150</f>
        <v>385</v>
      </c>
      <c r="J10" t="s">
        <v>20</v>
      </c>
      <c r="K10" s="1" t="s">
        <v>187</v>
      </c>
      <c r="L10" s="2" t="s">
        <v>188</v>
      </c>
      <c r="M10" s="2" t="s">
        <v>189</v>
      </c>
      <c r="N10" s="2">
        <v>150</v>
      </c>
      <c r="P10" s="3" t="s">
        <v>21</v>
      </c>
      <c r="Q10" s="1" t="s">
        <v>42</v>
      </c>
      <c r="R10" s="2" t="s">
        <v>23</v>
      </c>
      <c r="S10" s="2" t="s">
        <v>43</v>
      </c>
      <c r="T10" s="2">
        <v>150</v>
      </c>
      <c r="V10" s="3" t="s">
        <v>72</v>
      </c>
      <c r="W10" s="1" t="s">
        <v>97</v>
      </c>
      <c r="X10" s="2" t="s">
        <v>6</v>
      </c>
      <c r="Y10" s="2" t="s">
        <v>16</v>
      </c>
      <c r="Z10" s="2">
        <v>75</v>
      </c>
    </row>
    <row r="11" spans="1:26" ht="16.8" thickBot="1">
      <c r="A11" s="1" t="s">
        <v>77</v>
      </c>
      <c r="B11" s="1" t="s">
        <v>212</v>
      </c>
      <c r="C11" s="1" t="s">
        <v>244</v>
      </c>
      <c r="D11" s="6" t="s">
        <v>157</v>
      </c>
      <c r="E11" s="5">
        <f>180+55+60+95+70</f>
        <v>460</v>
      </c>
      <c r="J11" t="s">
        <v>20</v>
      </c>
      <c r="K11" s="1" t="s">
        <v>77</v>
      </c>
      <c r="L11" s="2" t="s">
        <v>13</v>
      </c>
      <c r="M11" s="2" t="s">
        <v>6</v>
      </c>
      <c r="N11" s="2">
        <v>180</v>
      </c>
      <c r="P11" s="3" t="s">
        <v>21</v>
      </c>
      <c r="Q11" s="1" t="s">
        <v>44</v>
      </c>
      <c r="R11" s="2" t="s">
        <v>23</v>
      </c>
      <c r="S11" s="2" t="s">
        <v>34</v>
      </c>
      <c r="T11" s="2">
        <v>30</v>
      </c>
      <c r="V11" s="3" t="s">
        <v>72</v>
      </c>
      <c r="W11" s="1" t="s">
        <v>98</v>
      </c>
      <c r="X11" s="2" t="s">
        <v>6</v>
      </c>
      <c r="Y11" s="2" t="s">
        <v>89</v>
      </c>
      <c r="Z11" s="2">
        <v>55</v>
      </c>
    </row>
    <row r="12" spans="1:26" ht="16.8" thickBot="1">
      <c r="A12" s="1" t="s">
        <v>78</v>
      </c>
      <c r="B12" s="1" t="s">
        <v>209</v>
      </c>
      <c r="C12" s="1" t="s">
        <v>245</v>
      </c>
      <c r="D12" s="6" t="s">
        <v>128</v>
      </c>
      <c r="E12">
        <f>50+145+73+65</f>
        <v>333</v>
      </c>
      <c r="J12" t="s">
        <v>20</v>
      </c>
      <c r="K12" s="1" t="s">
        <v>78</v>
      </c>
      <c r="L12" s="2" t="s">
        <v>4</v>
      </c>
      <c r="M12" s="2" t="s">
        <v>76</v>
      </c>
      <c r="N12" s="2">
        <v>65</v>
      </c>
      <c r="P12" s="3" t="s">
        <v>21</v>
      </c>
      <c r="Q12" s="1" t="s">
        <v>45</v>
      </c>
      <c r="R12" s="2" t="s">
        <v>23</v>
      </c>
      <c r="S12" s="2" t="s">
        <v>27</v>
      </c>
      <c r="T12" s="2">
        <v>40</v>
      </c>
      <c r="V12" s="3" t="s">
        <v>72</v>
      </c>
      <c r="W12" s="1" t="s">
        <v>99</v>
      </c>
      <c r="X12" s="2" t="s">
        <v>6</v>
      </c>
      <c r="Y12" s="2" t="s">
        <v>87</v>
      </c>
      <c r="Z12" s="2">
        <v>55</v>
      </c>
    </row>
    <row r="13" spans="1:26" ht="28.2" thickBot="1">
      <c r="A13" s="1" t="s">
        <v>79</v>
      </c>
      <c r="B13" s="1" t="s">
        <v>249</v>
      </c>
      <c r="C13" s="1" t="s">
        <v>248</v>
      </c>
      <c r="D13" s="6" t="s">
        <v>133</v>
      </c>
      <c r="E13">
        <f>40+40+20+73+165</f>
        <v>338</v>
      </c>
      <c r="J13" t="s">
        <v>20</v>
      </c>
      <c r="K13" s="1" t="s">
        <v>79</v>
      </c>
      <c r="L13" s="2" t="s">
        <v>80</v>
      </c>
      <c r="M13" s="2" t="s">
        <v>31</v>
      </c>
      <c r="N13" s="2">
        <v>165</v>
      </c>
      <c r="P13" s="3" t="s">
        <v>21</v>
      </c>
      <c r="Q13" s="1" t="s">
        <v>46</v>
      </c>
      <c r="R13" s="2" t="s">
        <v>7</v>
      </c>
      <c r="S13" s="2" t="s">
        <v>47</v>
      </c>
      <c r="T13" s="2">
        <v>15</v>
      </c>
      <c r="V13" s="3" t="s">
        <v>72</v>
      </c>
      <c r="W13" s="1" t="s">
        <v>100</v>
      </c>
      <c r="X13" s="2" t="s">
        <v>6</v>
      </c>
      <c r="Y13" s="2" t="s">
        <v>87</v>
      </c>
      <c r="Z13" s="2">
        <v>55</v>
      </c>
    </row>
    <row r="14" spans="1:26" ht="16.8" thickBot="1">
      <c r="A14" s="1" t="s">
        <v>82</v>
      </c>
      <c r="B14" s="1" t="s">
        <v>212</v>
      </c>
      <c r="C14" s="1" t="s">
        <v>59</v>
      </c>
      <c r="D14" s="6" t="s">
        <v>144</v>
      </c>
      <c r="E14">
        <f>295+40+45+188</f>
        <v>568</v>
      </c>
      <c r="J14" t="s">
        <v>20</v>
      </c>
      <c r="K14" s="1" t="s">
        <v>82</v>
      </c>
      <c r="L14" s="2" t="s">
        <v>5</v>
      </c>
      <c r="M14" s="2" t="s">
        <v>81</v>
      </c>
      <c r="N14" s="2">
        <v>188</v>
      </c>
      <c r="P14" s="3" t="s">
        <v>21</v>
      </c>
      <c r="Q14" s="1" t="s">
        <v>48</v>
      </c>
      <c r="R14" s="2" t="s">
        <v>7</v>
      </c>
      <c r="S14" s="2" t="s">
        <v>49</v>
      </c>
      <c r="T14" s="2">
        <v>160</v>
      </c>
      <c r="V14" s="3" t="s">
        <v>72</v>
      </c>
      <c r="W14" s="1" t="s">
        <v>101</v>
      </c>
      <c r="X14" s="2" t="s">
        <v>6</v>
      </c>
      <c r="Y14" s="2" t="s">
        <v>89</v>
      </c>
      <c r="Z14" s="2">
        <v>73</v>
      </c>
    </row>
    <row r="15" spans="1:26" ht="16.8" thickBot="1">
      <c r="A15" s="5" t="s">
        <v>179</v>
      </c>
      <c r="B15" s="1" t="s">
        <v>250</v>
      </c>
      <c r="C15" s="1" t="s">
        <v>54</v>
      </c>
      <c r="D15" s="6" t="s">
        <v>140</v>
      </c>
      <c r="E15">
        <f>60+73+40+80</f>
        <v>253</v>
      </c>
      <c r="J15" t="s">
        <v>20</v>
      </c>
      <c r="K15" s="5" t="s">
        <v>179</v>
      </c>
      <c r="L15" s="4" t="s">
        <v>180</v>
      </c>
      <c r="M15" s="4" t="s">
        <v>193</v>
      </c>
      <c r="N15" s="4">
        <v>80</v>
      </c>
      <c r="P15" s="3" t="s">
        <v>21</v>
      </c>
      <c r="Q15" s="1" t="s">
        <v>50</v>
      </c>
      <c r="R15" s="2" t="s">
        <v>7</v>
      </c>
      <c r="S15" s="2" t="s">
        <v>51</v>
      </c>
      <c r="T15" s="2">
        <v>25</v>
      </c>
      <c r="V15" s="3" t="s">
        <v>72</v>
      </c>
      <c r="W15" s="1" t="s">
        <v>102</v>
      </c>
      <c r="X15" s="2" t="s">
        <v>6</v>
      </c>
      <c r="Y15" s="2" t="s">
        <v>31</v>
      </c>
      <c r="Z15" s="2">
        <v>73</v>
      </c>
    </row>
    <row r="16" spans="1:26" ht="16.8" thickBot="1">
      <c r="A16" s="5" t="s">
        <v>181</v>
      </c>
      <c r="B16" s="11" t="s">
        <v>202</v>
      </c>
      <c r="C16" s="1" t="s">
        <v>52</v>
      </c>
      <c r="D16" s="6" t="s">
        <v>135</v>
      </c>
      <c r="E16">
        <f>40+150+40+85</f>
        <v>315</v>
      </c>
      <c r="J16" t="s">
        <v>20</v>
      </c>
      <c r="K16" s="5" t="s">
        <v>181</v>
      </c>
      <c r="L16" s="4" t="s">
        <v>182</v>
      </c>
      <c r="M16" s="4" t="s">
        <v>191</v>
      </c>
      <c r="N16" s="4">
        <v>140</v>
      </c>
      <c r="P16" s="3" t="s">
        <v>21</v>
      </c>
      <c r="Q16" s="1" t="s">
        <v>52</v>
      </c>
      <c r="R16" s="2" t="s">
        <v>6</v>
      </c>
      <c r="S16" s="2" t="s">
        <v>2</v>
      </c>
      <c r="T16" s="2">
        <v>60</v>
      </c>
      <c r="V16" s="3" t="s">
        <v>72</v>
      </c>
      <c r="W16" s="1" t="s">
        <v>103</v>
      </c>
      <c r="X16" s="2" t="s">
        <v>6</v>
      </c>
      <c r="Y16" s="2" t="s">
        <v>81</v>
      </c>
      <c r="Z16" s="2">
        <v>80</v>
      </c>
    </row>
    <row r="17" spans="1:26" ht="16.8" thickBot="1">
      <c r="A17" s="5" t="s">
        <v>183</v>
      </c>
      <c r="B17" s="1" t="s">
        <v>251</v>
      </c>
      <c r="C17" s="11" t="s">
        <v>252</v>
      </c>
      <c r="D17" s="6" t="s">
        <v>154</v>
      </c>
      <c r="E17">
        <f>75-80+70+494</f>
        <v>559</v>
      </c>
      <c r="J17" t="s">
        <v>20</v>
      </c>
      <c r="K17" s="5" t="s">
        <v>183</v>
      </c>
      <c r="L17" s="4" t="s">
        <v>182</v>
      </c>
      <c r="M17" s="4" t="s">
        <v>194</v>
      </c>
      <c r="N17" s="4">
        <v>494</v>
      </c>
      <c r="P17" s="3" t="s">
        <v>21</v>
      </c>
      <c r="Q17" s="1" t="s">
        <v>53</v>
      </c>
      <c r="R17" s="2" t="s">
        <v>6</v>
      </c>
      <c r="S17" s="2" t="s">
        <v>2</v>
      </c>
      <c r="T17" s="2">
        <v>40</v>
      </c>
      <c r="V17" s="3" t="s">
        <v>72</v>
      </c>
      <c r="W17" s="1" t="s">
        <v>104</v>
      </c>
      <c r="X17" s="2" t="s">
        <v>6</v>
      </c>
      <c r="Y17" s="2" t="s">
        <v>41</v>
      </c>
      <c r="Z17" s="2">
        <v>240</v>
      </c>
    </row>
    <row r="18" spans="1:26" ht="28.2" thickBot="1">
      <c r="A18" s="5" t="s">
        <v>184</v>
      </c>
      <c r="B18" s="1" t="s">
        <v>83</v>
      </c>
      <c r="C18" s="1" t="s">
        <v>44</v>
      </c>
      <c r="D18" s="6" t="s">
        <v>143</v>
      </c>
      <c r="E18">
        <f>130+140+40+65</f>
        <v>375</v>
      </c>
      <c r="J18" t="s">
        <v>20</v>
      </c>
      <c r="K18" s="5" t="s">
        <v>184</v>
      </c>
      <c r="L18" s="4" t="s">
        <v>182</v>
      </c>
      <c r="M18" s="2" t="s">
        <v>6</v>
      </c>
      <c r="N18" s="4">
        <v>130</v>
      </c>
      <c r="P18" s="3" t="s">
        <v>21</v>
      </c>
      <c r="Q18" s="1" t="s">
        <v>54</v>
      </c>
      <c r="R18" s="2" t="s">
        <v>6</v>
      </c>
      <c r="S18" s="2" t="s">
        <v>2</v>
      </c>
      <c r="T18" s="2">
        <v>40</v>
      </c>
      <c r="V18" s="3" t="s">
        <v>72</v>
      </c>
      <c r="W18" s="1" t="s">
        <v>105</v>
      </c>
      <c r="X18" s="2" t="s">
        <v>6</v>
      </c>
      <c r="Y18" s="2" t="s">
        <v>29</v>
      </c>
      <c r="Z18" s="2">
        <v>195</v>
      </c>
    </row>
    <row r="19" spans="1:26" ht="16.8" thickBot="1">
      <c r="A19" s="5" t="s">
        <v>185</v>
      </c>
      <c r="B19" s="1" t="s">
        <v>215</v>
      </c>
      <c r="C19" s="1" t="s">
        <v>65</v>
      </c>
      <c r="D19" s="6" t="s">
        <v>146</v>
      </c>
      <c r="E19">
        <f>126+73+35+170</f>
        <v>404</v>
      </c>
      <c r="J19" t="s">
        <v>20</v>
      </c>
      <c r="K19" s="5" t="s">
        <v>185</v>
      </c>
      <c r="L19" s="4" t="s">
        <v>182</v>
      </c>
      <c r="M19" s="2" t="s">
        <v>6</v>
      </c>
      <c r="N19" s="4">
        <v>126</v>
      </c>
      <c r="P19" s="3" t="s">
        <v>21</v>
      </c>
      <c r="Q19" s="1" t="s">
        <v>55</v>
      </c>
      <c r="R19" s="2" t="s">
        <v>6</v>
      </c>
      <c r="S19" s="2" t="s">
        <v>2</v>
      </c>
      <c r="T19" s="2">
        <v>40</v>
      </c>
      <c r="V19" s="3" t="s">
        <v>72</v>
      </c>
      <c r="W19" s="1" t="s">
        <v>106</v>
      </c>
      <c r="X19" s="2" t="s">
        <v>6</v>
      </c>
      <c r="Y19" s="2" t="s">
        <v>34</v>
      </c>
      <c r="Z19" s="2">
        <v>155</v>
      </c>
    </row>
    <row r="20" spans="1:26" ht="16.8" thickBot="1">
      <c r="A20" s="5" t="s">
        <v>196</v>
      </c>
      <c r="B20" s="1" t="s">
        <v>253</v>
      </c>
      <c r="C20" s="1" t="s">
        <v>55</v>
      </c>
      <c r="D20" s="6" t="s">
        <v>128</v>
      </c>
      <c r="E20">
        <f>50+40+80+290</f>
        <v>460</v>
      </c>
      <c r="J20" t="s">
        <v>20</v>
      </c>
      <c r="K20" s="5" t="s">
        <v>196</v>
      </c>
      <c r="L20" s="4" t="s">
        <v>182</v>
      </c>
      <c r="M20" s="2" t="s">
        <v>6</v>
      </c>
      <c r="N20" s="4">
        <v>290</v>
      </c>
      <c r="P20" s="3" t="s">
        <v>21</v>
      </c>
      <c r="Q20" s="1" t="s">
        <v>56</v>
      </c>
      <c r="R20" s="2" t="s">
        <v>6</v>
      </c>
      <c r="S20" s="2" t="s">
        <v>2</v>
      </c>
      <c r="T20" s="2">
        <v>40</v>
      </c>
      <c r="V20" s="3" t="s">
        <v>72</v>
      </c>
      <c r="W20" s="1" t="s">
        <v>107</v>
      </c>
      <c r="X20" s="2" t="s">
        <v>6</v>
      </c>
      <c r="Y20" s="2" t="s">
        <v>81</v>
      </c>
      <c r="Z20" s="2">
        <v>75</v>
      </c>
    </row>
    <row r="21" spans="1:26" ht="28.2" thickBot="1">
      <c r="A21" s="5" t="s">
        <v>186</v>
      </c>
      <c r="B21" s="1" t="s">
        <v>111</v>
      </c>
      <c r="C21" s="1" t="s">
        <v>56</v>
      </c>
      <c r="D21" s="6" t="s">
        <v>134</v>
      </c>
      <c r="E21" s="5">
        <f>100+40+361+75</f>
        <v>576</v>
      </c>
      <c r="J21" t="s">
        <v>20</v>
      </c>
      <c r="K21" s="5" t="s">
        <v>186</v>
      </c>
      <c r="L21" s="4" t="s">
        <v>182</v>
      </c>
      <c r="M21" s="2" t="s">
        <v>6</v>
      </c>
      <c r="N21" s="4">
        <v>361</v>
      </c>
      <c r="P21" s="3" t="s">
        <v>21</v>
      </c>
      <c r="Q21" s="1" t="s">
        <v>57</v>
      </c>
      <c r="R21" s="2" t="s">
        <v>6</v>
      </c>
      <c r="S21" s="2" t="s">
        <v>2</v>
      </c>
      <c r="T21" s="2">
        <v>40</v>
      </c>
      <c r="V21" s="3" t="s">
        <v>72</v>
      </c>
      <c r="W21" s="1" t="s">
        <v>108</v>
      </c>
      <c r="X21" s="2" t="s">
        <v>6</v>
      </c>
      <c r="Y21" s="2" t="s">
        <v>109</v>
      </c>
      <c r="Z21" s="2">
        <v>255</v>
      </c>
    </row>
    <row r="22" spans="1:26" ht="28.2" thickBot="1">
      <c r="A22" s="5" t="s">
        <v>190</v>
      </c>
      <c r="B22" s="1" t="s">
        <v>94</v>
      </c>
      <c r="C22" s="1" t="s">
        <v>53</v>
      </c>
      <c r="D22" s="6" t="s">
        <v>144</v>
      </c>
      <c r="E22">
        <f>140+75+40+295</f>
        <v>550</v>
      </c>
      <c r="J22" t="s">
        <v>20</v>
      </c>
      <c r="K22" s="5" t="s">
        <v>190</v>
      </c>
      <c r="L22" s="4" t="s">
        <v>182</v>
      </c>
      <c r="M22" s="2" t="s">
        <v>6</v>
      </c>
      <c r="N22" s="4">
        <v>140</v>
      </c>
      <c r="P22" s="3" t="s">
        <v>21</v>
      </c>
      <c r="Q22" s="1" t="s">
        <v>58</v>
      </c>
      <c r="R22" s="2" t="s">
        <v>6</v>
      </c>
      <c r="S22" s="2" t="s">
        <v>2</v>
      </c>
      <c r="T22" s="2">
        <v>40</v>
      </c>
      <c r="V22" s="3" t="s">
        <v>72</v>
      </c>
      <c r="W22" s="1" t="s">
        <v>110</v>
      </c>
      <c r="X22" s="2" t="s">
        <v>6</v>
      </c>
      <c r="Y22" s="2" t="s">
        <v>16</v>
      </c>
      <c r="Z22" s="2">
        <v>55</v>
      </c>
    </row>
    <row r="23" spans="1:26" ht="28.2" thickBot="1">
      <c r="A23" s="5" t="s">
        <v>192</v>
      </c>
      <c r="B23" s="11" t="s">
        <v>202</v>
      </c>
      <c r="C23" s="1" t="s">
        <v>56</v>
      </c>
      <c r="D23" s="6" t="s">
        <v>143</v>
      </c>
      <c r="E23">
        <f>65+140+150+40</f>
        <v>395</v>
      </c>
      <c r="J23" t="s">
        <v>20</v>
      </c>
      <c r="K23" s="5" t="s">
        <v>192</v>
      </c>
      <c r="L23" s="4" t="s">
        <v>1</v>
      </c>
      <c r="M23" s="4" t="s">
        <v>191</v>
      </c>
      <c r="N23" s="4">
        <v>140</v>
      </c>
      <c r="P23" s="3" t="s">
        <v>21</v>
      </c>
      <c r="Q23" s="1" t="s">
        <v>59</v>
      </c>
      <c r="R23" s="2" t="s">
        <v>6</v>
      </c>
      <c r="S23" s="2" t="s">
        <v>2</v>
      </c>
      <c r="T23" s="2">
        <v>40</v>
      </c>
      <c r="V23" s="3" t="s">
        <v>72</v>
      </c>
      <c r="W23" s="1" t="s">
        <v>111</v>
      </c>
      <c r="X23" s="2" t="s">
        <v>6</v>
      </c>
      <c r="Y23" s="2" t="s">
        <v>81</v>
      </c>
      <c r="Z23" s="2">
        <v>75</v>
      </c>
    </row>
    <row r="24" spans="1:26" ht="16.8" thickBot="1">
      <c r="A24" s="5" t="s">
        <v>195</v>
      </c>
      <c r="B24" s="1" t="s">
        <v>208</v>
      </c>
      <c r="C24" s="1" t="s">
        <v>59</v>
      </c>
      <c r="D24" s="6" t="s">
        <v>125</v>
      </c>
      <c r="E24">
        <f>359+73+40+100</f>
        <v>572</v>
      </c>
      <c r="J24" t="s">
        <v>20</v>
      </c>
      <c r="K24" s="5" t="s">
        <v>195</v>
      </c>
      <c r="L24" s="4" t="s">
        <v>1</v>
      </c>
      <c r="M24" s="2" t="s">
        <v>6</v>
      </c>
      <c r="N24" s="4">
        <v>359</v>
      </c>
      <c r="P24" s="3" t="s">
        <v>21</v>
      </c>
      <c r="Q24" s="1" t="s">
        <v>60</v>
      </c>
      <c r="R24" s="2" t="s">
        <v>6</v>
      </c>
      <c r="S24" s="2" t="s">
        <v>2</v>
      </c>
      <c r="T24" s="2">
        <v>40</v>
      </c>
      <c r="V24" s="3" t="s">
        <v>72</v>
      </c>
      <c r="W24" s="1" t="s">
        <v>112</v>
      </c>
      <c r="X24" s="2" t="s">
        <v>7</v>
      </c>
      <c r="Y24" s="2" t="s">
        <v>93</v>
      </c>
      <c r="Z24" s="2">
        <v>73</v>
      </c>
    </row>
    <row r="25" spans="1:26" ht="16.8" thickBot="1">
      <c r="A25" s="5" t="s">
        <v>197</v>
      </c>
      <c r="B25" s="1" t="s">
        <v>246</v>
      </c>
      <c r="C25" s="1" t="s">
        <v>61</v>
      </c>
      <c r="D25" s="6" t="s">
        <v>138</v>
      </c>
      <c r="E25" s="5">
        <f>140+40+150+267</f>
        <v>597</v>
      </c>
      <c r="J25" t="s">
        <v>20</v>
      </c>
      <c r="K25" s="5" t="s">
        <v>197</v>
      </c>
      <c r="L25" s="4" t="s">
        <v>1</v>
      </c>
      <c r="M25" s="2" t="s">
        <v>6</v>
      </c>
      <c r="N25" s="4">
        <v>267</v>
      </c>
      <c r="P25" s="3" t="s">
        <v>21</v>
      </c>
      <c r="Q25" s="1" t="s">
        <v>61</v>
      </c>
      <c r="R25" s="2" t="s">
        <v>6</v>
      </c>
      <c r="S25" s="2" t="s">
        <v>2</v>
      </c>
      <c r="T25" s="2">
        <v>40</v>
      </c>
      <c r="V25" s="3" t="s">
        <v>72</v>
      </c>
      <c r="W25" s="1" t="s">
        <v>113</v>
      </c>
      <c r="X25" s="2" t="s">
        <v>7</v>
      </c>
      <c r="Y25" s="2" t="s">
        <v>81</v>
      </c>
      <c r="Z25" s="2">
        <v>80</v>
      </c>
    </row>
    <row r="26" spans="1:26" ht="28.2" thickBot="1">
      <c r="A26" s="5" t="s">
        <v>198</v>
      </c>
      <c r="B26" s="1" t="s">
        <v>215</v>
      </c>
      <c r="C26" s="1" t="s">
        <v>247</v>
      </c>
      <c r="D26" s="6" t="s">
        <v>140</v>
      </c>
      <c r="E26" s="5">
        <f>60+73+40+129</f>
        <v>302</v>
      </c>
      <c r="J26" t="s">
        <v>20</v>
      </c>
      <c r="K26" s="5" t="s">
        <v>198</v>
      </c>
      <c r="L26" s="4" t="s">
        <v>1</v>
      </c>
      <c r="M26" s="2" t="s">
        <v>6</v>
      </c>
      <c r="N26" s="4">
        <v>129</v>
      </c>
      <c r="P26" s="3" t="s">
        <v>21</v>
      </c>
      <c r="Q26" s="1" t="s">
        <v>62</v>
      </c>
      <c r="R26" s="2" t="s">
        <v>6</v>
      </c>
      <c r="S26" s="2" t="s">
        <v>2</v>
      </c>
      <c r="T26" s="2">
        <v>40</v>
      </c>
      <c r="V26" s="3" t="s">
        <v>72</v>
      </c>
      <c r="W26" s="1" t="s">
        <v>114</v>
      </c>
      <c r="X26" s="2" t="s">
        <v>7</v>
      </c>
      <c r="Y26" s="2" t="s">
        <v>115</v>
      </c>
      <c r="Z26" s="2">
        <v>95</v>
      </c>
    </row>
    <row r="27" spans="1:26" ht="16.8" thickBot="1">
      <c r="A27" s="5" t="s">
        <v>199</v>
      </c>
      <c r="B27" s="1" t="s">
        <v>215</v>
      </c>
      <c r="C27" s="1" t="s">
        <v>65</v>
      </c>
      <c r="D27" s="6" t="s">
        <v>121</v>
      </c>
      <c r="E27" s="5">
        <f>121+73+35+45</f>
        <v>274</v>
      </c>
      <c r="J27" t="s">
        <v>20</v>
      </c>
      <c r="K27" s="5" t="s">
        <v>199</v>
      </c>
      <c r="L27" s="4" t="s">
        <v>1</v>
      </c>
      <c r="M27" s="2" t="s">
        <v>6</v>
      </c>
      <c r="N27" s="4">
        <v>121</v>
      </c>
      <c r="P27" s="3" t="s">
        <v>21</v>
      </c>
      <c r="Q27" s="1" t="s">
        <v>63</v>
      </c>
      <c r="R27" s="2" t="s">
        <v>7</v>
      </c>
      <c r="S27" s="2" t="s">
        <v>64</v>
      </c>
      <c r="T27" s="2">
        <v>145</v>
      </c>
      <c r="V27" s="3" t="s">
        <v>72</v>
      </c>
      <c r="W27" s="1" t="s">
        <v>116</v>
      </c>
      <c r="X27" s="2" t="s">
        <v>7</v>
      </c>
      <c r="Y27" s="2" t="s">
        <v>81</v>
      </c>
      <c r="Z27" s="2">
        <v>80</v>
      </c>
    </row>
    <row r="28" spans="1:26" ht="16.8" thickBot="1">
      <c r="A28" s="1" t="s">
        <v>74</v>
      </c>
      <c r="B28" s="1" t="s">
        <v>84</v>
      </c>
      <c r="C28" s="1" t="s">
        <v>54</v>
      </c>
      <c r="D28" s="6" t="s">
        <v>128</v>
      </c>
      <c r="E28">
        <f>N38+N9+Z6+T18</f>
        <v>390</v>
      </c>
      <c r="P28" s="3" t="s">
        <v>21</v>
      </c>
      <c r="Q28" s="1" t="s">
        <v>65</v>
      </c>
      <c r="R28" s="2" t="s">
        <v>66</v>
      </c>
      <c r="S28" s="2" t="s">
        <v>29</v>
      </c>
      <c r="T28" s="2">
        <v>35</v>
      </c>
      <c r="V28" s="3" t="s">
        <v>72</v>
      </c>
      <c r="W28" s="1" t="s">
        <v>117</v>
      </c>
      <c r="X28" s="2" t="s">
        <v>118</v>
      </c>
      <c r="Y28" s="2" t="s">
        <v>92</v>
      </c>
      <c r="Z28" s="2">
        <v>73</v>
      </c>
    </row>
    <row r="29" spans="1:26" ht="16.8" thickBot="1">
      <c r="A29" s="1" t="s">
        <v>74</v>
      </c>
      <c r="B29" s="1" t="s">
        <v>97</v>
      </c>
      <c r="C29" s="1" t="s">
        <v>206</v>
      </c>
      <c r="D29" s="6" t="s">
        <v>127</v>
      </c>
      <c r="E29">
        <f>N9+T22+Z10+N37+42</f>
        <v>427</v>
      </c>
      <c r="P29" s="3" t="s">
        <v>21</v>
      </c>
      <c r="Q29" s="1" t="s">
        <v>67</v>
      </c>
      <c r="R29" s="2" t="s">
        <v>23</v>
      </c>
      <c r="S29" s="2" t="s">
        <v>24</v>
      </c>
      <c r="T29" s="2">
        <v>30</v>
      </c>
      <c r="W29" s="1" t="s">
        <v>212</v>
      </c>
      <c r="X29" s="2" t="s">
        <v>89</v>
      </c>
      <c r="Y29" s="2">
        <v>45</v>
      </c>
    </row>
    <row r="30" spans="1:26" ht="16.8" thickBot="1">
      <c r="A30" s="1" t="s">
        <v>74</v>
      </c>
      <c r="B30" s="1" t="s">
        <v>200</v>
      </c>
      <c r="C30" s="1" t="s">
        <v>207</v>
      </c>
      <c r="D30" s="6" t="s">
        <v>170</v>
      </c>
      <c r="E30">
        <f>Z26+T15+N67++Z4+N9</f>
        <v>515</v>
      </c>
      <c r="P30" s="3" t="s">
        <v>21</v>
      </c>
      <c r="Q30" s="1" t="s">
        <v>68</v>
      </c>
      <c r="R30" s="2" t="s">
        <v>15</v>
      </c>
      <c r="S30" s="2" t="s">
        <v>69</v>
      </c>
      <c r="T30" s="2">
        <v>30</v>
      </c>
      <c r="W30" s="1" t="s">
        <v>213</v>
      </c>
      <c r="X30" s="2" t="s">
        <v>16</v>
      </c>
      <c r="Y30" s="2">
        <v>55</v>
      </c>
    </row>
    <row r="31" spans="1:26" ht="16.8" thickBot="1">
      <c r="A31" s="1" t="s">
        <v>74</v>
      </c>
      <c r="B31" s="1" t="s">
        <v>85</v>
      </c>
      <c r="C31" s="1" t="s">
        <v>65</v>
      </c>
      <c r="D31" s="6" t="s">
        <v>133</v>
      </c>
      <c r="E31">
        <f>N9+Z6+T28+N41</f>
        <v>380</v>
      </c>
      <c r="P31" s="3" t="s">
        <v>21</v>
      </c>
      <c r="Q31" s="1" t="s">
        <v>70</v>
      </c>
      <c r="R31" s="2" t="s">
        <v>23</v>
      </c>
      <c r="S31" s="2" t="s">
        <v>71</v>
      </c>
      <c r="T31" s="2">
        <v>55</v>
      </c>
      <c r="W31" s="1" t="s">
        <v>214</v>
      </c>
      <c r="X31" s="2" t="s">
        <v>3</v>
      </c>
      <c r="Y31" s="2">
        <v>73</v>
      </c>
    </row>
    <row r="32" spans="1:26" ht="16.8" thickBot="1">
      <c r="A32" s="1" t="s">
        <v>74</v>
      </c>
      <c r="B32" s="1" t="s">
        <v>103</v>
      </c>
      <c r="C32" s="1" t="s">
        <v>44</v>
      </c>
      <c r="D32" s="6" t="s">
        <v>134</v>
      </c>
      <c r="E32">
        <f>N9+Z16+N42+T11</f>
        <v>435</v>
      </c>
      <c r="W32" s="1" t="s">
        <v>215</v>
      </c>
      <c r="X32" s="2" t="s">
        <v>86</v>
      </c>
      <c r="Y32" s="2">
        <v>73</v>
      </c>
    </row>
    <row r="33" spans="1:25" ht="16.8" thickBot="1">
      <c r="A33" s="1" t="s">
        <v>74</v>
      </c>
      <c r="B33" s="1" t="s">
        <v>108</v>
      </c>
      <c r="C33" s="1" t="s">
        <v>22</v>
      </c>
      <c r="D33" s="6" t="s">
        <v>135</v>
      </c>
      <c r="E33">
        <f>225+120+30+85</f>
        <v>460</v>
      </c>
      <c r="J33" s="3" t="s">
        <v>178</v>
      </c>
      <c r="K33" s="6" t="s">
        <v>119</v>
      </c>
      <c r="L33" s="7" t="s">
        <v>120</v>
      </c>
      <c r="M33" s="8" t="s">
        <v>6</v>
      </c>
      <c r="N33" s="8">
        <v>40</v>
      </c>
      <c r="W33" s="1" t="s">
        <v>201</v>
      </c>
      <c r="X33" s="2" t="s">
        <v>216</v>
      </c>
      <c r="Y33" s="2">
        <v>73</v>
      </c>
    </row>
    <row r="34" spans="1:25" ht="28.2" thickBot="1">
      <c r="J34" s="3" t="s">
        <v>178</v>
      </c>
      <c r="K34" s="6" t="s">
        <v>121</v>
      </c>
      <c r="L34" s="8" t="s">
        <v>122</v>
      </c>
      <c r="M34" s="8" t="s">
        <v>6</v>
      </c>
      <c r="N34" s="8">
        <v>45</v>
      </c>
      <c r="W34" s="1" t="s">
        <v>217</v>
      </c>
      <c r="X34" s="2" t="s">
        <v>218</v>
      </c>
      <c r="Y34" s="2">
        <v>55</v>
      </c>
    </row>
    <row r="35" spans="1:25" ht="16.8" thickBot="1">
      <c r="J35" s="3" t="s">
        <v>178</v>
      </c>
      <c r="K35" s="6" t="s">
        <v>123</v>
      </c>
      <c r="L35" s="8" t="s">
        <v>124</v>
      </c>
      <c r="M35" s="8" t="s">
        <v>6</v>
      </c>
      <c r="N35" s="8">
        <v>50</v>
      </c>
      <c r="W35" s="1" t="s">
        <v>201</v>
      </c>
      <c r="X35" s="2" t="s">
        <v>16</v>
      </c>
      <c r="Y35" s="2">
        <v>75</v>
      </c>
    </row>
    <row r="36" spans="1:25" ht="16.8" thickBot="1">
      <c r="J36" s="3" t="s">
        <v>178</v>
      </c>
      <c r="K36" s="6" t="s">
        <v>125</v>
      </c>
      <c r="L36" s="8" t="s">
        <v>6</v>
      </c>
      <c r="M36" s="8" t="s">
        <v>126</v>
      </c>
      <c r="N36" s="8">
        <v>100</v>
      </c>
      <c r="W36" s="1" t="s">
        <v>219</v>
      </c>
      <c r="X36" s="2" t="s">
        <v>16</v>
      </c>
      <c r="Y36" s="2">
        <v>75</v>
      </c>
    </row>
    <row r="37" spans="1:25" ht="16.8" thickBot="1">
      <c r="J37" s="3" t="s">
        <v>178</v>
      </c>
      <c r="K37" s="6" t="s">
        <v>127</v>
      </c>
      <c r="L37" s="8" t="s">
        <v>7</v>
      </c>
      <c r="M37" s="8" t="s">
        <v>6</v>
      </c>
      <c r="N37" s="8">
        <v>45</v>
      </c>
      <c r="W37" s="1" t="s">
        <v>220</v>
      </c>
      <c r="X37" s="2" t="s">
        <v>76</v>
      </c>
      <c r="Y37" s="2">
        <v>120</v>
      </c>
    </row>
    <row r="38" spans="1:25" ht="16.8" thickBot="1">
      <c r="J38" s="3" t="s">
        <v>178</v>
      </c>
      <c r="K38" s="6" t="s">
        <v>128</v>
      </c>
      <c r="L38" s="9" t="s">
        <v>129</v>
      </c>
      <c r="M38" s="9" t="s">
        <v>88</v>
      </c>
      <c r="N38" s="8">
        <v>50</v>
      </c>
      <c r="W38" s="1" t="s">
        <v>221</v>
      </c>
      <c r="X38" s="2" t="s">
        <v>86</v>
      </c>
      <c r="Y38" s="2">
        <v>73</v>
      </c>
    </row>
    <row r="39" spans="1:25" ht="16.8" thickBot="1">
      <c r="J39" s="3" t="s">
        <v>178</v>
      </c>
      <c r="K39" s="6" t="s">
        <v>130</v>
      </c>
      <c r="L39" s="8" t="s">
        <v>4</v>
      </c>
      <c r="M39" s="8" t="s">
        <v>131</v>
      </c>
      <c r="N39" s="8">
        <v>40</v>
      </c>
      <c r="W39" s="1" t="s">
        <v>222</v>
      </c>
      <c r="X39" s="2" t="s">
        <v>2</v>
      </c>
      <c r="Y39" s="2">
        <v>388</v>
      </c>
    </row>
    <row r="40" spans="1:25" ht="42" thickBot="1">
      <c r="J40" s="3" t="s">
        <v>178</v>
      </c>
      <c r="K40" s="6" t="s">
        <v>132</v>
      </c>
      <c r="L40" s="8" t="s">
        <v>7</v>
      </c>
      <c r="M40" s="8" t="s">
        <v>6</v>
      </c>
      <c r="N40" s="8">
        <v>45</v>
      </c>
      <c r="W40" s="1" t="s">
        <v>223</v>
      </c>
      <c r="X40" s="2" t="s">
        <v>76</v>
      </c>
      <c r="Y40" s="2">
        <v>55</v>
      </c>
    </row>
    <row r="41" spans="1:25" ht="42" thickBot="1">
      <c r="J41" s="3" t="s">
        <v>178</v>
      </c>
      <c r="K41" s="6" t="s">
        <v>133</v>
      </c>
      <c r="L41" s="8" t="s">
        <v>7</v>
      </c>
      <c r="M41" s="8" t="s">
        <v>6</v>
      </c>
      <c r="N41" s="8">
        <v>45</v>
      </c>
      <c r="W41" s="1" t="s">
        <v>224</v>
      </c>
      <c r="X41" s="2" t="s">
        <v>87</v>
      </c>
      <c r="Y41" s="2">
        <v>55</v>
      </c>
    </row>
    <row r="42" spans="1:25" ht="28.2" thickBot="1">
      <c r="J42" s="3" t="s">
        <v>178</v>
      </c>
      <c r="K42" s="6" t="s">
        <v>134</v>
      </c>
      <c r="L42" s="8" t="s">
        <v>7</v>
      </c>
      <c r="M42" s="8" t="s">
        <v>6</v>
      </c>
      <c r="N42" s="8">
        <v>100</v>
      </c>
      <c r="W42" s="1" t="s">
        <v>225</v>
      </c>
      <c r="X42" s="2" t="s">
        <v>87</v>
      </c>
      <c r="Y42" s="2">
        <v>75</v>
      </c>
    </row>
    <row r="43" spans="1:25" ht="16.8" thickBot="1">
      <c r="J43" s="3" t="s">
        <v>178</v>
      </c>
      <c r="K43" s="6" t="s">
        <v>135</v>
      </c>
      <c r="L43" s="8" t="s">
        <v>6</v>
      </c>
      <c r="M43" s="8" t="s">
        <v>136</v>
      </c>
      <c r="N43" s="8">
        <v>85</v>
      </c>
      <c r="W43" s="1" t="s">
        <v>226</v>
      </c>
      <c r="X43" s="2" t="s">
        <v>86</v>
      </c>
      <c r="Y43" s="2">
        <v>73</v>
      </c>
    </row>
    <row r="44" spans="1:25" ht="16.8" thickBot="1">
      <c r="J44" s="3" t="s">
        <v>178</v>
      </c>
      <c r="K44" s="6" t="s">
        <v>137</v>
      </c>
      <c r="L44" s="8" t="s">
        <v>9</v>
      </c>
      <c r="M44" s="8" t="s">
        <v>6</v>
      </c>
      <c r="N44" s="8">
        <v>60</v>
      </c>
      <c r="W44" s="1" t="s">
        <v>227</v>
      </c>
      <c r="X44" s="2" t="s">
        <v>2</v>
      </c>
      <c r="Y44" s="2">
        <v>300</v>
      </c>
    </row>
    <row r="45" spans="1:25" ht="16.8" thickBot="1">
      <c r="J45" s="3" t="s">
        <v>178</v>
      </c>
      <c r="K45" s="6" t="s">
        <v>138</v>
      </c>
      <c r="L45" s="8" t="s">
        <v>139</v>
      </c>
      <c r="M45" s="8" t="s">
        <v>16</v>
      </c>
      <c r="N45" s="8">
        <v>140</v>
      </c>
      <c r="W45" s="1" t="s">
        <v>228</v>
      </c>
      <c r="X45" s="12" t="s">
        <v>229</v>
      </c>
      <c r="Y45" s="2">
        <v>480</v>
      </c>
    </row>
    <row r="46" spans="1:25" ht="16.8" thickBot="1">
      <c r="J46" s="3" t="s">
        <v>178</v>
      </c>
      <c r="K46" s="6" t="s">
        <v>140</v>
      </c>
      <c r="L46" s="8" t="s">
        <v>6</v>
      </c>
      <c r="M46" s="8" t="s">
        <v>88</v>
      </c>
      <c r="N46" s="8">
        <v>60</v>
      </c>
      <c r="W46" s="1" t="s">
        <v>230</v>
      </c>
      <c r="X46" s="2" t="s">
        <v>16</v>
      </c>
      <c r="Y46" s="2">
        <v>75</v>
      </c>
    </row>
    <row r="47" spans="1:25" ht="16.8" thickBot="1">
      <c r="J47" s="3" t="s">
        <v>178</v>
      </c>
      <c r="K47" s="6" t="s">
        <v>141</v>
      </c>
      <c r="L47" s="8" t="s">
        <v>142</v>
      </c>
      <c r="M47" s="8" t="s">
        <v>6</v>
      </c>
      <c r="N47" s="8">
        <v>60</v>
      </c>
      <c r="W47" s="1" t="s">
        <v>231</v>
      </c>
      <c r="X47" s="2" t="s">
        <v>16</v>
      </c>
      <c r="Y47" s="2">
        <v>75</v>
      </c>
    </row>
    <row r="48" spans="1:25" ht="16.8" thickBot="1">
      <c r="J48" s="3" t="s">
        <v>178</v>
      </c>
      <c r="K48" s="6" t="s">
        <v>143</v>
      </c>
      <c r="L48" s="8" t="s">
        <v>6</v>
      </c>
      <c r="M48" s="8" t="s">
        <v>91</v>
      </c>
      <c r="N48" s="8">
        <v>65</v>
      </c>
      <c r="W48" s="1" t="s">
        <v>232</v>
      </c>
      <c r="X48" s="2" t="s">
        <v>76</v>
      </c>
      <c r="Y48" s="2">
        <v>120</v>
      </c>
    </row>
    <row r="49" spans="10:25" ht="16.8" thickBot="1">
      <c r="J49" s="3" t="s">
        <v>178</v>
      </c>
      <c r="K49" s="6" t="s">
        <v>144</v>
      </c>
      <c r="L49" s="8" t="s">
        <v>6</v>
      </c>
      <c r="M49" s="8" t="s">
        <v>145</v>
      </c>
      <c r="N49" s="8">
        <v>295</v>
      </c>
      <c r="W49" s="1" t="s">
        <v>233</v>
      </c>
      <c r="X49" s="2" t="s">
        <v>16</v>
      </c>
      <c r="Y49" s="2">
        <v>55</v>
      </c>
    </row>
    <row r="50" spans="10:25" ht="16.8" thickBot="1">
      <c r="J50" s="3" t="s">
        <v>178</v>
      </c>
      <c r="K50" s="6" t="s">
        <v>146</v>
      </c>
      <c r="L50" s="8" t="s">
        <v>6</v>
      </c>
      <c r="M50" s="8" t="s">
        <v>147</v>
      </c>
      <c r="N50" s="8">
        <v>170</v>
      </c>
      <c r="W50" s="1" t="s">
        <v>234</v>
      </c>
      <c r="X50" s="2" t="s">
        <v>16</v>
      </c>
      <c r="Y50" s="2">
        <v>120</v>
      </c>
    </row>
    <row r="51" spans="10:25" ht="16.8" thickBot="1">
      <c r="J51" s="3" t="s">
        <v>178</v>
      </c>
      <c r="K51" s="6" t="s">
        <v>148</v>
      </c>
      <c r="L51" s="8" t="s">
        <v>6</v>
      </c>
      <c r="M51" s="8" t="s">
        <v>91</v>
      </c>
      <c r="N51" s="8">
        <v>120</v>
      </c>
      <c r="W51" s="1" t="s">
        <v>235</v>
      </c>
      <c r="X51" s="2" t="s">
        <v>86</v>
      </c>
      <c r="Y51" s="2">
        <v>73</v>
      </c>
    </row>
    <row r="52" spans="10:25" ht="16.8" thickBot="1">
      <c r="J52" s="3" t="s">
        <v>178</v>
      </c>
      <c r="K52" s="6" t="s">
        <v>149</v>
      </c>
      <c r="L52" s="8" t="s">
        <v>6</v>
      </c>
      <c r="M52" s="8" t="s">
        <v>150</v>
      </c>
      <c r="N52" s="8">
        <v>160</v>
      </c>
      <c r="W52" s="1" t="s">
        <v>236</v>
      </c>
      <c r="X52" s="2" t="s">
        <v>86</v>
      </c>
      <c r="Y52" s="2">
        <v>73</v>
      </c>
    </row>
    <row r="53" spans="10:25" ht="16.8" thickBot="1">
      <c r="J53" s="3" t="s">
        <v>178</v>
      </c>
      <c r="K53" s="6" t="s">
        <v>151</v>
      </c>
      <c r="L53" s="8" t="s">
        <v>6</v>
      </c>
      <c r="M53" s="8" t="s">
        <v>41</v>
      </c>
      <c r="N53" s="8">
        <v>90</v>
      </c>
      <c r="W53" s="1" t="s">
        <v>237</v>
      </c>
      <c r="X53" s="2" t="s">
        <v>238</v>
      </c>
      <c r="Y53" s="2">
        <v>360</v>
      </c>
    </row>
    <row r="54" spans="10:25" ht="16.8" thickBot="1">
      <c r="J54" s="3" t="s">
        <v>178</v>
      </c>
      <c r="K54" s="6" t="s">
        <v>152</v>
      </c>
      <c r="L54" s="8" t="s">
        <v>7</v>
      </c>
      <c r="M54" s="8" t="s">
        <v>153</v>
      </c>
      <c r="N54" s="8">
        <v>10</v>
      </c>
    </row>
    <row r="55" spans="10:25" ht="16.8" thickBot="1">
      <c r="J55" s="3" t="s">
        <v>178</v>
      </c>
      <c r="K55" s="6" t="s">
        <v>154</v>
      </c>
      <c r="L55" s="8" t="s">
        <v>7</v>
      </c>
      <c r="M55" s="8" t="s">
        <v>155</v>
      </c>
      <c r="N55" s="8">
        <v>70</v>
      </c>
    </row>
    <row r="56" spans="10:25" ht="16.8" thickBot="1">
      <c r="J56" s="3" t="s">
        <v>178</v>
      </c>
      <c r="K56" s="6" t="s">
        <v>156</v>
      </c>
      <c r="L56" s="8" t="s">
        <v>7</v>
      </c>
      <c r="M56" s="8" t="s">
        <v>39</v>
      </c>
      <c r="N56" s="8">
        <v>30</v>
      </c>
    </row>
    <row r="57" spans="10:25" ht="16.8" thickBot="1">
      <c r="J57" s="3" t="s">
        <v>178</v>
      </c>
      <c r="K57" s="6" t="s">
        <v>157</v>
      </c>
      <c r="L57" s="8" t="s">
        <v>6</v>
      </c>
      <c r="M57" s="8" t="s">
        <v>90</v>
      </c>
      <c r="N57" s="8">
        <v>70</v>
      </c>
    </row>
    <row r="58" spans="10:25" ht="16.8" thickBot="1">
      <c r="J58" s="3" t="s">
        <v>178</v>
      </c>
      <c r="K58" s="6" t="s">
        <v>50</v>
      </c>
      <c r="L58" s="8" t="s">
        <v>6</v>
      </c>
      <c r="M58" s="8" t="s">
        <v>39</v>
      </c>
      <c r="N58" s="8">
        <v>18</v>
      </c>
    </row>
    <row r="59" spans="10:25" ht="16.8" thickBot="1">
      <c r="J59" s="3" t="s">
        <v>178</v>
      </c>
      <c r="K59" s="6" t="s">
        <v>158</v>
      </c>
      <c r="L59" s="8" t="s">
        <v>7</v>
      </c>
      <c r="M59" s="8" t="s">
        <v>147</v>
      </c>
      <c r="N59" s="8">
        <v>160</v>
      </c>
    </row>
    <row r="60" spans="10:25" ht="16.8" thickBot="1">
      <c r="J60" s="3" t="s">
        <v>178</v>
      </c>
      <c r="K60" s="6" t="s">
        <v>159</v>
      </c>
      <c r="L60" s="9" t="s">
        <v>160</v>
      </c>
      <c r="M60" s="8" t="s">
        <v>12</v>
      </c>
      <c r="N60" s="8">
        <v>30</v>
      </c>
    </row>
    <row r="61" spans="10:25" ht="16.8" thickBot="1">
      <c r="J61" s="3" t="s">
        <v>178</v>
      </c>
      <c r="K61" s="6" t="s">
        <v>161</v>
      </c>
      <c r="L61" s="8" t="s">
        <v>7</v>
      </c>
      <c r="M61" s="8" t="s">
        <v>6</v>
      </c>
      <c r="N61" s="8">
        <v>50</v>
      </c>
    </row>
    <row r="62" spans="10:25" ht="16.8" thickBot="1">
      <c r="J62" s="3" t="s">
        <v>178</v>
      </c>
      <c r="K62" s="6" t="s">
        <v>162</v>
      </c>
      <c r="L62" s="8" t="s">
        <v>7</v>
      </c>
      <c r="M62" s="8" t="s">
        <v>2</v>
      </c>
      <c r="N62" s="8">
        <v>45</v>
      </c>
    </row>
    <row r="63" spans="10:25" ht="16.8" thickBot="1">
      <c r="J63" s="3" t="s">
        <v>178</v>
      </c>
      <c r="K63" s="6" t="s">
        <v>163</v>
      </c>
      <c r="L63" s="8" t="s">
        <v>7</v>
      </c>
      <c r="M63" s="8" t="s">
        <v>164</v>
      </c>
      <c r="N63" s="8">
        <v>60</v>
      </c>
    </row>
    <row r="64" spans="10:25" ht="16.8" thickBot="1">
      <c r="J64" s="3" t="s">
        <v>178</v>
      </c>
      <c r="K64" s="6" t="s">
        <v>165</v>
      </c>
      <c r="L64" s="8" t="s">
        <v>6</v>
      </c>
      <c r="M64" s="8" t="s">
        <v>166</v>
      </c>
      <c r="N64" s="8">
        <v>80</v>
      </c>
    </row>
    <row r="65" spans="10:14" ht="16.8" thickBot="1">
      <c r="J65" s="3" t="s">
        <v>178</v>
      </c>
      <c r="K65" s="6" t="s">
        <v>167</v>
      </c>
      <c r="L65" s="8" t="s">
        <v>7</v>
      </c>
      <c r="M65" s="8" t="s">
        <v>168</v>
      </c>
      <c r="N65" s="8">
        <v>220</v>
      </c>
    </row>
    <row r="66" spans="10:14" ht="16.8" thickBot="1">
      <c r="J66" s="3" t="s">
        <v>178</v>
      </c>
      <c r="K66" s="10" t="s">
        <v>169</v>
      </c>
      <c r="L66" s="9" t="s">
        <v>129</v>
      </c>
      <c r="M66" s="8" t="s">
        <v>131</v>
      </c>
      <c r="N66" s="8">
        <v>60</v>
      </c>
    </row>
    <row r="67" spans="10:14" ht="16.8" thickBot="1">
      <c r="J67" s="3" t="s">
        <v>178</v>
      </c>
      <c r="K67" s="6" t="s">
        <v>170</v>
      </c>
      <c r="L67" s="8" t="s">
        <v>4</v>
      </c>
      <c r="M67" s="8" t="s">
        <v>2</v>
      </c>
      <c r="N67" s="8">
        <v>40</v>
      </c>
    </row>
    <row r="68" spans="10:14" ht="16.8" thickBot="1">
      <c r="J68" s="3" t="s">
        <v>178</v>
      </c>
      <c r="K68" s="6" t="s">
        <v>171</v>
      </c>
      <c r="L68" s="8" t="s">
        <v>7</v>
      </c>
      <c r="M68" s="8" t="s">
        <v>172</v>
      </c>
      <c r="N68" s="8">
        <v>120</v>
      </c>
    </row>
    <row r="69" spans="10:14" ht="16.8" thickBot="1">
      <c r="J69" s="3" t="s">
        <v>178</v>
      </c>
      <c r="K69" s="6" t="s">
        <v>173</v>
      </c>
      <c r="L69" s="8" t="s">
        <v>7</v>
      </c>
      <c r="M69" s="8" t="s">
        <v>2</v>
      </c>
      <c r="N69" s="8">
        <v>45</v>
      </c>
    </row>
    <row r="70" spans="10:14" ht="16.8" thickBot="1">
      <c r="J70" s="3" t="s">
        <v>178</v>
      </c>
      <c r="K70" s="6" t="s">
        <v>174</v>
      </c>
      <c r="L70" s="8" t="s">
        <v>6</v>
      </c>
      <c r="M70" s="8" t="s">
        <v>147</v>
      </c>
      <c r="N70" s="8">
        <v>115</v>
      </c>
    </row>
    <row r="71" spans="10:14" ht="16.8" thickBot="1">
      <c r="J71" s="3" t="s">
        <v>178</v>
      </c>
      <c r="K71" s="6" t="s">
        <v>175</v>
      </c>
      <c r="L71" s="9" t="s">
        <v>176</v>
      </c>
      <c r="M71" s="8" t="s">
        <v>177</v>
      </c>
      <c r="N71" s="8">
        <v>430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郭泳函</dc:creator>
  <cp:lastModifiedBy>郭泳函</cp:lastModifiedBy>
  <dcterms:created xsi:type="dcterms:W3CDTF">2023-12-20T11:20:47Z</dcterms:created>
  <dcterms:modified xsi:type="dcterms:W3CDTF">2023-12-22T12:40:52Z</dcterms:modified>
</cp:coreProperties>
</file>