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数据分析--纳米学位\project1(statistic)\P1项目\"/>
    </mc:Choice>
  </mc:AlternateContent>
  <bookViews>
    <workbookView xWindow="480" yWindow="60" windowWidth="11835" windowHeight="6945" activeTab="1"/>
  </bookViews>
  <sheets>
    <sheet name="stroopdata" sheetId="1" r:id="rId1"/>
    <sheet name="一致" sheetId="2" r:id="rId2"/>
    <sheet name="不一致" sheetId="3" r:id="rId3"/>
  </sheets>
  <calcPr calcId="152511"/>
</workbook>
</file>

<file path=xl/calcChain.xml><?xml version="1.0" encoding="utf-8"?>
<calcChain xmlns="http://schemas.openxmlformats.org/spreadsheetml/2006/main">
  <c r="E30" i="3" l="1"/>
  <c r="E29" i="3"/>
  <c r="I20" i="2"/>
  <c r="C33" i="1" l="1"/>
  <c r="C34" i="1"/>
  <c r="C29" i="1"/>
  <c r="G3" i="1"/>
  <c r="H21" i="2"/>
  <c r="C30" i="1"/>
  <c r="E28" i="3" l="1"/>
  <c r="C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15" i="3" l="1"/>
  <c r="C15" i="3" s="1"/>
  <c r="B2" i="3"/>
  <c r="C2" i="3" s="1"/>
  <c r="B18" i="3"/>
  <c r="C18" i="3" s="1"/>
  <c r="B21" i="3"/>
  <c r="C21" i="3" s="1"/>
  <c r="B3" i="3"/>
  <c r="C3" i="3" s="1"/>
  <c r="B12" i="3"/>
  <c r="C12" i="3" s="1"/>
  <c r="B20" i="3"/>
  <c r="C20" i="3" s="1"/>
  <c r="B7" i="3"/>
  <c r="C7" i="3" s="1"/>
  <c r="B5" i="3"/>
  <c r="C5" i="3" s="1"/>
  <c r="B25" i="3"/>
  <c r="C25" i="3" s="1"/>
  <c r="B17" i="3"/>
  <c r="C17" i="3" s="1"/>
  <c r="B22" i="3"/>
  <c r="C22" i="3" s="1"/>
  <c r="B4" i="3"/>
  <c r="C4" i="3" s="1"/>
  <c r="B24" i="3"/>
  <c r="C24" i="3" s="1"/>
  <c r="B19" i="3"/>
  <c r="C19" i="3" s="1"/>
  <c r="B16" i="3"/>
  <c r="C16" i="3" s="1"/>
  <c r="B14" i="3"/>
  <c r="C14" i="3" s="1"/>
  <c r="B9" i="3"/>
  <c r="C9" i="3" s="1"/>
  <c r="B8" i="3"/>
  <c r="C8" i="3" s="1"/>
  <c r="B5" i="2"/>
  <c r="C5" i="2" s="1"/>
  <c r="B22" i="2"/>
  <c r="C22" i="2" s="1"/>
  <c r="B7" i="2"/>
  <c r="C7" i="2" s="1"/>
  <c r="H19" i="2"/>
  <c r="B2" i="2" s="1"/>
  <c r="C2" i="2" s="1"/>
  <c r="B25" i="2" l="1"/>
  <c r="C25" i="2" s="1"/>
  <c r="B24" i="2"/>
  <c r="C24" i="2" s="1"/>
  <c r="B16" i="2"/>
  <c r="C16" i="2" s="1"/>
  <c r="B6" i="3"/>
  <c r="C6" i="3" s="1"/>
  <c r="B11" i="3"/>
  <c r="C11" i="3" s="1"/>
  <c r="B10" i="3"/>
  <c r="C10" i="3" s="1"/>
  <c r="B23" i="3"/>
  <c r="C23" i="3" s="1"/>
  <c r="B13" i="3"/>
  <c r="C13" i="3" s="1"/>
  <c r="B13" i="2"/>
  <c r="C13" i="2" s="1"/>
  <c r="B6" i="2"/>
  <c r="C6" i="2" s="1"/>
  <c r="B21" i="2"/>
  <c r="C21" i="2" s="1"/>
  <c r="B14" i="2"/>
  <c r="C14" i="2" s="1"/>
  <c r="B10" i="2"/>
  <c r="C10" i="2" s="1"/>
  <c r="B20" i="2"/>
  <c r="C20" i="2" s="1"/>
  <c r="B8" i="2"/>
  <c r="C8" i="2" s="1"/>
  <c r="B12" i="2"/>
  <c r="C12" i="2" s="1"/>
  <c r="B23" i="2"/>
  <c r="C23" i="2" s="1"/>
  <c r="B17" i="2"/>
  <c r="C17" i="2" s="1"/>
  <c r="B4" i="2"/>
  <c r="C4" i="2" s="1"/>
  <c r="B15" i="2"/>
  <c r="C15" i="2" s="1"/>
  <c r="B19" i="2"/>
  <c r="C19" i="2" s="1"/>
  <c r="B11" i="2"/>
  <c r="C11" i="2" s="1"/>
  <c r="B9" i="2"/>
  <c r="C9" i="2" s="1"/>
  <c r="B18" i="2"/>
  <c r="C18" i="2" s="1"/>
  <c r="B3" i="2"/>
  <c r="C3" i="2" s="1"/>
  <c r="H20" i="2" s="1"/>
</calcChain>
</file>

<file path=xl/sharedStrings.xml><?xml version="1.0" encoding="utf-8"?>
<sst xmlns="http://schemas.openxmlformats.org/spreadsheetml/2006/main" count="33" uniqueCount="26">
  <si>
    <t>Congruent</t>
  </si>
  <si>
    <t>Incongruent</t>
  </si>
  <si>
    <t>接收</t>
  </si>
  <si>
    <t>其他</t>
  </si>
  <si>
    <t>频率</t>
  </si>
  <si>
    <t>μ1</t>
  </si>
  <si>
    <t>μ1</t>
    <phoneticPr fontId="18" type="noConversion"/>
  </si>
  <si>
    <t>平方</t>
    <phoneticPr fontId="18" type="noConversion"/>
  </si>
  <si>
    <t>差</t>
    <phoneticPr fontId="18" type="noConversion"/>
  </si>
  <si>
    <t>μ2</t>
  </si>
  <si>
    <t>μ2</t>
    <phoneticPr fontId="18" type="noConversion"/>
  </si>
  <si>
    <t>s</t>
    <phoneticPr fontId="18" type="noConversion"/>
  </si>
  <si>
    <t>s1</t>
    <phoneticPr fontId="18" type="noConversion"/>
  </si>
  <si>
    <t>Congruent</t>
    <phoneticPr fontId="18" type="noConversion"/>
  </si>
  <si>
    <t>SS1</t>
    <phoneticPr fontId="18" type="noConversion"/>
  </si>
  <si>
    <t>SS2</t>
    <phoneticPr fontId="18" type="noConversion"/>
  </si>
  <si>
    <t>μ（差）</t>
    <phoneticPr fontId="18" type="noConversion"/>
  </si>
  <si>
    <t>d</t>
    <phoneticPr fontId="18" type="noConversion"/>
  </si>
  <si>
    <t>差</t>
    <phoneticPr fontId="18" type="noConversion"/>
  </si>
  <si>
    <t>差的平方</t>
    <phoneticPr fontId="18" type="noConversion"/>
  </si>
  <si>
    <t>SS</t>
    <phoneticPr fontId="18" type="noConversion"/>
  </si>
  <si>
    <t>差异variance</t>
    <phoneticPr fontId="18" type="noConversion"/>
  </si>
  <si>
    <t>T</t>
    <phoneticPr fontId="18" type="noConversion"/>
  </si>
  <si>
    <t>根号下23</t>
    <phoneticPr fontId="18" type="noConversion"/>
  </si>
  <si>
    <t>s2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</si>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</sst>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0000000_);[Red]\(0.00000000000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176" fontId="19" fillId="0" borderId="0" xfId="0" applyNumberFormat="1" applyFont="1">
      <alignment vertical="center"/>
    </xf>
    <xf numFmtId="176" fontId="19" fillId="0" borderId="10" xfId="0" applyNumberFormat="1" applyFont="1" applyBorder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Congruent</a:t>
            </a: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一致!$G$2:$G$11</c:f>
              <c:strCache>
                <c:ptCount val="10"/>
                <c:pt idx="0">
                  <c:v>8.00 </c:v>
                </c:pt>
                <c:pt idx="1">
                  <c:v>10.00 </c:v>
                </c:pt>
                <c:pt idx="2">
                  <c:v>12.00 </c:v>
                </c:pt>
                <c:pt idx="3">
                  <c:v>14.00 </c:v>
                </c:pt>
                <c:pt idx="4">
                  <c:v>16.00 </c:v>
                </c:pt>
                <c:pt idx="5">
                  <c:v>18.00 </c:v>
                </c:pt>
                <c:pt idx="6">
                  <c:v>20.00 </c:v>
                </c:pt>
                <c:pt idx="7">
                  <c:v>22.00 </c:v>
                </c:pt>
                <c:pt idx="8">
                  <c:v>24.00 </c:v>
                </c:pt>
                <c:pt idx="9">
                  <c:v>其他</c:v>
                </c:pt>
              </c:strCache>
            </c:strRef>
          </c:cat>
          <c:val>
            <c:numRef>
              <c:f>一致!$H$2:$H$11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65968"/>
        <c:axId val="272226432"/>
      </c:barChart>
      <c:catAx>
        <c:axId val="2721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用时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226432"/>
        <c:crosses val="autoZero"/>
        <c:auto val="1"/>
        <c:lblAlgn val="ctr"/>
        <c:lblOffset val="100"/>
        <c:noMultiLvlLbl val="0"/>
      </c:catAx>
      <c:valAx>
        <c:axId val="27222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16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0" i="0" u="none" strike="noStrike" baseline="0">
                <a:effectLst/>
              </a:rPr>
              <a:t>Incongruent</a:t>
            </a:r>
            <a:r>
              <a:rPr lang="en-US" altLang="zh-CN" sz="1800" b="1" i="0" u="none" strike="noStrike" baseline="0"/>
              <a:t> </a:t>
            </a: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不一致!$G$3:$G$15</c:f>
              <c:strCache>
                <c:ptCount val="13"/>
                <c:pt idx="0">
                  <c:v>15.00 </c:v>
                </c:pt>
                <c:pt idx="1">
                  <c:v>17.00 </c:v>
                </c:pt>
                <c:pt idx="2">
                  <c:v>19.00 </c:v>
                </c:pt>
                <c:pt idx="3">
                  <c:v>21.00 </c:v>
                </c:pt>
                <c:pt idx="4">
                  <c:v>23.00 </c:v>
                </c:pt>
                <c:pt idx="5">
                  <c:v>25.00 </c:v>
                </c:pt>
                <c:pt idx="6">
                  <c:v>27.00 </c:v>
                </c:pt>
                <c:pt idx="7">
                  <c:v>29.00 </c:v>
                </c:pt>
                <c:pt idx="8">
                  <c:v>31.00 </c:v>
                </c:pt>
                <c:pt idx="9">
                  <c:v>33.00 </c:v>
                </c:pt>
                <c:pt idx="10">
                  <c:v>35.00 </c:v>
                </c:pt>
                <c:pt idx="11">
                  <c:v>37.00 </c:v>
                </c:pt>
                <c:pt idx="12">
                  <c:v>其他</c:v>
                </c:pt>
              </c:strCache>
            </c:strRef>
          </c:cat>
          <c:val>
            <c:numRef>
              <c:f>不一致!$H$3:$H$15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81632"/>
        <c:axId val="237581072"/>
      </c:barChart>
      <c:catAx>
        <c:axId val="2375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用时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581072"/>
        <c:crosses val="autoZero"/>
        <c:auto val="1"/>
        <c:lblAlgn val="ctr"/>
        <c:lblOffset val="100"/>
        <c:noMultiLvlLbl val="0"/>
      </c:catAx>
      <c:valAx>
        <c:axId val="23758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5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142873</xdr:rowOff>
    </xdr:from>
    <xdr:to>
      <xdr:col>12</xdr:col>
      <xdr:colOff>9524</xdr:colOff>
      <xdr:row>17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152399</xdr:rowOff>
    </xdr:from>
    <xdr:to>
      <xdr:col>12</xdr:col>
      <xdr:colOff>19049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C29" sqref="C29:C30"/>
    </sheetView>
  </sheetViews>
  <sheetFormatPr defaultRowHeight="13.5" x14ac:dyDescent="0.15"/>
  <cols>
    <col min="1" max="1" width="10.5" style="1" bestFit="1" customWidth="1"/>
    <col min="2" max="2" width="12.75" style="1" bestFit="1" customWidth="1"/>
    <col min="3" max="5" width="8.5" style="1" bestFit="1" customWidth="1"/>
    <col min="6" max="16384" width="9" style="1"/>
  </cols>
  <sheetData>
    <row r="1" spans="1:7" x14ac:dyDescent="0.1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</row>
    <row r="2" spans="1:7" x14ac:dyDescent="0.15">
      <c r="A2" s="1">
        <v>12.079000000000001</v>
      </c>
      <c r="B2" s="1">
        <v>19.277999999999999</v>
      </c>
      <c r="C2" s="1">
        <f>A2-B2</f>
        <v>-7.1989999999999981</v>
      </c>
      <c r="D2" s="1">
        <f>C2-$C$27</f>
        <v>0.76579166666666598</v>
      </c>
      <c r="E2" s="1">
        <f>D2^2</f>
        <v>0.58643687673611011</v>
      </c>
    </row>
    <row r="3" spans="1:7" x14ac:dyDescent="0.15">
      <c r="A3" s="1">
        <v>16.791</v>
      </c>
      <c r="B3" s="1">
        <v>18.741</v>
      </c>
      <c r="C3" s="1">
        <f t="shared" ref="C3:C25" si="0">A3-B3</f>
        <v>-1.9499999999999993</v>
      </c>
      <c r="D3" s="1">
        <f t="shared" ref="D3:D25" si="1">C3-$C$27</f>
        <v>6.0147916666666648</v>
      </c>
      <c r="E3" s="1">
        <f t="shared" ref="E3:E25" si="2">D3^2</f>
        <v>36.177718793402754</v>
      </c>
      <c r="G3" s="1">
        <f>G2/24</f>
        <v>0</v>
      </c>
    </row>
    <row r="4" spans="1:7" x14ac:dyDescent="0.15">
      <c r="A4" s="1">
        <v>9.5640000000000001</v>
      </c>
      <c r="B4" s="1">
        <v>21.213999999999999</v>
      </c>
      <c r="C4" s="1">
        <f t="shared" si="0"/>
        <v>-11.649999999999999</v>
      </c>
      <c r="D4" s="1">
        <f t="shared" si="1"/>
        <v>-3.6852083333333345</v>
      </c>
      <c r="E4" s="1">
        <f t="shared" si="2"/>
        <v>13.580760460069452</v>
      </c>
    </row>
    <row r="5" spans="1:7" x14ac:dyDescent="0.15">
      <c r="A5" s="1">
        <v>8.6300000000000008</v>
      </c>
      <c r="B5" s="1">
        <v>15.686999999999999</v>
      </c>
      <c r="C5" s="1">
        <f t="shared" si="0"/>
        <v>-7.0569999999999986</v>
      </c>
      <c r="D5" s="1">
        <f t="shared" si="1"/>
        <v>0.90779166666666544</v>
      </c>
      <c r="E5" s="1">
        <f t="shared" si="2"/>
        <v>0.8240857100694422</v>
      </c>
    </row>
    <row r="6" spans="1:7" x14ac:dyDescent="0.15">
      <c r="A6" s="1">
        <v>14.669</v>
      </c>
      <c r="B6" s="1">
        <v>22.803000000000001</v>
      </c>
      <c r="C6" s="1">
        <f t="shared" si="0"/>
        <v>-8.1340000000000003</v>
      </c>
      <c r="D6" s="1">
        <f t="shared" si="1"/>
        <v>-0.16920833333333629</v>
      </c>
      <c r="E6" s="1">
        <f t="shared" si="2"/>
        <v>2.8631460069445447E-2</v>
      </c>
    </row>
    <row r="7" spans="1:7" x14ac:dyDescent="0.15">
      <c r="A7" s="1">
        <v>12.238</v>
      </c>
      <c r="B7" s="1">
        <v>20.878</v>
      </c>
      <c r="C7" s="1">
        <f t="shared" si="0"/>
        <v>-8.64</v>
      </c>
      <c r="D7" s="1">
        <f t="shared" si="1"/>
        <v>-0.67520833333333652</v>
      </c>
      <c r="E7" s="1">
        <f t="shared" si="2"/>
        <v>0.4559062934027821</v>
      </c>
    </row>
    <row r="8" spans="1:7" x14ac:dyDescent="0.15">
      <c r="A8" s="1">
        <v>14.692</v>
      </c>
      <c r="B8" s="1">
        <v>24.571999999999999</v>
      </c>
      <c r="C8" s="1">
        <f t="shared" si="0"/>
        <v>-9.879999999999999</v>
      </c>
      <c r="D8" s="1">
        <f t="shared" si="1"/>
        <v>-1.915208333333335</v>
      </c>
      <c r="E8" s="1">
        <f t="shared" si="2"/>
        <v>3.6680229600694507</v>
      </c>
    </row>
    <row r="9" spans="1:7" x14ac:dyDescent="0.15">
      <c r="A9" s="1">
        <v>8.9870000000000001</v>
      </c>
      <c r="B9" s="1">
        <v>17.393999999999998</v>
      </c>
      <c r="C9" s="1">
        <f t="shared" si="0"/>
        <v>-8.4069999999999983</v>
      </c>
      <c r="D9" s="1">
        <f t="shared" si="1"/>
        <v>-0.4422083333333342</v>
      </c>
      <c r="E9" s="1">
        <f t="shared" si="2"/>
        <v>0.1955482100694452</v>
      </c>
    </row>
    <row r="10" spans="1:7" x14ac:dyDescent="0.15">
      <c r="A10" s="1">
        <v>9.4009999999999998</v>
      </c>
      <c r="B10" s="1">
        <v>20.762</v>
      </c>
      <c r="C10" s="1">
        <f t="shared" si="0"/>
        <v>-11.361000000000001</v>
      </c>
      <c r="D10" s="1">
        <f t="shared" si="1"/>
        <v>-3.3962083333333366</v>
      </c>
      <c r="E10" s="1">
        <f t="shared" si="2"/>
        <v>11.5342310434028</v>
      </c>
    </row>
    <row r="11" spans="1:7" x14ac:dyDescent="0.15">
      <c r="A11" s="1">
        <v>14.48</v>
      </c>
      <c r="B11" s="1">
        <v>26.282</v>
      </c>
      <c r="C11" s="1">
        <f t="shared" si="0"/>
        <v>-11.802</v>
      </c>
      <c r="D11" s="1">
        <f t="shared" si="1"/>
        <v>-3.8372083333333356</v>
      </c>
      <c r="E11" s="1">
        <f t="shared" si="2"/>
        <v>14.724167793402795</v>
      </c>
    </row>
    <row r="12" spans="1:7" x14ac:dyDescent="0.15">
      <c r="A12" s="1">
        <v>22.327999999999999</v>
      </c>
      <c r="B12" s="1">
        <v>24.524000000000001</v>
      </c>
      <c r="C12" s="1">
        <f t="shared" si="0"/>
        <v>-2.1960000000000015</v>
      </c>
      <c r="D12" s="1">
        <f t="shared" si="1"/>
        <v>5.7687916666666625</v>
      </c>
      <c r="E12" s="1">
        <f t="shared" si="2"/>
        <v>33.278957293402733</v>
      </c>
    </row>
    <row r="13" spans="1:7" x14ac:dyDescent="0.15">
      <c r="A13" s="1">
        <v>15.298</v>
      </c>
      <c r="B13" s="1">
        <v>18.643999999999998</v>
      </c>
      <c r="C13" s="1">
        <f t="shared" si="0"/>
        <v>-3.3459999999999983</v>
      </c>
      <c r="D13" s="1">
        <f t="shared" si="1"/>
        <v>4.6187916666666657</v>
      </c>
      <c r="E13" s="1">
        <f t="shared" si="2"/>
        <v>21.333236460069436</v>
      </c>
    </row>
    <row r="14" spans="1:7" x14ac:dyDescent="0.15">
      <c r="A14" s="1">
        <v>15.073</v>
      </c>
      <c r="B14" s="1">
        <v>17.510000000000002</v>
      </c>
      <c r="C14" s="1">
        <f t="shared" si="0"/>
        <v>-2.4370000000000012</v>
      </c>
      <c r="D14" s="1">
        <f t="shared" si="1"/>
        <v>5.5277916666666629</v>
      </c>
      <c r="E14" s="1">
        <f t="shared" si="2"/>
        <v>30.556480710069401</v>
      </c>
    </row>
    <row r="15" spans="1:7" x14ac:dyDescent="0.15">
      <c r="A15" s="1">
        <v>16.928999999999998</v>
      </c>
      <c r="B15" s="1">
        <v>20.329999999999998</v>
      </c>
      <c r="C15" s="1">
        <f t="shared" si="0"/>
        <v>-3.4009999999999998</v>
      </c>
      <c r="D15" s="1">
        <f t="shared" si="1"/>
        <v>4.5637916666666642</v>
      </c>
      <c r="E15" s="1">
        <f t="shared" si="2"/>
        <v>20.828194376736089</v>
      </c>
    </row>
    <row r="16" spans="1:7" x14ac:dyDescent="0.15">
      <c r="A16" s="2">
        <v>18.2</v>
      </c>
      <c r="B16" s="2">
        <v>35.255000000000003</v>
      </c>
      <c r="C16" s="1">
        <f t="shared" si="0"/>
        <v>-17.055000000000003</v>
      </c>
      <c r="D16" s="1">
        <f t="shared" si="1"/>
        <v>-9.0902083333333401</v>
      </c>
      <c r="E16" s="1">
        <f t="shared" si="2"/>
        <v>82.631887543402897</v>
      </c>
    </row>
    <row r="17" spans="1:5" x14ac:dyDescent="0.15">
      <c r="A17" s="1">
        <v>12.13</v>
      </c>
      <c r="B17" s="1">
        <v>22.158000000000001</v>
      </c>
      <c r="C17" s="1">
        <f t="shared" si="0"/>
        <v>-10.028</v>
      </c>
      <c r="D17" s="1">
        <f t="shared" si="1"/>
        <v>-2.0632083333333364</v>
      </c>
      <c r="E17" s="1">
        <f t="shared" si="2"/>
        <v>4.2568286267361239</v>
      </c>
    </row>
    <row r="18" spans="1:5" x14ac:dyDescent="0.15">
      <c r="A18" s="1">
        <v>18.495000000000001</v>
      </c>
      <c r="B18" s="1">
        <v>25.138999999999999</v>
      </c>
      <c r="C18" s="1">
        <f t="shared" si="0"/>
        <v>-6.6439999999999984</v>
      </c>
      <c r="D18" s="1">
        <f t="shared" si="1"/>
        <v>1.3207916666666657</v>
      </c>
      <c r="E18" s="1">
        <f t="shared" si="2"/>
        <v>1.7444906267361087</v>
      </c>
    </row>
    <row r="19" spans="1:5" x14ac:dyDescent="0.15">
      <c r="A19" s="1">
        <v>10.638999999999999</v>
      </c>
      <c r="B19" s="1">
        <v>20.428999999999998</v>
      </c>
      <c r="C19" s="1">
        <f t="shared" si="0"/>
        <v>-9.7899999999999991</v>
      </c>
      <c r="D19" s="1">
        <f t="shared" si="1"/>
        <v>-1.8252083333333351</v>
      </c>
      <c r="E19" s="1">
        <f t="shared" si="2"/>
        <v>3.331385460069451</v>
      </c>
    </row>
    <row r="20" spans="1:5" x14ac:dyDescent="0.15">
      <c r="A20" s="1">
        <v>11.343999999999999</v>
      </c>
      <c r="B20" s="1">
        <v>17.425000000000001</v>
      </c>
      <c r="C20" s="1">
        <f t="shared" si="0"/>
        <v>-6.0810000000000013</v>
      </c>
      <c r="D20" s="1">
        <f t="shared" si="1"/>
        <v>1.8837916666666628</v>
      </c>
      <c r="E20" s="1">
        <f t="shared" si="2"/>
        <v>3.5486710434027628</v>
      </c>
    </row>
    <row r="21" spans="1:5" x14ac:dyDescent="0.15">
      <c r="A21" s="2">
        <v>12.369</v>
      </c>
      <c r="B21" s="2">
        <v>34.287999999999997</v>
      </c>
      <c r="C21" s="1">
        <f t="shared" si="0"/>
        <v>-21.918999999999997</v>
      </c>
      <c r="D21" s="1">
        <f t="shared" si="1"/>
        <v>-13.954208333333334</v>
      </c>
      <c r="E21" s="1">
        <f t="shared" si="2"/>
        <v>194.71993021006946</v>
      </c>
    </row>
    <row r="22" spans="1:5" x14ac:dyDescent="0.15">
      <c r="A22" s="1">
        <v>12.944000000000001</v>
      </c>
      <c r="B22" s="1">
        <v>23.893999999999998</v>
      </c>
      <c r="C22" s="1">
        <f t="shared" si="0"/>
        <v>-10.949999999999998</v>
      </c>
      <c r="D22" s="1">
        <f t="shared" si="1"/>
        <v>-2.9852083333333335</v>
      </c>
      <c r="E22" s="1">
        <f t="shared" si="2"/>
        <v>8.9114687934027792</v>
      </c>
    </row>
    <row r="23" spans="1:5" x14ac:dyDescent="0.15">
      <c r="A23" s="1">
        <v>14.233000000000001</v>
      </c>
      <c r="B23" s="1">
        <v>17.96</v>
      </c>
      <c r="C23" s="1">
        <f t="shared" si="0"/>
        <v>-3.7270000000000003</v>
      </c>
      <c r="D23" s="1">
        <f t="shared" si="1"/>
        <v>4.2377916666666637</v>
      </c>
      <c r="E23" s="1">
        <f t="shared" si="2"/>
        <v>17.958878210069418</v>
      </c>
    </row>
    <row r="24" spans="1:5" x14ac:dyDescent="0.15">
      <c r="A24" s="1">
        <v>19.71</v>
      </c>
      <c r="B24" s="1">
        <v>22.058</v>
      </c>
      <c r="C24" s="1">
        <f t="shared" si="0"/>
        <v>-2.347999999999999</v>
      </c>
      <c r="D24" s="1">
        <f t="shared" si="1"/>
        <v>5.6167916666666651</v>
      </c>
      <c r="E24" s="1">
        <f t="shared" si="2"/>
        <v>31.548348626736093</v>
      </c>
    </row>
    <row r="25" spans="1:5" x14ac:dyDescent="0.15">
      <c r="A25" s="1">
        <v>16.004000000000001</v>
      </c>
      <c r="B25" s="1">
        <v>21.157</v>
      </c>
      <c r="C25" s="1">
        <f t="shared" si="0"/>
        <v>-5.1529999999999987</v>
      </c>
      <c r="D25" s="1">
        <f t="shared" si="1"/>
        <v>2.8117916666666654</v>
      </c>
      <c r="E25" s="1">
        <f t="shared" si="2"/>
        <v>7.9061723767361034</v>
      </c>
    </row>
    <row r="27" spans="1:5" x14ac:dyDescent="0.15">
      <c r="B27" s="1" t="s">
        <v>16</v>
      </c>
      <c r="C27" s="1">
        <f>AVERAGE(C2:C25)</f>
        <v>-7.964791666666664</v>
      </c>
    </row>
    <row r="28" spans="1:5" x14ac:dyDescent="0.15">
      <c r="B28" s="1" t="s">
        <v>20</v>
      </c>
      <c r="C28" s="1">
        <f>SUM(E2:E25)</f>
        <v>544.33043995833327</v>
      </c>
    </row>
    <row r="29" spans="1:5" x14ac:dyDescent="0.15">
      <c r="B29" s="1" t="s">
        <v>21</v>
      </c>
      <c r="C29" s="1">
        <f>C28/23</f>
        <v>23.666540867753621</v>
      </c>
    </row>
    <row r="30" spans="1:5" x14ac:dyDescent="0.15">
      <c r="B30" s="1" t="s">
        <v>25</v>
      </c>
      <c r="C30" s="1">
        <f>SQRT(C29)</f>
        <v>4.8648269103590538</v>
      </c>
    </row>
    <row r="31" spans="1:5" x14ac:dyDescent="0.15">
      <c r="B31" s="1" t="s">
        <v>5</v>
      </c>
      <c r="C31" s="1">
        <v>14.051124999999997</v>
      </c>
    </row>
    <row r="32" spans="1:5" x14ac:dyDescent="0.15">
      <c r="B32" s="1" t="s">
        <v>9</v>
      </c>
      <c r="C32" s="1">
        <v>22.015916666666669</v>
      </c>
    </row>
    <row r="33" spans="2:3" x14ac:dyDescent="0.15">
      <c r="B33" s="1" t="s">
        <v>22</v>
      </c>
      <c r="C33" s="1">
        <f>(C31-C32)/(C30/SQRT(24))</f>
        <v>-8.0207069441099659</v>
      </c>
    </row>
    <row r="34" spans="2:3" x14ac:dyDescent="0.15">
      <c r="B34" s="1" t="s">
        <v>23</v>
      </c>
      <c r="C34" s="1">
        <f>SQRT(24)</f>
        <v>4.8989794855663558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21" sqref="H21"/>
    </sheetView>
  </sheetViews>
  <sheetFormatPr defaultRowHeight="13.5" x14ac:dyDescent="0.15"/>
  <cols>
    <col min="1" max="1" width="10.5" style="1" bestFit="1" customWidth="1"/>
    <col min="2" max="2" width="8.5" style="1" bestFit="1" customWidth="1"/>
    <col min="3" max="3" width="7.5" style="1" bestFit="1" customWidth="1"/>
    <col min="4" max="5" width="9" style="1"/>
    <col min="6" max="6" width="2.625" style="1" bestFit="1" customWidth="1"/>
    <col min="7" max="7" width="3.875" style="1" customWidth="1"/>
    <col min="8" max="8" width="10.5" style="1" bestFit="1" customWidth="1"/>
    <col min="9" max="9" width="12.75" style="1" bestFit="1" customWidth="1"/>
    <col min="10" max="16384" width="9" style="1"/>
  </cols>
  <sheetData>
    <row r="1" spans="1:8" x14ac:dyDescent="0.15">
      <c r="A1" s="1" t="s">
        <v>13</v>
      </c>
      <c r="B1" s="1" t="s">
        <v>8</v>
      </c>
      <c r="C1" s="1" t="s">
        <v>7</v>
      </c>
      <c r="G1" s="7" t="s">
        <v>2</v>
      </c>
      <c r="H1" s="7" t="s">
        <v>4</v>
      </c>
    </row>
    <row r="2" spans="1:8" x14ac:dyDescent="0.15">
      <c r="A2" s="1">
        <v>8.6300000000000008</v>
      </c>
      <c r="B2" s="1">
        <f t="shared" ref="B2:B25" si="0">A2-$H$19</f>
        <v>-5.4211249999999964</v>
      </c>
      <c r="C2" s="1">
        <f t="shared" ref="C2:C25" si="1">B2^2</f>
        <v>29.388596265624962</v>
      </c>
      <c r="D2" s="1">
        <v>8</v>
      </c>
      <c r="G2" s="4">
        <v>8</v>
      </c>
      <c r="H2" s="5">
        <v>0</v>
      </c>
    </row>
    <row r="3" spans="1:8" x14ac:dyDescent="0.15">
      <c r="A3" s="1">
        <v>8.9870000000000001</v>
      </c>
      <c r="B3" s="1">
        <f t="shared" si="0"/>
        <v>-5.0641249999999971</v>
      </c>
      <c r="C3" s="1">
        <f t="shared" si="1"/>
        <v>25.645362015624972</v>
      </c>
      <c r="D3" s="1">
        <v>10</v>
      </c>
      <c r="G3" s="4">
        <v>10</v>
      </c>
      <c r="H3" s="5">
        <v>4</v>
      </c>
    </row>
    <row r="4" spans="1:8" x14ac:dyDescent="0.15">
      <c r="A4" s="1">
        <v>9.4009999999999998</v>
      </c>
      <c r="B4" s="1">
        <f t="shared" si="0"/>
        <v>-4.6501249999999974</v>
      </c>
      <c r="C4" s="1">
        <f t="shared" si="1"/>
        <v>21.623662515624975</v>
      </c>
      <c r="D4" s="1">
        <v>12</v>
      </c>
      <c r="G4" s="4">
        <v>12</v>
      </c>
      <c r="H4" s="5">
        <v>2</v>
      </c>
    </row>
    <row r="5" spans="1:8" x14ac:dyDescent="0.15">
      <c r="A5" s="1">
        <v>9.5640000000000001</v>
      </c>
      <c r="B5" s="1">
        <f t="shared" si="0"/>
        <v>-4.4871249999999971</v>
      </c>
      <c r="C5" s="1">
        <f t="shared" si="1"/>
        <v>20.134290765624975</v>
      </c>
      <c r="D5" s="1">
        <v>14</v>
      </c>
      <c r="G5" s="4">
        <v>14</v>
      </c>
      <c r="H5" s="5">
        <v>5</v>
      </c>
    </row>
    <row r="6" spans="1:8" x14ac:dyDescent="0.15">
      <c r="A6" s="1">
        <v>10.638999999999999</v>
      </c>
      <c r="B6" s="1">
        <f t="shared" si="0"/>
        <v>-3.4121249999999979</v>
      </c>
      <c r="C6" s="1">
        <f t="shared" si="1"/>
        <v>11.642597015624986</v>
      </c>
      <c r="D6" s="1">
        <v>16</v>
      </c>
      <c r="G6" s="4">
        <v>16</v>
      </c>
      <c r="H6" s="5">
        <v>6</v>
      </c>
    </row>
    <row r="7" spans="1:8" x14ac:dyDescent="0.15">
      <c r="A7" s="1">
        <v>11.343999999999999</v>
      </c>
      <c r="B7" s="1">
        <f t="shared" si="0"/>
        <v>-2.7071249999999978</v>
      </c>
      <c r="C7" s="1">
        <f t="shared" si="1"/>
        <v>7.3285257656249883</v>
      </c>
      <c r="D7" s="1">
        <v>18</v>
      </c>
      <c r="G7" s="4">
        <v>18</v>
      </c>
      <c r="H7" s="5">
        <v>3</v>
      </c>
    </row>
    <row r="8" spans="1:8" x14ac:dyDescent="0.15">
      <c r="A8" s="1">
        <v>12.079000000000001</v>
      </c>
      <c r="B8" s="1">
        <f t="shared" si="0"/>
        <v>-1.9721249999999966</v>
      </c>
      <c r="C8" s="1">
        <f t="shared" si="1"/>
        <v>3.8892770156249865</v>
      </c>
      <c r="D8" s="1">
        <v>20</v>
      </c>
      <c r="G8" s="4">
        <v>20</v>
      </c>
      <c r="H8" s="5">
        <v>3</v>
      </c>
    </row>
    <row r="9" spans="1:8" x14ac:dyDescent="0.15">
      <c r="A9" s="1">
        <v>12.13</v>
      </c>
      <c r="B9" s="1">
        <f t="shared" si="0"/>
        <v>-1.9211249999999964</v>
      </c>
      <c r="C9" s="1">
        <f t="shared" si="1"/>
        <v>3.6907212656249864</v>
      </c>
      <c r="D9" s="1">
        <v>22</v>
      </c>
      <c r="G9" s="4">
        <v>22</v>
      </c>
      <c r="H9" s="5">
        <v>0</v>
      </c>
    </row>
    <row r="10" spans="1:8" x14ac:dyDescent="0.15">
      <c r="A10" s="1">
        <v>12.238</v>
      </c>
      <c r="B10" s="1">
        <f t="shared" si="0"/>
        <v>-1.8131249999999977</v>
      </c>
      <c r="C10" s="1">
        <f t="shared" si="1"/>
        <v>3.2874222656249916</v>
      </c>
      <c r="D10" s="1">
        <v>24</v>
      </c>
      <c r="G10" s="4">
        <v>24</v>
      </c>
      <c r="H10" s="5">
        <v>1</v>
      </c>
    </row>
    <row r="11" spans="1:8" ht="14.25" thickBot="1" x14ac:dyDescent="0.2">
      <c r="A11" s="2">
        <v>12.369</v>
      </c>
      <c r="B11" s="1">
        <f t="shared" si="0"/>
        <v>-1.6821249999999974</v>
      </c>
      <c r="C11" s="1">
        <f t="shared" si="1"/>
        <v>2.8295445156249914</v>
      </c>
      <c r="G11" s="6" t="s">
        <v>3</v>
      </c>
      <c r="H11" s="6">
        <v>0</v>
      </c>
    </row>
    <row r="12" spans="1:8" x14ac:dyDescent="0.15">
      <c r="A12" s="1">
        <v>12.944000000000001</v>
      </c>
      <c r="B12" s="1">
        <f t="shared" si="0"/>
        <v>-1.1071249999999964</v>
      </c>
      <c r="C12" s="1">
        <f t="shared" si="1"/>
        <v>1.225725765624992</v>
      </c>
    </row>
    <row r="13" spans="1:8" x14ac:dyDescent="0.15">
      <c r="A13" s="1">
        <v>14.233000000000001</v>
      </c>
      <c r="B13" s="1">
        <f t="shared" si="0"/>
        <v>0.18187500000000334</v>
      </c>
      <c r="C13" s="1">
        <f t="shared" si="1"/>
        <v>3.3078515625001213E-2</v>
      </c>
    </row>
    <row r="14" spans="1:8" x14ac:dyDescent="0.15">
      <c r="A14" s="1">
        <v>14.48</v>
      </c>
      <c r="B14" s="1">
        <f t="shared" si="0"/>
        <v>0.42887500000000323</v>
      </c>
      <c r="C14" s="1">
        <f t="shared" si="1"/>
        <v>0.18393376562500277</v>
      </c>
    </row>
    <row r="15" spans="1:8" x14ac:dyDescent="0.15">
      <c r="A15" s="1">
        <v>14.669</v>
      </c>
      <c r="B15" s="1">
        <f t="shared" si="0"/>
        <v>0.61787500000000328</v>
      </c>
      <c r="C15" s="1">
        <f t="shared" si="1"/>
        <v>0.38176951562500405</v>
      </c>
    </row>
    <row r="16" spans="1:8" x14ac:dyDescent="0.15">
      <c r="A16" s="1">
        <v>14.692</v>
      </c>
      <c r="B16" s="1">
        <f t="shared" si="0"/>
        <v>0.64087500000000297</v>
      </c>
      <c r="C16" s="1">
        <f t="shared" si="1"/>
        <v>0.41072076562500381</v>
      </c>
    </row>
    <row r="17" spans="1:9" x14ac:dyDescent="0.15">
      <c r="A17" s="1">
        <v>15.073</v>
      </c>
      <c r="B17" s="1">
        <f t="shared" si="0"/>
        <v>1.0218750000000032</v>
      </c>
      <c r="C17" s="1">
        <f t="shared" si="1"/>
        <v>1.0442285156250066</v>
      </c>
    </row>
    <row r="18" spans="1:9" x14ac:dyDescent="0.15">
      <c r="A18" s="1">
        <v>15.298</v>
      </c>
      <c r="B18" s="1">
        <f t="shared" si="0"/>
        <v>1.2468750000000028</v>
      </c>
      <c r="C18" s="1">
        <f t="shared" si="1"/>
        <v>1.5546972656250071</v>
      </c>
    </row>
    <row r="19" spans="1:9" x14ac:dyDescent="0.15">
      <c r="A19" s="1">
        <v>16.004000000000001</v>
      </c>
      <c r="B19" s="1">
        <f t="shared" si="0"/>
        <v>1.9528750000000041</v>
      </c>
      <c r="C19" s="1">
        <f t="shared" si="1"/>
        <v>3.8137207656250163</v>
      </c>
      <c r="G19" s="1" t="s">
        <v>6</v>
      </c>
      <c r="H19" s="1">
        <f>AVERAGE(A2:A25)</f>
        <v>14.051124999999997</v>
      </c>
    </row>
    <row r="20" spans="1:9" x14ac:dyDescent="0.15">
      <c r="A20" s="1">
        <v>16.791</v>
      </c>
      <c r="B20" s="1">
        <f t="shared" si="0"/>
        <v>2.7398750000000032</v>
      </c>
      <c r="C20" s="1">
        <f t="shared" si="1"/>
        <v>7.5069150156250171</v>
      </c>
      <c r="G20" s="1" t="s">
        <v>14</v>
      </c>
      <c r="H20" s="1">
        <f>SUM(C2:C25)</f>
        <v>291.387668625</v>
      </c>
      <c r="I20" s="1">
        <f>H20/23</f>
        <v>12.669029070652174</v>
      </c>
    </row>
    <row r="21" spans="1:9" ht="15" x14ac:dyDescent="0.15">
      <c r="A21" s="1">
        <v>16.928999999999998</v>
      </c>
      <c r="B21" s="1">
        <f t="shared" si="0"/>
        <v>2.8778750000000013</v>
      </c>
      <c r="C21" s="1">
        <f t="shared" si="1"/>
        <v>8.2821645156250074</v>
      </c>
      <c r="G21" s="8" t="s">
        <v>12</v>
      </c>
      <c r="H21" s="1">
        <f>SQRT(H20/23)</f>
        <v>3.559357957645195</v>
      </c>
      <c r="I21" s="10"/>
    </row>
    <row r="22" spans="1:9" x14ac:dyDescent="0.15">
      <c r="A22" s="2">
        <v>18.2</v>
      </c>
      <c r="B22" s="1">
        <f t="shared" si="0"/>
        <v>4.1488750000000021</v>
      </c>
      <c r="C22" s="1">
        <f t="shared" si="1"/>
        <v>17.213163765625016</v>
      </c>
    </row>
    <row r="23" spans="1:9" x14ac:dyDescent="0.15">
      <c r="A23" s="1">
        <v>18.495000000000001</v>
      </c>
      <c r="B23" s="1">
        <f t="shared" si="0"/>
        <v>4.4438750000000038</v>
      </c>
      <c r="C23" s="1">
        <f t="shared" si="1"/>
        <v>19.748025015625032</v>
      </c>
      <c r="G23" s="3"/>
      <c r="H23" s="3" t="s">
        <v>0</v>
      </c>
      <c r="I23" s="3" t="s">
        <v>1</v>
      </c>
    </row>
    <row r="24" spans="1:9" ht="15" x14ac:dyDescent="0.15">
      <c r="A24" s="1">
        <v>19.71</v>
      </c>
      <c r="B24" s="1">
        <f t="shared" si="0"/>
        <v>5.6588750000000037</v>
      </c>
      <c r="C24" s="1">
        <f t="shared" si="1"/>
        <v>32.022866265625041</v>
      </c>
      <c r="G24" s="9" t="s">
        <v>11</v>
      </c>
      <c r="H24" s="3">
        <v>3.559357957645195</v>
      </c>
      <c r="I24" s="3">
        <v>4.8</v>
      </c>
    </row>
    <row r="25" spans="1:9" x14ac:dyDescent="0.15">
      <c r="A25" s="1">
        <v>22.327999999999999</v>
      </c>
      <c r="B25" s="1">
        <f t="shared" si="0"/>
        <v>8.2768750000000022</v>
      </c>
      <c r="C25" s="1">
        <f t="shared" si="1"/>
        <v>68.506659765625031</v>
      </c>
    </row>
    <row r="34" spans="9:9" x14ac:dyDescent="0.15">
      <c r="I34" s="3" t="s">
        <v>1</v>
      </c>
    </row>
    <row r="35" spans="9:9" x14ac:dyDescent="0.15">
      <c r="I35" s="3">
        <v>4.6960551345133172</v>
      </c>
    </row>
  </sheetData>
  <sortState ref="G2:G10">
    <sortCondition ref="G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E30" sqref="E30"/>
    </sheetView>
  </sheetViews>
  <sheetFormatPr defaultRowHeight="13.5" x14ac:dyDescent="0.15"/>
  <cols>
    <col min="1" max="1" width="12.75" style="1" bestFit="1" customWidth="1"/>
    <col min="2" max="3" width="8.5" style="1" bestFit="1" customWidth="1"/>
    <col min="4" max="16384" width="9" style="1"/>
  </cols>
  <sheetData>
    <row r="1" spans="1:8" ht="14.25" thickBot="1" x14ac:dyDescent="0.2">
      <c r="A1" s="1" t="s">
        <v>1</v>
      </c>
    </row>
    <row r="2" spans="1:8" x14ac:dyDescent="0.15">
      <c r="A2" s="1">
        <v>15.686999999999999</v>
      </c>
      <c r="B2" s="1">
        <f t="shared" ref="B2:B25" si="0">A2-$E$28</f>
        <v>-6.3289166666666699</v>
      </c>
      <c r="C2" s="1">
        <f t="shared" ref="C2:C25" si="1">B2^2</f>
        <v>40.055186173611155</v>
      </c>
      <c r="D2" s="1">
        <v>15</v>
      </c>
      <c r="G2" s="7" t="s">
        <v>2</v>
      </c>
      <c r="H2" s="7" t="s">
        <v>4</v>
      </c>
    </row>
    <row r="3" spans="1:8" x14ac:dyDescent="0.15">
      <c r="A3" s="1">
        <v>17.393999999999998</v>
      </c>
      <c r="B3" s="1">
        <f t="shared" si="0"/>
        <v>-4.6219166666666709</v>
      </c>
      <c r="C3" s="1">
        <f t="shared" si="1"/>
        <v>21.362113673611152</v>
      </c>
      <c r="D3" s="1">
        <v>17</v>
      </c>
      <c r="G3" s="4">
        <v>15</v>
      </c>
      <c r="H3" s="5">
        <v>0</v>
      </c>
    </row>
    <row r="4" spans="1:8" x14ac:dyDescent="0.15">
      <c r="A4" s="1">
        <v>17.425000000000001</v>
      </c>
      <c r="B4" s="1">
        <f t="shared" si="0"/>
        <v>-4.5909166666666685</v>
      </c>
      <c r="C4" s="1">
        <f t="shared" si="1"/>
        <v>21.076515840277796</v>
      </c>
      <c r="D4" s="1">
        <v>19</v>
      </c>
      <c r="G4" s="4">
        <v>17</v>
      </c>
      <c r="H4" s="5">
        <v>1</v>
      </c>
    </row>
    <row r="5" spans="1:8" x14ac:dyDescent="0.15">
      <c r="A5" s="1">
        <v>17.510000000000002</v>
      </c>
      <c r="B5" s="1">
        <f t="shared" si="0"/>
        <v>-4.5059166666666677</v>
      </c>
      <c r="C5" s="1">
        <f t="shared" si="1"/>
        <v>20.303285006944453</v>
      </c>
      <c r="D5" s="1">
        <v>21</v>
      </c>
      <c r="G5" s="4">
        <v>19</v>
      </c>
      <c r="H5" s="5">
        <v>6</v>
      </c>
    </row>
    <row r="6" spans="1:8" x14ac:dyDescent="0.15">
      <c r="A6" s="1">
        <v>17.96</v>
      </c>
      <c r="B6" s="1">
        <f t="shared" si="0"/>
        <v>-4.0559166666666684</v>
      </c>
      <c r="C6" s="1">
        <f t="shared" si="1"/>
        <v>16.450460006944457</v>
      </c>
      <c r="D6" s="1">
        <v>23</v>
      </c>
      <c r="G6" s="4">
        <v>21</v>
      </c>
      <c r="H6" s="5">
        <v>5</v>
      </c>
    </row>
    <row r="7" spans="1:8" x14ac:dyDescent="0.15">
      <c r="A7" s="1">
        <v>18.643999999999998</v>
      </c>
      <c r="B7" s="1">
        <f t="shared" si="0"/>
        <v>-3.3719166666666709</v>
      </c>
      <c r="C7" s="1">
        <f t="shared" si="1"/>
        <v>11.369822006944473</v>
      </c>
      <c r="D7" s="1">
        <v>25</v>
      </c>
      <c r="G7" s="4">
        <v>23</v>
      </c>
      <c r="H7" s="5">
        <v>5</v>
      </c>
    </row>
    <row r="8" spans="1:8" x14ac:dyDescent="0.15">
      <c r="A8" s="1">
        <v>18.741</v>
      </c>
      <c r="B8" s="1">
        <f t="shared" si="0"/>
        <v>-3.2749166666666696</v>
      </c>
      <c r="C8" s="1">
        <f t="shared" si="1"/>
        <v>10.72507917361113</v>
      </c>
      <c r="D8" s="1">
        <v>27</v>
      </c>
      <c r="G8" s="4">
        <v>25</v>
      </c>
      <c r="H8" s="5">
        <v>3</v>
      </c>
    </row>
    <row r="9" spans="1:8" x14ac:dyDescent="0.15">
      <c r="A9" s="1">
        <v>19.277999999999999</v>
      </c>
      <c r="B9" s="1">
        <f t="shared" si="0"/>
        <v>-2.7379166666666706</v>
      </c>
      <c r="C9" s="1">
        <f t="shared" si="1"/>
        <v>7.4961876736111321</v>
      </c>
      <c r="D9" s="1">
        <v>29</v>
      </c>
      <c r="G9" s="4">
        <v>27</v>
      </c>
      <c r="H9" s="5">
        <v>2</v>
      </c>
    </row>
    <row r="10" spans="1:8" x14ac:dyDescent="0.15">
      <c r="A10" s="1">
        <v>20.329999999999998</v>
      </c>
      <c r="B10" s="1">
        <f t="shared" si="0"/>
        <v>-1.6859166666666709</v>
      </c>
      <c r="C10" s="1">
        <f t="shared" si="1"/>
        <v>2.8423150069444589</v>
      </c>
      <c r="D10" s="1">
        <v>31</v>
      </c>
      <c r="G10" s="4">
        <v>29</v>
      </c>
      <c r="H10" s="5">
        <v>0</v>
      </c>
    </row>
    <row r="11" spans="1:8" x14ac:dyDescent="0.15">
      <c r="A11" s="1">
        <v>20.428999999999998</v>
      </c>
      <c r="B11" s="1">
        <f t="shared" si="0"/>
        <v>-1.5869166666666707</v>
      </c>
      <c r="C11" s="1">
        <f t="shared" si="1"/>
        <v>2.5183045069444576</v>
      </c>
      <c r="D11" s="1">
        <v>33</v>
      </c>
      <c r="G11" s="4">
        <v>31</v>
      </c>
      <c r="H11" s="5">
        <v>0</v>
      </c>
    </row>
    <row r="12" spans="1:8" x14ac:dyDescent="0.15">
      <c r="A12" s="1">
        <v>20.762</v>
      </c>
      <c r="B12" s="1">
        <f t="shared" si="0"/>
        <v>-1.2539166666666688</v>
      </c>
      <c r="C12" s="1">
        <f t="shared" si="1"/>
        <v>1.5723070069444498</v>
      </c>
      <c r="D12" s="1">
        <v>35</v>
      </c>
      <c r="G12" s="4">
        <v>33</v>
      </c>
      <c r="H12" s="5">
        <v>0</v>
      </c>
    </row>
    <row r="13" spans="1:8" x14ac:dyDescent="0.15">
      <c r="A13" s="1">
        <v>20.878</v>
      </c>
      <c r="B13" s="1">
        <f t="shared" si="0"/>
        <v>-1.1379166666666691</v>
      </c>
      <c r="C13" s="1">
        <f t="shared" si="1"/>
        <v>1.2948543402777835</v>
      </c>
      <c r="D13" s="1">
        <v>37</v>
      </c>
      <c r="G13" s="4">
        <v>35</v>
      </c>
      <c r="H13" s="5">
        <v>1</v>
      </c>
    </row>
    <row r="14" spans="1:8" x14ac:dyDescent="0.15">
      <c r="A14" s="1">
        <v>21.157</v>
      </c>
      <c r="B14" s="1">
        <f t="shared" si="0"/>
        <v>-0.85891666666666922</v>
      </c>
      <c r="C14" s="1">
        <f t="shared" si="1"/>
        <v>0.73773784027778211</v>
      </c>
      <c r="G14" s="4">
        <v>37</v>
      </c>
      <c r="H14" s="5">
        <v>1</v>
      </c>
    </row>
    <row r="15" spans="1:8" ht="14.25" thickBot="1" x14ac:dyDescent="0.2">
      <c r="A15" s="1">
        <v>21.213999999999999</v>
      </c>
      <c r="B15" s="1">
        <f t="shared" si="0"/>
        <v>-0.80191666666667061</v>
      </c>
      <c r="C15" s="1">
        <f t="shared" si="1"/>
        <v>0.64307034027778409</v>
      </c>
      <c r="G15" s="6" t="s">
        <v>3</v>
      </c>
      <c r="H15" s="6">
        <v>0</v>
      </c>
    </row>
    <row r="16" spans="1:8" x14ac:dyDescent="0.15">
      <c r="A16" s="1">
        <v>22.058</v>
      </c>
      <c r="B16" s="1">
        <f t="shared" si="0"/>
        <v>4.2083333333330586E-2</v>
      </c>
      <c r="C16" s="1">
        <f t="shared" si="1"/>
        <v>1.7710069444442133E-3</v>
      </c>
    </row>
    <row r="17" spans="1:5" x14ac:dyDescent="0.15">
      <c r="A17" s="1">
        <v>22.158000000000001</v>
      </c>
      <c r="B17" s="1">
        <f t="shared" si="0"/>
        <v>0.14208333333333201</v>
      </c>
      <c r="C17" s="1">
        <f t="shared" si="1"/>
        <v>2.0187673611110735E-2</v>
      </c>
    </row>
    <row r="18" spans="1:5" x14ac:dyDescent="0.15">
      <c r="A18" s="1">
        <v>22.803000000000001</v>
      </c>
      <c r="B18" s="1">
        <f t="shared" si="0"/>
        <v>0.78708333333333158</v>
      </c>
      <c r="C18" s="1">
        <f t="shared" si="1"/>
        <v>0.61950017361110832</v>
      </c>
    </row>
    <row r="19" spans="1:5" x14ac:dyDescent="0.15">
      <c r="A19" s="1">
        <v>23.893999999999998</v>
      </c>
      <c r="B19" s="1">
        <f t="shared" si="0"/>
        <v>1.8780833333333291</v>
      </c>
      <c r="C19" s="1">
        <f t="shared" si="1"/>
        <v>3.5271970069444287</v>
      </c>
    </row>
    <row r="20" spans="1:5" x14ac:dyDescent="0.15">
      <c r="A20" s="1">
        <v>24.524000000000001</v>
      </c>
      <c r="B20" s="1">
        <f t="shared" si="0"/>
        <v>2.5080833333333317</v>
      </c>
      <c r="C20" s="1">
        <f t="shared" si="1"/>
        <v>6.290482006944436</v>
      </c>
    </row>
    <row r="21" spans="1:5" x14ac:dyDescent="0.15">
      <c r="A21" s="1">
        <v>24.571999999999999</v>
      </c>
      <c r="B21" s="1">
        <f t="shared" si="0"/>
        <v>2.5560833333333299</v>
      </c>
      <c r="C21" s="1">
        <f t="shared" si="1"/>
        <v>6.5335620069444271</v>
      </c>
    </row>
    <row r="22" spans="1:5" x14ac:dyDescent="0.15">
      <c r="A22" s="1">
        <v>25.138999999999999</v>
      </c>
      <c r="B22" s="1">
        <f t="shared" si="0"/>
        <v>3.1230833333333301</v>
      </c>
      <c r="C22" s="1">
        <f t="shared" si="1"/>
        <v>9.7536495069444236</v>
      </c>
    </row>
    <row r="23" spans="1:5" x14ac:dyDescent="0.15">
      <c r="A23" s="1">
        <v>26.282</v>
      </c>
      <c r="B23" s="1">
        <f t="shared" si="0"/>
        <v>4.2660833333333308</v>
      </c>
      <c r="C23" s="1">
        <f t="shared" si="1"/>
        <v>18.199467006944424</v>
      </c>
    </row>
    <row r="24" spans="1:5" x14ac:dyDescent="0.15">
      <c r="A24" s="2">
        <v>34.287999999999997</v>
      </c>
      <c r="B24" s="1">
        <f t="shared" si="0"/>
        <v>12.272083333333327</v>
      </c>
      <c r="C24" s="1">
        <f t="shared" si="1"/>
        <v>150.60402934027763</v>
      </c>
    </row>
    <row r="25" spans="1:5" x14ac:dyDescent="0.15">
      <c r="A25" s="2">
        <v>35.255000000000003</v>
      </c>
      <c r="B25" s="1">
        <f t="shared" si="0"/>
        <v>13.239083333333333</v>
      </c>
      <c r="C25" s="1">
        <f t="shared" si="1"/>
        <v>175.27332750694444</v>
      </c>
    </row>
    <row r="28" spans="1:5" x14ac:dyDescent="0.15">
      <c r="D28" s="1" t="s">
        <v>10</v>
      </c>
      <c r="E28" s="1">
        <f>AVERAGE(A2:A25)</f>
        <v>22.015916666666669</v>
      </c>
    </row>
    <row r="29" spans="1:5" x14ac:dyDescent="0.15">
      <c r="D29" s="1" t="s">
        <v>15</v>
      </c>
      <c r="E29" s="1">
        <f>SUM(C2:C25)</f>
        <v>529.27041183333336</v>
      </c>
    </row>
    <row r="30" spans="1:5" ht="15" x14ac:dyDescent="0.15">
      <c r="D30" s="8" t="s">
        <v>24</v>
      </c>
      <c r="E30" s="1">
        <f>SQRT(E29/23)</f>
        <v>4.7970571224691376</v>
      </c>
    </row>
  </sheetData>
  <sortState ref="G2:G13">
    <sortCondition ref="G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stroopdata</vt:lpstr>
      <vt:lpstr>一致</vt:lpstr>
      <vt:lpstr>不一致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haogougou</dc:creator>
  <cp:lastModifiedBy>zjj</cp:lastModifiedBy>
  <dcterms:created xsi:type="dcterms:W3CDTF">2017-03-31T06:39:14Z</dcterms:created>
  <dcterms:modified xsi:type="dcterms:W3CDTF">2017-04-06T09:12:13Z</dcterms:modified>
</cp:coreProperties>
</file>