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240" yWindow="108" windowWidth="14808" windowHeight="8016" activeTab="8"/>
  </bookViews>
  <sheets>
    <sheet name="Росстат" sheetId="1" r:id="rId1"/>
    <sheet name="Форбс" sheetId="2" r:id="rId2"/>
    <sheet name="Росстат+Форбс" sheetId="3" r:id="rId3"/>
    <sheet name="Кривые Лоренца" sheetId="4" r:id="rId4"/>
    <sheet name="Credit Suisse" sheetId="6" r:id="rId5"/>
    <sheet name="Автопоиск" sheetId="5" r:id="rId6"/>
    <sheet name="Гистограммы" sheetId="7" r:id="rId7"/>
    <sheet name="Функции распределения" sheetId="8" r:id="rId8"/>
    <sheet name="авто" sheetId="9" r:id="rId9"/>
  </sheets>
  <calcPr calcId="125725"/>
</workbook>
</file>

<file path=xl/calcChain.xml><?xml version="1.0" encoding="utf-8"?>
<calcChain xmlns="http://schemas.openxmlformats.org/spreadsheetml/2006/main">
  <c r="C31" i="9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A31"/>
  <c r="B31" s="1"/>
  <c r="A32" s="1"/>
  <c r="B32" s="1"/>
  <c r="A33" s="1"/>
  <c r="B33" s="1"/>
  <c r="A34" s="1"/>
  <c r="B34" s="1"/>
  <c r="A35" s="1"/>
  <c r="B35" s="1"/>
  <c r="A36" s="1"/>
  <c r="B36" s="1"/>
  <c r="A37" s="1"/>
  <c r="B37" s="1"/>
  <c r="A38" s="1"/>
  <c r="B38" s="1"/>
  <c r="A39" s="1"/>
  <c r="B39" s="1"/>
  <c r="A40" s="1"/>
  <c r="B40" s="1"/>
  <c r="A41" s="1"/>
  <c r="B41" s="1"/>
  <c r="A42" s="1"/>
  <c r="B42" s="1"/>
  <c r="A43" s="1"/>
  <c r="B43" s="1"/>
  <c r="A44" s="1"/>
  <c r="B44" s="1"/>
  <c r="B30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5"/>
  <c r="B5"/>
  <c r="A6" s="1"/>
  <c r="B6" s="1"/>
  <c r="A7" s="1"/>
  <c r="B7" s="1"/>
  <c r="A8" s="1"/>
  <c r="B8" s="1"/>
  <c r="A9" s="1"/>
  <c r="B9" s="1"/>
  <c r="A10" s="1"/>
  <c r="B10" s="1"/>
  <c r="A11" s="1"/>
  <c r="B11" s="1"/>
  <c r="A12" s="1"/>
  <c r="B12" s="1"/>
  <c r="A13" s="1"/>
  <c r="B13" s="1"/>
  <c r="A14" s="1"/>
  <c r="B14" s="1"/>
  <c r="A15" s="1"/>
  <c r="B15" s="1"/>
  <c r="A16" s="1"/>
  <c r="B16" s="1"/>
  <c r="A17" s="1"/>
  <c r="B17" s="1"/>
  <c r="A18" s="1"/>
  <c r="B18" s="1"/>
  <c r="A19" s="1"/>
  <c r="B19" s="1"/>
  <c r="A20" s="1"/>
  <c r="B20" s="1"/>
  <c r="A21" s="1"/>
  <c r="B21" s="1"/>
  <c r="A22" s="1"/>
  <c r="B22" s="1"/>
  <c r="A23" s="1"/>
  <c r="B23" s="1"/>
  <c r="A24" s="1"/>
  <c r="B24" s="1"/>
  <c r="A25" s="1"/>
  <c r="B25" s="1"/>
  <c r="A26" s="1"/>
  <c r="B26" s="1"/>
  <c r="A27" s="1"/>
  <c r="B27" s="1"/>
  <c r="A5"/>
  <c r="B4"/>
  <c r="E15" i="1" l="1"/>
  <c r="H207" i="8" l="1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206"/>
  <c r="F206"/>
  <c r="E206"/>
  <c r="C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327" s="1"/>
  <c r="G206"/>
  <c r="E207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172"/>
  <c r="F172"/>
  <c r="G172"/>
  <c r="H172"/>
  <c r="I172"/>
  <c r="J172"/>
  <c r="K172"/>
  <c r="L172"/>
  <c r="M172"/>
  <c r="N172"/>
  <c r="D172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177"/>
  <c r="E173"/>
  <c r="F173"/>
  <c r="G173" s="1"/>
  <c r="H173" s="1"/>
  <c r="I173" s="1"/>
  <c r="J173" s="1"/>
  <c r="K173" s="1"/>
  <c r="L173" s="1"/>
  <c r="M173" s="1"/>
  <c r="N173" s="1"/>
  <c r="C173"/>
  <c r="D173"/>
  <c r="C172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7"/>
  <c r="H19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8"/>
  <c r="H17"/>
  <c r="H5"/>
  <c r="G207" l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H6"/>
  <c r="H7"/>
  <c r="H8"/>
  <c r="H9"/>
  <c r="H10"/>
  <c r="H11"/>
  <c r="H12"/>
  <c r="E4" i="7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G185" i="4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/>
  <c r="G218" s="1"/>
  <c r="G219" s="1"/>
  <c r="G220" s="1"/>
  <c r="G221"/>
  <c r="G222" s="1"/>
  <c r="G223" s="1"/>
  <c r="G224" s="1"/>
  <c r="G225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184"/>
  <c r="G183"/>
  <c r="G169"/>
  <c r="F304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183"/>
  <c r="E185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184"/>
  <c r="E183"/>
  <c r="C304"/>
  <c r="F249" i="7"/>
  <c r="G249"/>
  <c r="G130" s="1"/>
  <c r="K8" i="5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7"/>
  <c r="K6"/>
  <c r="J8"/>
  <c r="J9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7"/>
  <c r="J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6"/>
  <c r="G30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6"/>
  <c r="F30"/>
  <c r="F308" i="4"/>
  <c r="F309" s="1"/>
  <c r="F310" s="1"/>
  <c r="F311" s="1"/>
  <c r="F312" s="1"/>
  <c r="F313" s="1"/>
  <c r="F314" s="1"/>
  <c r="F315" s="1"/>
  <c r="F316" s="1"/>
  <c r="F317" s="1"/>
  <c r="F318" s="1"/>
  <c r="F319" s="1"/>
  <c r="E308"/>
  <c r="E309" s="1"/>
  <c r="E310" s="1"/>
  <c r="E311" s="1"/>
  <c r="E312" s="1"/>
  <c r="E313" s="1"/>
  <c r="E314" s="1"/>
  <c r="E315" s="1"/>
  <c r="E316" s="1"/>
  <c r="E317" s="1"/>
  <c r="E318" s="1"/>
  <c r="E319" s="1"/>
  <c r="E9" i="6"/>
  <c r="F9"/>
  <c r="G9"/>
  <c r="H9"/>
  <c r="I9"/>
  <c r="J9"/>
  <c r="K9"/>
  <c r="D9"/>
  <c r="L9"/>
  <c r="M9"/>
  <c r="N9"/>
  <c r="O9"/>
  <c r="G245" i="7" l="1"/>
  <c r="G235"/>
  <c r="G224"/>
  <c r="G213"/>
  <c r="G203"/>
  <c r="G192"/>
  <c r="G187"/>
  <c r="G181"/>
  <c r="G171"/>
  <c r="G165"/>
  <c r="G160"/>
  <c r="G155"/>
  <c r="G149"/>
  <c r="G144"/>
  <c r="G139"/>
  <c r="G133"/>
  <c r="G128"/>
  <c r="G244"/>
  <c r="G239"/>
  <c r="G233"/>
  <c r="G228"/>
  <c r="G223"/>
  <c r="G217"/>
  <c r="G212"/>
  <c r="G207"/>
  <c r="G201"/>
  <c r="G196"/>
  <c r="G191"/>
  <c r="G185"/>
  <c r="G180"/>
  <c r="G175"/>
  <c r="G169"/>
  <c r="G164"/>
  <c r="G159"/>
  <c r="G153"/>
  <c r="G148"/>
  <c r="G143"/>
  <c r="G137"/>
  <c r="G132"/>
  <c r="G248"/>
  <c r="G243"/>
  <c r="G237"/>
  <c r="G232"/>
  <c r="G227"/>
  <c r="G221"/>
  <c r="G216"/>
  <c r="G211"/>
  <c r="G205"/>
  <c r="G200"/>
  <c r="G195"/>
  <c r="G189"/>
  <c r="G184"/>
  <c r="G179"/>
  <c r="G173"/>
  <c r="G168"/>
  <c r="G163"/>
  <c r="G157"/>
  <c r="G152"/>
  <c r="G147"/>
  <c r="G141"/>
  <c r="G136"/>
  <c r="G131"/>
  <c r="G240"/>
  <c r="G229"/>
  <c r="G219"/>
  <c r="G208"/>
  <c r="G197"/>
  <c r="G176"/>
  <c r="G247"/>
  <c r="G241"/>
  <c r="G236"/>
  <c r="G231"/>
  <c r="G225"/>
  <c r="G220"/>
  <c r="G215"/>
  <c r="G209"/>
  <c r="G204"/>
  <c r="G199"/>
  <c r="G193"/>
  <c r="G188"/>
  <c r="G183"/>
  <c r="G177"/>
  <c r="G172"/>
  <c r="G167"/>
  <c r="G161"/>
  <c r="G156"/>
  <c r="G151"/>
  <c r="G145"/>
  <c r="G140"/>
  <c r="G135"/>
  <c r="G129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D9" i="5"/>
  <c r="C8"/>
  <c r="E8"/>
  <c r="D8" s="1"/>
  <c r="C9" s="1"/>
  <c r="E7"/>
  <c r="C7"/>
  <c r="D6"/>
  <c r="F169" i="4"/>
  <c r="E9" i="5" l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D7"/>
  <c r="C10" l="1"/>
  <c r="D10" s="1"/>
  <c r="C11" s="1"/>
  <c r="D11" s="1"/>
  <c r="C12" s="1"/>
  <c r="D12" s="1"/>
  <c r="C13" s="1"/>
  <c r="D13" s="1"/>
  <c r="C14" s="1"/>
  <c r="D14" s="1"/>
  <c r="C15" s="1"/>
  <c r="D15" s="1"/>
  <c r="C16" s="1"/>
  <c r="D16" s="1"/>
  <c r="C17" s="1"/>
  <c r="D17" s="1"/>
  <c r="C18" s="1"/>
  <c r="D18" s="1"/>
  <c r="C19" s="1"/>
  <c r="D19" s="1"/>
  <c r="C20" s="1"/>
  <c r="D20" s="1"/>
  <c r="C21" s="1"/>
  <c r="D21" s="1"/>
  <c r="C22" s="1"/>
  <c r="D22" s="1"/>
  <c r="C23" s="1"/>
  <c r="D23" s="1"/>
  <c r="C24" s="1"/>
  <c r="D24" s="1"/>
  <c r="C25" s="1"/>
  <c r="D25" s="1"/>
  <c r="C26" s="1"/>
  <c r="D26" s="1"/>
  <c r="C27" s="1"/>
  <c r="D27" s="1"/>
  <c r="C28" s="1"/>
  <c r="D28" s="1"/>
  <c r="C29" s="1"/>
  <c r="D29" s="1"/>
  <c r="F170" i="4" l="1"/>
  <c r="F171" s="1"/>
  <c r="F172" s="1"/>
  <c r="F173" s="1"/>
  <c r="F174" s="1"/>
  <c r="F175" s="1"/>
  <c r="F176" s="1"/>
  <c r="F177" s="1"/>
  <c r="F178" s="1"/>
  <c r="E170"/>
  <c r="E171"/>
  <c r="E172"/>
  <c r="E173"/>
  <c r="E174"/>
  <c r="E175"/>
  <c r="E176"/>
  <c r="E177"/>
  <c r="E178"/>
  <c r="E169"/>
  <c r="J15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I3"/>
  <c r="I4" s="1"/>
  <c r="I5" s="1"/>
  <c r="I6" s="1"/>
  <c r="I7" s="1"/>
  <c r="I8" s="1"/>
  <c r="I9" s="1"/>
  <c r="I10" s="1"/>
  <c r="F22"/>
  <c r="I15"/>
  <c r="I16" s="1"/>
  <c r="I17" s="1"/>
  <c r="I18" s="1"/>
  <c r="I19" s="1"/>
  <c r="I20" s="1"/>
  <c r="I21" s="1"/>
  <c r="H3"/>
  <c r="H4" s="1"/>
  <c r="H5" s="1"/>
  <c r="H6" s="1"/>
  <c r="H7" s="1"/>
  <c r="H8" s="1"/>
  <c r="H9" s="1"/>
  <c r="H10" s="1"/>
  <c r="C13" i="3"/>
  <c r="H13"/>
  <c r="F12"/>
  <c r="H5"/>
  <c r="H6"/>
  <c r="H7"/>
  <c r="H8"/>
  <c r="H9"/>
  <c r="H10"/>
  <c r="H11"/>
  <c r="H12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4"/>
  <c r="C12"/>
  <c r="E1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E12"/>
  <c r="E10"/>
  <c r="E9"/>
  <c r="E8"/>
  <c r="E7"/>
  <c r="E6"/>
  <c r="E5"/>
  <c r="E4"/>
  <c r="E6" i="2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5"/>
  <c r="C15" i="1"/>
  <c r="C14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D5"/>
  <c r="D6"/>
  <c r="D7"/>
  <c r="D8"/>
  <c r="D9"/>
  <c r="D10"/>
  <c r="D4"/>
  <c r="E179" i="4" l="1"/>
  <c r="I22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H154" i="3"/>
  <c r="E147" i="2"/>
  <c r="F28" i="1"/>
  <c r="H28" s="1"/>
  <c r="G170" i="4" l="1"/>
  <c r="G171" s="1"/>
  <c r="G172" s="1"/>
  <c r="G173" s="1"/>
  <c r="G174" s="1"/>
  <c r="G175" s="1"/>
  <c r="G176" s="1"/>
  <c r="G177" s="1"/>
  <c r="G178" s="1"/>
</calcChain>
</file>

<file path=xl/sharedStrings.xml><?xml version="1.0" encoding="utf-8"?>
<sst xmlns="http://schemas.openxmlformats.org/spreadsheetml/2006/main" count="178" uniqueCount="75">
  <si>
    <t>РАСПРЕДЕЛЕНИЕ НАСЕЛЕНИЯ ПО ВЕЛИЧИНЕ СРЕДНЕДУШЕВЫХ ДЕНЕЖНЫХ ДОХОДОВ -2015</t>
  </si>
  <si>
    <t>Доля населения, %</t>
  </si>
  <si>
    <t>Левая граница когорты,  руб.</t>
  </si>
  <si>
    <t>Правая граница когорты, руб.</t>
  </si>
  <si>
    <t>Ширина когорты, руб.</t>
  </si>
  <si>
    <t>&gt;45000,1</t>
  </si>
  <si>
    <t>?</t>
  </si>
  <si>
    <t xml:space="preserve">Расчет правой границы последней когорты </t>
  </si>
  <si>
    <t>Среднегодовая численность населения в 2015 г</t>
  </si>
  <si>
    <t>млн. чел.</t>
  </si>
  <si>
    <t>Численность когорты, млн. чел.</t>
  </si>
  <si>
    <t xml:space="preserve">Среднедушевой доход </t>
  </si>
  <si>
    <t>руб./мес.</t>
  </si>
  <si>
    <t>Среднемесячный суммарный доход населения страны</t>
  </si>
  <si>
    <t>млн. руб./мес.</t>
  </si>
  <si>
    <t>Итого</t>
  </si>
  <si>
    <t>Невязка</t>
  </si>
  <si>
    <t>Доход когорты, млн. руб./мес.</t>
  </si>
  <si>
    <t>млн.руб./мес.</t>
  </si>
  <si>
    <t>http://www.forbes.ru/rating/284265-vlast-i-dengi-2015-reyting-dohodov-gossluzhashchih#all_rating</t>
  </si>
  <si>
    <t>Власть и деньги — 2015. Рейтинг доходов госслужащих</t>
  </si>
  <si>
    <t>Доход чиновника, млн. руб./год</t>
  </si>
  <si>
    <t>Доход семьи, млн. руб./год</t>
  </si>
  <si>
    <t>Доход чиновника, руб./мес.</t>
  </si>
  <si>
    <t>№</t>
  </si>
  <si>
    <t>Рассчитано итерационно по данным о суммарном доходе насления</t>
  </si>
  <si>
    <t>Данные Росстат</t>
  </si>
  <si>
    <t>Кумулятивная доля населения</t>
  </si>
  <si>
    <t>Кумулятивная доля дохода</t>
  </si>
  <si>
    <t>Данные Росстат+Форбс</t>
  </si>
  <si>
    <t>Равномерное распределение</t>
  </si>
  <si>
    <t>Доля населения в когорте</t>
  </si>
  <si>
    <t>Средний доход, руб/мес.</t>
  </si>
  <si>
    <t>сумарный доход</t>
  </si>
  <si>
    <t>Нормальное распределение</t>
  </si>
  <si>
    <t>Доход в когорте, руб/мес. на чел.</t>
  </si>
  <si>
    <t>Дата обращения 11.04.2017</t>
  </si>
  <si>
    <t>Левая граница когорты, руб</t>
  </si>
  <si>
    <t>Ширина когорты, руб</t>
  </si>
  <si>
    <t>Число машин, шт.</t>
  </si>
  <si>
    <t>Table 6-5: Wealth shares and minimum wealth of deciles and top percentiles for regions and selected countries, 2016</t>
  </si>
  <si>
    <t xml:space="preserve">Wealth decile </t>
  </si>
  <si>
    <t>Top 10%</t>
  </si>
  <si>
    <t>Top 5%</t>
  </si>
  <si>
    <t>Top 1%</t>
  </si>
  <si>
    <t>I Wealth shares (%)</t>
  </si>
  <si>
    <t>Global Wealth Databook 2016</t>
  </si>
  <si>
    <t>Research Institute Thought leadership from Credit Suisse Research and the world’s foremost experts</t>
  </si>
  <si>
    <t>http://publications.credit-suisse.com/tasks/render/file/index.cfm?fileid=AD6F2B43-B17B-345E-E20A1A254A3E24A5</t>
  </si>
  <si>
    <t>Russia</t>
  </si>
  <si>
    <t>Доля имущества, %</t>
  </si>
  <si>
    <t>Credit Suisse</t>
  </si>
  <si>
    <t>Кумулятивная доля имущества</t>
  </si>
  <si>
    <t>Стоимость машин в когорте, руб</t>
  </si>
  <si>
    <t>Относительная стоимость машин</t>
  </si>
  <si>
    <t>Относительное кол-во машин</t>
  </si>
  <si>
    <t>Относительная кумулятивная стоимость машин</t>
  </si>
  <si>
    <t>Относительное кумулятивное кол-во машин</t>
  </si>
  <si>
    <t>http://www.avtopoisk.ru/</t>
  </si>
  <si>
    <t>Г</t>
  </si>
  <si>
    <t>Аргумент в абсолютных единицах</t>
  </si>
  <si>
    <r>
      <t xml:space="preserve">Аргумент в долях </t>
    </r>
    <r>
      <rPr>
        <sz val="11"/>
        <color theme="1"/>
        <rFont val="Calibri"/>
        <family val="2"/>
        <charset val="204"/>
      </rPr>
      <t>σ</t>
    </r>
  </si>
  <si>
    <t>Значение функции в долях единицы</t>
  </si>
  <si>
    <t>Значение аругмента в долях единицы</t>
  </si>
  <si>
    <t>Значение аргумента в долях единицы</t>
  </si>
  <si>
    <t>Доход когорты</t>
  </si>
  <si>
    <t>Значение  функции в долях единицы</t>
  </si>
  <si>
    <t>Логнормальное распределение</t>
  </si>
  <si>
    <t>Безразмерный доход</t>
  </si>
  <si>
    <t>Безразмерное имущество</t>
  </si>
  <si>
    <t>Безразмерная кумулятивная доля населения</t>
  </si>
  <si>
    <t>autopoisk.ru</t>
  </si>
  <si>
    <t>Безразмерная цена машины</t>
  </si>
  <si>
    <t>Равновероятное</t>
  </si>
  <si>
    <t>http://www.gks.ru/bgd/regl/b16_11/Main.htm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</si>
</sst>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rgb="FFFF0000"/>
      <name val="Calibri"/>
      <family val="2"/>
      <charset val="204"/>
    </font>
    <font>
      <sz val="11"/>
      <color rgb="FF7C7C7C"/>
      <name val="Arial"/>
      <family val="2"/>
      <charset val="204"/>
    </font>
    <font>
      <sz val="11"/>
      <color rgb="FF7C7C7C"/>
      <name val="Arial"/>
      <family val="2"/>
      <charset val="204"/>
    </font>
    <font>
      <sz val="11"/>
      <name val="Calibri"/>
      <family val="2"/>
      <scheme val="minor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1" fillId="0" borderId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11" fontId="4" fillId="0" borderId="0" xfId="0" applyNumberFormat="1" applyFont="1" applyFill="1" applyBorder="1"/>
    <xf numFmtId="11" fontId="0" fillId="0" borderId="0" xfId="0" applyNumberFormat="1"/>
    <xf numFmtId="164" fontId="6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0" fontId="4" fillId="2" borderId="0" xfId="0" applyFont="1" applyFill="1" applyBorder="1"/>
    <xf numFmtId="0" fontId="3" fillId="2" borderId="0" xfId="0" applyFont="1" applyFill="1"/>
    <xf numFmtId="1" fontId="0" fillId="0" borderId="0" xfId="0" applyNumberFormat="1"/>
    <xf numFmtId="0" fontId="0" fillId="0" borderId="0" xfId="0" applyFill="1"/>
    <xf numFmtId="1" fontId="0" fillId="0" borderId="0" xfId="0" applyNumberFormat="1" applyAlignment="1">
      <alignment horizontal="center"/>
    </xf>
    <xf numFmtId="1" fontId="7" fillId="0" borderId="0" xfId="0" applyNumberFormat="1" applyFont="1"/>
    <xf numFmtId="1" fontId="3" fillId="0" borderId="0" xfId="0" applyNumberFormat="1" applyFont="1"/>
    <xf numFmtId="0" fontId="8" fillId="0" borderId="0" xfId="0" applyFont="1"/>
    <xf numFmtId="1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7" fillId="2" borderId="0" xfId="0" applyNumberFormat="1" applyFont="1" applyFill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" fillId="0" borderId="0" xfId="1"/>
    <xf numFmtId="0" fontId="1" fillId="0" borderId="0" xfId="1" applyAlignment="1">
      <alignment horizontal="center"/>
    </xf>
    <xf numFmtId="165" fontId="1" fillId="0" borderId="0" xfId="2" applyNumberFormat="1" applyFont="1"/>
    <xf numFmtId="0" fontId="1" fillId="0" borderId="0" xfId="1" applyAlignment="1">
      <alignment horizontal="left"/>
    </xf>
    <xf numFmtId="165" fontId="0" fillId="0" borderId="0" xfId="0" applyNumberFormat="1"/>
    <xf numFmtId="0" fontId="3" fillId="0" borderId="0" xfId="0" applyFont="1" applyFill="1"/>
    <xf numFmtId="0" fontId="12" fillId="2" borderId="0" xfId="0" applyFont="1" applyFill="1"/>
    <xf numFmtId="0" fontId="13" fillId="0" borderId="0" xfId="48" applyFill="1" applyBorder="1"/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7" fillId="0" borderId="0" xfId="0" applyFont="1"/>
    <xf numFmtId="0" fontId="7" fillId="2" borderId="0" xfId="0" applyFont="1" applyFill="1"/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</cellXfs>
  <cellStyles count="49">
    <cellStyle name="20% - Акцент1 2" xfId="5"/>
    <cellStyle name="20% - Акцент1 3" xfId="6"/>
    <cellStyle name="20% - Акцент1 4" xfId="7"/>
    <cellStyle name="20% - Акцент2 2" xfId="8"/>
    <cellStyle name="20% - Акцент2 3" xfId="9"/>
    <cellStyle name="20% - Акцент2 4" xfId="10"/>
    <cellStyle name="20% - Акцент3 2" xfId="11"/>
    <cellStyle name="20% - Акцент3 3" xfId="12"/>
    <cellStyle name="20% - Акцент3 4" xfId="13"/>
    <cellStyle name="20% - Акцент4 2" xfId="14"/>
    <cellStyle name="20% - Акцент4 3" xfId="15"/>
    <cellStyle name="20% - Акцент4 4" xfId="16"/>
    <cellStyle name="20% - Акцент5 2" xfId="17"/>
    <cellStyle name="20% - Акцент5 3" xfId="18"/>
    <cellStyle name="20% - Акцент5 4" xfId="19"/>
    <cellStyle name="20% - Акцент6 2" xfId="20"/>
    <cellStyle name="20% - Акцент6 3" xfId="21"/>
    <cellStyle name="20% - Акцент6 4" xfId="22"/>
    <cellStyle name="40% - Акцент1 2" xfId="23"/>
    <cellStyle name="40% - Акцент1 3" xfId="24"/>
    <cellStyle name="40% - Акцент1 4" xfId="25"/>
    <cellStyle name="40% - Акцент2 2" xfId="26"/>
    <cellStyle name="40% - Акцент2 3" xfId="27"/>
    <cellStyle name="40% - Акцент2 4" xfId="28"/>
    <cellStyle name="40% - Акцент3 2" xfId="29"/>
    <cellStyle name="40% - Акцент3 3" xfId="30"/>
    <cellStyle name="40% - Акцент3 4" xfId="31"/>
    <cellStyle name="40% - Акцент4 2" xfId="32"/>
    <cellStyle name="40% - Акцент4 3" xfId="33"/>
    <cellStyle name="40% - Акцент4 4" xfId="34"/>
    <cellStyle name="40% - Акцент5 2" xfId="35"/>
    <cellStyle name="40% - Акцент5 3" xfId="36"/>
    <cellStyle name="40% - Акцент5 4" xfId="37"/>
    <cellStyle name="40% - Акцент6 2" xfId="38"/>
    <cellStyle name="40% - Акцент6 3" xfId="39"/>
    <cellStyle name="40% - Акцент6 4" xfId="40"/>
    <cellStyle name="Гиперссылка" xfId="48" builtinId="8"/>
    <cellStyle name="Обычный" xfId="0" builtinId="0"/>
    <cellStyle name="Обычный 2" xfId="3"/>
    <cellStyle name="Обычный 3" xfId="41"/>
    <cellStyle name="Обычный 4" xfId="42"/>
    <cellStyle name="Обычный 5" xfId="43"/>
    <cellStyle name="Обычный 6" xfId="1"/>
    <cellStyle name="Примечание 2" xfId="44"/>
    <cellStyle name="Примечание 3" xfId="45"/>
    <cellStyle name="Примечание 4" xfId="46"/>
    <cellStyle name="Примечание 5" xfId="47"/>
    <cellStyle name="Процентный 2" xfId="4"/>
    <cellStyle name="Процент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5.6201959130108725E-2"/>
          <c:y val="3.4861154855643055E-2"/>
          <c:w val="0.91246455521184844"/>
          <c:h val="0.88088766404199459"/>
        </c:manualLayout>
      </c:layout>
      <c:scatterChart>
        <c:scatterStyle val="smoothMarker"/>
        <c:ser>
          <c:idx val="0"/>
          <c:order val="0"/>
          <c:tx>
            <c:v>Росстат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'Кривые Лоренца'!$H$2:$H$10</c:f>
              <c:numCache>
                <c:formatCode>General</c:formatCode>
                <c:ptCount val="9"/>
                <c:pt idx="0">
                  <c:v>0</c:v>
                </c:pt>
                <c:pt idx="1">
                  <c:v>2.4E-2</c:v>
                </c:pt>
                <c:pt idx="2">
                  <c:v>6.2E-2</c:v>
                </c:pt>
                <c:pt idx="3">
                  <c:v>0.14200000000000002</c:v>
                </c:pt>
                <c:pt idx="4">
                  <c:v>0.26300000000000001</c:v>
                </c:pt>
                <c:pt idx="5">
                  <c:v>0.40700000000000003</c:v>
                </c:pt>
                <c:pt idx="6">
                  <c:v>0.58899999999999997</c:v>
                </c:pt>
                <c:pt idx="7">
                  <c:v>0.81399999999999995</c:v>
                </c:pt>
                <c:pt idx="8">
                  <c:v>1</c:v>
                </c:pt>
              </c:numCache>
            </c:numRef>
          </c:xVal>
          <c:yVal>
            <c:numRef>
              <c:f>'Кривые Лоренца'!$I$2:$I$10</c:f>
              <c:numCache>
                <c:formatCode>General</c:formatCode>
                <c:ptCount val="9"/>
                <c:pt idx="0">
                  <c:v>0</c:v>
                </c:pt>
                <c:pt idx="1">
                  <c:v>1.9851120040556632E-3</c:v>
                </c:pt>
                <c:pt idx="2">
                  <c:v>9.5286004813473126E-3</c:v>
                </c:pt>
                <c:pt idx="3">
                  <c:v>3.2026668868111764E-2</c:v>
                </c:pt>
                <c:pt idx="4">
                  <c:v>8.0066579531719223E-2</c:v>
                </c:pt>
                <c:pt idx="5">
                  <c:v>0.15867725310576397</c:v>
                </c:pt>
                <c:pt idx="6">
                  <c:v>0.29717220166403469</c:v>
                </c:pt>
                <c:pt idx="7">
                  <c:v>0.56516269442005007</c:v>
                </c:pt>
                <c:pt idx="8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v>Росстат+Форбс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'Кривые Лоренца'!$I$14:$I$164</c:f>
              <c:numCache>
                <c:formatCode>General</c:formatCode>
                <c:ptCount val="151"/>
                <c:pt idx="0">
                  <c:v>0</c:v>
                </c:pt>
                <c:pt idx="1">
                  <c:v>2.4E-2</c:v>
                </c:pt>
                <c:pt idx="2">
                  <c:v>6.2E-2</c:v>
                </c:pt>
                <c:pt idx="3">
                  <c:v>0.14200000000000002</c:v>
                </c:pt>
                <c:pt idx="4">
                  <c:v>0.26300000000000001</c:v>
                </c:pt>
                <c:pt idx="5">
                  <c:v>0.40700000000000003</c:v>
                </c:pt>
                <c:pt idx="6">
                  <c:v>0.58899999999999997</c:v>
                </c:pt>
                <c:pt idx="7">
                  <c:v>0.81399999999999995</c:v>
                </c:pt>
                <c:pt idx="8">
                  <c:v>0.99999899999999997</c:v>
                </c:pt>
                <c:pt idx="9">
                  <c:v>0.99999900684931509</c:v>
                </c:pt>
                <c:pt idx="10">
                  <c:v>0.9999990136986302</c:v>
                </c:pt>
                <c:pt idx="11">
                  <c:v>0.99999902054794532</c:v>
                </c:pt>
                <c:pt idx="12">
                  <c:v>0.99999902739726043</c:v>
                </c:pt>
                <c:pt idx="13">
                  <c:v>0.99999903424657555</c:v>
                </c:pt>
                <c:pt idx="14">
                  <c:v>0.99999904109589066</c:v>
                </c:pt>
                <c:pt idx="15">
                  <c:v>0.99999904794520578</c:v>
                </c:pt>
                <c:pt idx="16">
                  <c:v>0.99999905479452089</c:v>
                </c:pt>
                <c:pt idx="17">
                  <c:v>0.99999906164383601</c:v>
                </c:pt>
                <c:pt idx="18">
                  <c:v>0.99999906849315112</c:v>
                </c:pt>
                <c:pt idx="19">
                  <c:v>0.99999907534246624</c:v>
                </c:pt>
                <c:pt idx="20">
                  <c:v>0.99999908219178135</c:v>
                </c:pt>
                <c:pt idx="21">
                  <c:v>0.99999908904109647</c:v>
                </c:pt>
                <c:pt idx="22">
                  <c:v>0.99999909589041158</c:v>
                </c:pt>
                <c:pt idx="23">
                  <c:v>0.9999991027397267</c:v>
                </c:pt>
                <c:pt idx="24">
                  <c:v>0.99999910958904181</c:v>
                </c:pt>
                <c:pt idx="25">
                  <c:v>0.99999911643835693</c:v>
                </c:pt>
                <c:pt idx="26">
                  <c:v>0.99999912328767204</c:v>
                </c:pt>
                <c:pt idx="27">
                  <c:v>0.99999913013698716</c:v>
                </c:pt>
                <c:pt idx="28">
                  <c:v>0.99999913698630227</c:v>
                </c:pt>
                <c:pt idx="29">
                  <c:v>0.99999914383561739</c:v>
                </c:pt>
                <c:pt idx="30">
                  <c:v>0.9999991506849325</c:v>
                </c:pt>
                <c:pt idx="31">
                  <c:v>0.99999915753424762</c:v>
                </c:pt>
                <c:pt idx="32">
                  <c:v>0.99999916438356273</c:v>
                </c:pt>
                <c:pt idx="33">
                  <c:v>0.99999917123287785</c:v>
                </c:pt>
                <c:pt idx="34">
                  <c:v>0.99999917808219296</c:v>
                </c:pt>
                <c:pt idx="35">
                  <c:v>0.99999918493150808</c:v>
                </c:pt>
                <c:pt idx="36">
                  <c:v>0.99999919178082319</c:v>
                </c:pt>
                <c:pt idx="37">
                  <c:v>0.99999919863013831</c:v>
                </c:pt>
                <c:pt idx="38">
                  <c:v>0.99999920547945342</c:v>
                </c:pt>
                <c:pt idx="39">
                  <c:v>0.99999921232876854</c:v>
                </c:pt>
                <c:pt idx="40">
                  <c:v>0.99999921917808365</c:v>
                </c:pt>
                <c:pt idx="41">
                  <c:v>0.99999922602739877</c:v>
                </c:pt>
                <c:pt idx="42">
                  <c:v>0.99999923287671388</c:v>
                </c:pt>
                <c:pt idx="43">
                  <c:v>0.999999239726029</c:v>
                </c:pt>
                <c:pt idx="44">
                  <c:v>0.99999924657534411</c:v>
                </c:pt>
                <c:pt idx="45">
                  <c:v>0.99999925342465923</c:v>
                </c:pt>
                <c:pt idx="46">
                  <c:v>0.99999926027397434</c:v>
                </c:pt>
                <c:pt idx="47">
                  <c:v>0.99999926712328946</c:v>
                </c:pt>
                <c:pt idx="48">
                  <c:v>0.99999927397260457</c:v>
                </c:pt>
                <c:pt idx="49">
                  <c:v>0.99999928082191969</c:v>
                </c:pt>
                <c:pt idx="50">
                  <c:v>0.9999992876712348</c:v>
                </c:pt>
                <c:pt idx="51">
                  <c:v>0.99999929452054992</c:v>
                </c:pt>
                <c:pt idx="52">
                  <c:v>0.99999930136986503</c:v>
                </c:pt>
                <c:pt idx="53">
                  <c:v>0.99999930821918015</c:v>
                </c:pt>
                <c:pt idx="54">
                  <c:v>0.99999931506849526</c:v>
                </c:pt>
                <c:pt idx="55">
                  <c:v>0.99999932191781038</c:v>
                </c:pt>
                <c:pt idx="56">
                  <c:v>0.99999932876712549</c:v>
                </c:pt>
                <c:pt idx="57">
                  <c:v>0.99999933561644061</c:v>
                </c:pt>
                <c:pt idx="58">
                  <c:v>0.99999934246575573</c:v>
                </c:pt>
                <c:pt idx="59">
                  <c:v>0.99999934931507084</c:v>
                </c:pt>
                <c:pt idx="60">
                  <c:v>0.99999935616438596</c:v>
                </c:pt>
                <c:pt idx="61">
                  <c:v>0.99999936301370107</c:v>
                </c:pt>
                <c:pt idx="62">
                  <c:v>0.99999936986301619</c:v>
                </c:pt>
                <c:pt idx="63">
                  <c:v>0.9999993767123313</c:v>
                </c:pt>
                <c:pt idx="64">
                  <c:v>0.99999938356164642</c:v>
                </c:pt>
                <c:pt idx="65">
                  <c:v>0.99999939041096153</c:v>
                </c:pt>
                <c:pt idx="66">
                  <c:v>0.99999939726027665</c:v>
                </c:pt>
                <c:pt idx="67">
                  <c:v>0.99999940410959176</c:v>
                </c:pt>
                <c:pt idx="68">
                  <c:v>0.99999941095890688</c:v>
                </c:pt>
                <c:pt idx="69">
                  <c:v>0.99999941780822199</c:v>
                </c:pt>
                <c:pt idx="70">
                  <c:v>0.99999942465753711</c:v>
                </c:pt>
                <c:pt idx="71">
                  <c:v>0.99999943150685222</c:v>
                </c:pt>
                <c:pt idx="72">
                  <c:v>0.99999943835616734</c:v>
                </c:pt>
                <c:pt idx="73">
                  <c:v>0.99999944520548245</c:v>
                </c:pt>
                <c:pt idx="74">
                  <c:v>0.99999945205479757</c:v>
                </c:pt>
                <c:pt idx="75">
                  <c:v>0.99999945890411268</c:v>
                </c:pt>
                <c:pt idx="76">
                  <c:v>0.9999994657534278</c:v>
                </c:pt>
                <c:pt idx="77">
                  <c:v>0.99999947260274291</c:v>
                </c:pt>
                <c:pt idx="78">
                  <c:v>0.99999947945205803</c:v>
                </c:pt>
                <c:pt idx="79">
                  <c:v>0.99999948630137314</c:v>
                </c:pt>
                <c:pt idx="80">
                  <c:v>0.99999949315068826</c:v>
                </c:pt>
                <c:pt idx="81">
                  <c:v>0.99999950000000337</c:v>
                </c:pt>
                <c:pt idx="82">
                  <c:v>0.99999950684931849</c:v>
                </c:pt>
                <c:pt idx="83">
                  <c:v>0.9999995136986336</c:v>
                </c:pt>
                <c:pt idx="84">
                  <c:v>0.99999952054794872</c:v>
                </c:pt>
                <c:pt idx="85">
                  <c:v>0.99999952739726383</c:v>
                </c:pt>
                <c:pt idx="86">
                  <c:v>0.99999953424657895</c:v>
                </c:pt>
                <c:pt idx="87">
                  <c:v>0.99999954109589406</c:v>
                </c:pt>
                <c:pt idx="88">
                  <c:v>0.99999954794520918</c:v>
                </c:pt>
                <c:pt idx="89">
                  <c:v>0.99999955479452429</c:v>
                </c:pt>
                <c:pt idx="90">
                  <c:v>0.99999956164383941</c:v>
                </c:pt>
                <c:pt idx="91">
                  <c:v>0.99999956849315452</c:v>
                </c:pt>
                <c:pt idx="92">
                  <c:v>0.99999957534246964</c:v>
                </c:pt>
                <c:pt idx="93">
                  <c:v>0.99999958219178475</c:v>
                </c:pt>
                <c:pt idx="94">
                  <c:v>0.99999958904109987</c:v>
                </c:pt>
                <c:pt idx="95">
                  <c:v>0.99999959589041498</c:v>
                </c:pt>
                <c:pt idx="96">
                  <c:v>0.9999996027397301</c:v>
                </c:pt>
                <c:pt idx="97">
                  <c:v>0.99999960958904521</c:v>
                </c:pt>
                <c:pt idx="98">
                  <c:v>0.99999961643836033</c:v>
                </c:pt>
                <c:pt idx="99">
                  <c:v>0.99999962328767544</c:v>
                </c:pt>
                <c:pt idx="100">
                  <c:v>0.99999963013699056</c:v>
                </c:pt>
                <c:pt idx="101">
                  <c:v>0.99999963698630567</c:v>
                </c:pt>
                <c:pt idx="102">
                  <c:v>0.99999964383562079</c:v>
                </c:pt>
                <c:pt idx="103">
                  <c:v>0.9999996506849359</c:v>
                </c:pt>
                <c:pt idx="104">
                  <c:v>0.99999965753425102</c:v>
                </c:pt>
                <c:pt idx="105">
                  <c:v>0.99999966438356613</c:v>
                </c:pt>
                <c:pt idx="106">
                  <c:v>0.99999967123288125</c:v>
                </c:pt>
                <c:pt idx="107">
                  <c:v>0.99999967808219636</c:v>
                </c:pt>
                <c:pt idx="108">
                  <c:v>0.99999968493151148</c:v>
                </c:pt>
                <c:pt idx="109">
                  <c:v>0.99999969178082659</c:v>
                </c:pt>
                <c:pt idx="110">
                  <c:v>0.99999969863014171</c:v>
                </c:pt>
                <c:pt idx="111">
                  <c:v>0.99999970547945682</c:v>
                </c:pt>
                <c:pt idx="112">
                  <c:v>0.99999971232877194</c:v>
                </c:pt>
                <c:pt idx="113">
                  <c:v>0.99999971917808705</c:v>
                </c:pt>
                <c:pt idx="114">
                  <c:v>0.99999972602740217</c:v>
                </c:pt>
                <c:pt idx="115">
                  <c:v>0.99999973287671728</c:v>
                </c:pt>
                <c:pt idx="116">
                  <c:v>0.9999997397260324</c:v>
                </c:pt>
                <c:pt idx="117">
                  <c:v>0.99999974657534751</c:v>
                </c:pt>
                <c:pt idx="118">
                  <c:v>0.99999975342466263</c:v>
                </c:pt>
                <c:pt idx="119">
                  <c:v>0.99999976027397774</c:v>
                </c:pt>
                <c:pt idx="120">
                  <c:v>0.99999976712329286</c:v>
                </c:pt>
                <c:pt idx="121">
                  <c:v>0.99999977397260797</c:v>
                </c:pt>
                <c:pt idx="122">
                  <c:v>0.99999978082192309</c:v>
                </c:pt>
                <c:pt idx="123">
                  <c:v>0.99999978767123821</c:v>
                </c:pt>
                <c:pt idx="124">
                  <c:v>0.99999979452055332</c:v>
                </c:pt>
                <c:pt idx="125">
                  <c:v>0.99999980136986844</c:v>
                </c:pt>
                <c:pt idx="126">
                  <c:v>0.99999980821918355</c:v>
                </c:pt>
                <c:pt idx="127">
                  <c:v>0.99999981506849867</c:v>
                </c:pt>
                <c:pt idx="128">
                  <c:v>0.99999982191781378</c:v>
                </c:pt>
                <c:pt idx="129">
                  <c:v>0.9999998287671289</c:v>
                </c:pt>
                <c:pt idx="130">
                  <c:v>0.99999983561644401</c:v>
                </c:pt>
                <c:pt idx="131">
                  <c:v>0.99999984246575913</c:v>
                </c:pt>
                <c:pt idx="132">
                  <c:v>0.99999984931507424</c:v>
                </c:pt>
                <c:pt idx="133">
                  <c:v>0.99999985616438936</c:v>
                </c:pt>
                <c:pt idx="134">
                  <c:v>0.99999986301370447</c:v>
                </c:pt>
                <c:pt idx="135">
                  <c:v>0.99999986986301959</c:v>
                </c:pt>
                <c:pt idx="136">
                  <c:v>0.9999998767123347</c:v>
                </c:pt>
                <c:pt idx="137">
                  <c:v>0.99999988356164982</c:v>
                </c:pt>
                <c:pt idx="138">
                  <c:v>0.99999989041096493</c:v>
                </c:pt>
                <c:pt idx="139">
                  <c:v>0.99999989726028005</c:v>
                </c:pt>
                <c:pt idx="140">
                  <c:v>0.99999990410959516</c:v>
                </c:pt>
                <c:pt idx="141">
                  <c:v>0.99999991095891028</c:v>
                </c:pt>
                <c:pt idx="142">
                  <c:v>0.99999991780822539</c:v>
                </c:pt>
                <c:pt idx="143">
                  <c:v>0.99999992465754051</c:v>
                </c:pt>
                <c:pt idx="144">
                  <c:v>0.99999993150685562</c:v>
                </c:pt>
                <c:pt idx="145">
                  <c:v>0.99999993835617074</c:v>
                </c:pt>
                <c:pt idx="146">
                  <c:v>0.99999994520548585</c:v>
                </c:pt>
                <c:pt idx="147">
                  <c:v>0.99999995205480097</c:v>
                </c:pt>
                <c:pt idx="148">
                  <c:v>0.99999995890411608</c:v>
                </c:pt>
                <c:pt idx="149">
                  <c:v>0.9999999657534312</c:v>
                </c:pt>
                <c:pt idx="150">
                  <c:v>0.99999997260274631</c:v>
                </c:pt>
              </c:numCache>
            </c:numRef>
          </c:xVal>
          <c:yVal>
            <c:numRef>
              <c:f>'Кривые Лоренца'!$J$14:$J$164</c:f>
              <c:numCache>
                <c:formatCode>General</c:formatCode>
                <c:ptCount val="151"/>
                <c:pt idx="0">
                  <c:v>0</c:v>
                </c:pt>
                <c:pt idx="1">
                  <c:v>7.5392884037380594E-3</c:v>
                </c:pt>
                <c:pt idx="2">
                  <c:v>1.5078576807476119E-2</c:v>
                </c:pt>
                <c:pt idx="3">
                  <c:v>3.756411868978278E-2</c:v>
                </c:pt>
                <c:pt idx="4">
                  <c:v>8.5577281627997354E-2</c:v>
                </c:pt>
                <c:pt idx="5">
                  <c:v>0.16414418624659105</c:v>
                </c:pt>
                <c:pt idx="6">
                  <c:v>0.30256202340308835</c:v>
                </c:pt>
                <c:pt idx="7">
                  <c:v>0.57040330405589357</c:v>
                </c:pt>
                <c:pt idx="8">
                  <c:v>1.0049985003421424</c:v>
                </c:pt>
                <c:pt idx="9">
                  <c:v>1.0049985261837058</c:v>
                </c:pt>
                <c:pt idx="10">
                  <c:v>1.004998570227571</c:v>
                </c:pt>
                <c:pt idx="11">
                  <c:v>1.0049986317760493</c:v>
                </c:pt>
                <c:pt idx="12">
                  <c:v>1.0049986982182906</c:v>
                </c:pt>
                <c:pt idx="13">
                  <c:v>1.0049987712482893</c:v>
                </c:pt>
                <c:pt idx="14">
                  <c:v>1.004998845407618</c:v>
                </c:pt>
                <c:pt idx="15">
                  <c:v>1.004998923143158</c:v>
                </c:pt>
                <c:pt idx="16">
                  <c:v>1.0049990020080277</c:v>
                </c:pt>
                <c:pt idx="17">
                  <c:v>1.0049990912250881</c:v>
                </c:pt>
                <c:pt idx="18">
                  <c:v>1.0049991811950352</c:v>
                </c:pt>
                <c:pt idx="19">
                  <c:v>1.0049992762469666</c:v>
                </c:pt>
                <c:pt idx="20">
                  <c:v>1.0049993786395424</c:v>
                </c:pt>
                <c:pt idx="21">
                  <c:v>1.0049994859258808</c:v>
                </c:pt>
                <c:pt idx="22">
                  <c:v>1.0049996075170644</c:v>
                </c:pt>
                <c:pt idx="23">
                  <c:v>1.0049997315551293</c:v>
                </c:pt>
                <c:pt idx="24">
                  <c:v>1.004999861616287</c:v>
                </c:pt>
                <c:pt idx="25">
                  <c:v>1.0049999950654342</c:v>
                </c:pt>
                <c:pt idx="26">
                  <c:v>1.0050001335965659</c:v>
                </c:pt>
                <c:pt idx="27">
                  <c:v>1.0050002723159193</c:v>
                </c:pt>
                <c:pt idx="28">
                  <c:v>1.0050004206345766</c:v>
                </c:pt>
                <c:pt idx="29">
                  <c:v>1.0050005943631564</c:v>
                </c:pt>
                <c:pt idx="30">
                  <c:v>1.0050007697857308</c:v>
                </c:pt>
                <c:pt idx="31">
                  <c:v>1.0050009600778154</c:v>
                </c:pt>
                <c:pt idx="32">
                  <c:v>1.0050011514992299</c:v>
                </c:pt>
                <c:pt idx="33">
                  <c:v>1.005001346308634</c:v>
                </c:pt>
                <c:pt idx="34">
                  <c:v>1.0050015714217231</c:v>
                </c:pt>
                <c:pt idx="35">
                  <c:v>1.0050018371906879</c:v>
                </c:pt>
                <c:pt idx="36">
                  <c:v>1.0050021347691109</c:v>
                </c:pt>
                <c:pt idx="37">
                  <c:v>1.005002445146606</c:v>
                </c:pt>
                <c:pt idx="38">
                  <c:v>1.0050028099201567</c:v>
                </c:pt>
                <c:pt idx="39">
                  <c:v>1.0050031784581404</c:v>
                </c:pt>
                <c:pt idx="40">
                  <c:v>1.0050035543367684</c:v>
                </c:pt>
                <c:pt idx="41">
                  <c:v>1.0050039539313238</c:v>
                </c:pt>
                <c:pt idx="42">
                  <c:v>1.005004386652889</c:v>
                </c:pt>
                <c:pt idx="43">
                  <c:v>1.0050048229506654</c:v>
                </c:pt>
                <c:pt idx="44">
                  <c:v>1.0050052605659934</c:v>
                </c:pt>
                <c:pt idx="45">
                  <c:v>1.0050057266027899</c:v>
                </c:pt>
                <c:pt idx="46">
                  <c:v>1.0050062504236319</c:v>
                </c:pt>
                <c:pt idx="47">
                  <c:v>1.0050068322167411</c:v>
                </c:pt>
                <c:pt idx="48">
                  <c:v>1.0050074495837416</c:v>
                </c:pt>
                <c:pt idx="49">
                  <c:v>1.0050081181470296</c:v>
                </c:pt>
                <c:pt idx="50">
                  <c:v>1.005008803085601</c:v>
                </c:pt>
                <c:pt idx="51">
                  <c:v>1.0050094923532702</c:v>
                </c:pt>
                <c:pt idx="52">
                  <c:v>1.0050102025135421</c:v>
                </c:pt>
                <c:pt idx="53">
                  <c:v>1.0050109273551024</c:v>
                </c:pt>
                <c:pt idx="54">
                  <c:v>1.0050116537024361</c:v>
                </c:pt>
                <c:pt idx="55">
                  <c:v>1.0050124175058772</c:v>
                </c:pt>
                <c:pt idx="56">
                  <c:v>1.0050131920379524</c:v>
                </c:pt>
                <c:pt idx="57">
                  <c:v>1.005014007790568</c:v>
                </c:pt>
                <c:pt idx="58">
                  <c:v>1.005014895820296</c:v>
                </c:pt>
                <c:pt idx="59">
                  <c:v>1.0050158103892761</c:v>
                </c:pt>
                <c:pt idx="60">
                  <c:v>1.0050167699432297</c:v>
                </c:pt>
                <c:pt idx="61">
                  <c:v>1.0050177784348113</c:v>
                </c:pt>
                <c:pt idx="62">
                  <c:v>1.0050187929494856</c:v>
                </c:pt>
                <c:pt idx="63">
                  <c:v>1.0050198550842364</c:v>
                </c:pt>
                <c:pt idx="64">
                  <c:v>1.0050210096358156</c:v>
                </c:pt>
                <c:pt idx="65">
                  <c:v>1.0050221941146367</c:v>
                </c:pt>
                <c:pt idx="66">
                  <c:v>1.0050234386361629</c:v>
                </c:pt>
                <c:pt idx="67">
                  <c:v>1.0050247996668884</c:v>
                </c:pt>
                <c:pt idx="68">
                  <c:v>1.0050262192345458</c:v>
                </c:pt>
                <c:pt idx="69">
                  <c:v>1.0050276420019713</c:v>
                </c:pt>
                <c:pt idx="70">
                  <c:v>1.0050291012843962</c:v>
                </c:pt>
                <c:pt idx="71">
                  <c:v>1.0050305859767432</c:v>
                </c:pt>
                <c:pt idx="72">
                  <c:v>1.0050321502868467</c:v>
                </c:pt>
                <c:pt idx="73">
                  <c:v>1.0050337799098614</c:v>
                </c:pt>
                <c:pt idx="74">
                  <c:v>1.0050354787984421</c:v>
                </c:pt>
                <c:pt idx="75">
                  <c:v>1.0050371803221259</c:v>
                </c:pt>
                <c:pt idx="76">
                  <c:v>1.0050388937037733</c:v>
                </c:pt>
                <c:pt idx="77">
                  <c:v>1.0050406392713223</c:v>
                </c:pt>
                <c:pt idx="78">
                  <c:v>1.0050423942499536</c:v>
                </c:pt>
                <c:pt idx="79">
                  <c:v>1.005044178967605</c:v>
                </c:pt>
                <c:pt idx="80">
                  <c:v>1.0050459702730141</c:v>
                </c:pt>
                <c:pt idx="81">
                  <c:v>1.0050477997874174</c:v>
                </c:pt>
                <c:pt idx="82">
                  <c:v>1.0050497262359688</c:v>
                </c:pt>
                <c:pt idx="83">
                  <c:v>1.0050516637895972</c:v>
                </c:pt>
                <c:pt idx="84">
                  <c:v>1.0050536310822458</c:v>
                </c:pt>
                <c:pt idx="85">
                  <c:v>1.0050556723460013</c:v>
                </c:pt>
                <c:pt idx="86">
                  <c:v>1.005057736008133</c:v>
                </c:pt>
                <c:pt idx="87">
                  <c:v>1.0050598719473767</c:v>
                </c:pt>
                <c:pt idx="88">
                  <c:v>1.0050620178623677</c:v>
                </c:pt>
                <c:pt idx="89">
                  <c:v>1.0050642513004244</c:v>
                </c:pt>
                <c:pt idx="90">
                  <c:v>1.0050665568273716</c:v>
                </c:pt>
                <c:pt idx="91">
                  <c:v>1.0050688815529267</c:v>
                </c:pt>
                <c:pt idx="92">
                  <c:v>1.0050712456168061</c:v>
                </c:pt>
                <c:pt idx="93">
                  <c:v>1.0050736403608136</c:v>
                </c:pt>
                <c:pt idx="94">
                  <c:v>1.0050760554327589</c:v>
                </c:pt>
                <c:pt idx="95">
                  <c:v>1.0050784895150906</c:v>
                </c:pt>
                <c:pt idx="96">
                  <c:v>1.0050810769980643</c:v>
                </c:pt>
                <c:pt idx="97">
                  <c:v>1.005083727158846</c:v>
                </c:pt>
                <c:pt idx="98">
                  <c:v>1.0050863784489577</c:v>
                </c:pt>
                <c:pt idx="99">
                  <c:v>1.0050891042748413</c:v>
                </c:pt>
                <c:pt idx="100">
                  <c:v>1.0050919441630428</c:v>
                </c:pt>
                <c:pt idx="101">
                  <c:v>1.0050949624853651</c:v>
                </c:pt>
                <c:pt idx="102">
                  <c:v>1.0050980958111133</c:v>
                </c:pt>
                <c:pt idx="103">
                  <c:v>1.0051013857372713</c:v>
                </c:pt>
                <c:pt idx="104">
                  <c:v>1.0051047660098196</c:v>
                </c:pt>
                <c:pt idx="105">
                  <c:v>1.0051081515525739</c:v>
                </c:pt>
                <c:pt idx="106">
                  <c:v>1.0051116325237031</c:v>
                </c:pt>
                <c:pt idx="107">
                  <c:v>1.0051152350860157</c:v>
                </c:pt>
                <c:pt idx="108">
                  <c:v>1.0051188498827355</c:v>
                </c:pt>
                <c:pt idx="109">
                  <c:v>1.0051225527671859</c:v>
                </c:pt>
                <c:pt idx="110">
                  <c:v>1.0051264419910662</c:v>
                </c:pt>
                <c:pt idx="111">
                  <c:v>1.0051303466491215</c:v>
                </c:pt>
                <c:pt idx="112">
                  <c:v>1.0051342642944705</c:v>
                </c:pt>
                <c:pt idx="113">
                  <c:v>1.0051382052793036</c:v>
                </c:pt>
                <c:pt idx="114">
                  <c:v>1.0051423836116329</c:v>
                </c:pt>
                <c:pt idx="115">
                  <c:v>1.0051466065524923</c:v>
                </c:pt>
                <c:pt idx="116">
                  <c:v>1.0051510963916463</c:v>
                </c:pt>
                <c:pt idx="117">
                  <c:v>1.0051555886776817</c:v>
                </c:pt>
                <c:pt idx="118">
                  <c:v>1.0051602516807505</c:v>
                </c:pt>
                <c:pt idx="119">
                  <c:v>1.0051650135001837</c:v>
                </c:pt>
                <c:pt idx="120">
                  <c:v>1.00517001003201</c:v>
                </c:pt>
                <c:pt idx="121">
                  <c:v>1.0051751430245299</c:v>
                </c:pt>
                <c:pt idx="122">
                  <c:v>1.0051804249003722</c:v>
                </c:pt>
                <c:pt idx="123">
                  <c:v>1.0051859358419581</c:v>
                </c:pt>
                <c:pt idx="124">
                  <c:v>1.0051915015560433</c:v>
                </c:pt>
                <c:pt idx="125">
                  <c:v>1.0051971301361584</c:v>
                </c:pt>
                <c:pt idx="126">
                  <c:v>1.0052031041029947</c:v>
                </c:pt>
                <c:pt idx="127">
                  <c:v>1.0052091104439542</c:v>
                </c:pt>
                <c:pt idx="128">
                  <c:v>1.0052151770158404</c:v>
                </c:pt>
                <c:pt idx="129">
                  <c:v>1.00522141430476</c:v>
                </c:pt>
                <c:pt idx="130">
                  <c:v>1.0052280713279511</c:v>
                </c:pt>
                <c:pt idx="131">
                  <c:v>1.0052347289158072</c:v>
                </c:pt>
                <c:pt idx="132">
                  <c:v>1.0052414706387394</c:v>
                </c:pt>
                <c:pt idx="133">
                  <c:v>1.0052482963085256</c:v>
                </c:pt>
                <c:pt idx="134">
                  <c:v>1.0052551391064819</c:v>
                </c:pt>
                <c:pt idx="135">
                  <c:v>1.0052622021237645</c:v>
                </c:pt>
                <c:pt idx="136">
                  <c:v>1.0052695804123049</c:v>
                </c:pt>
                <c:pt idx="137">
                  <c:v>1.0052771467342698</c:v>
                </c:pt>
                <c:pt idx="138">
                  <c:v>1.0052850761357908</c:v>
                </c:pt>
                <c:pt idx="139">
                  <c:v>1.0052930716031097</c:v>
                </c:pt>
                <c:pt idx="140">
                  <c:v>1.0053014555599069</c:v>
                </c:pt>
                <c:pt idx="141">
                  <c:v>1.0053101916794045</c:v>
                </c:pt>
                <c:pt idx="142">
                  <c:v>1.0053192656567576</c:v>
                </c:pt>
                <c:pt idx="143">
                  <c:v>1.0053312361770277</c:v>
                </c:pt>
                <c:pt idx="144">
                  <c:v>1.0053432578935855</c:v>
                </c:pt>
                <c:pt idx="145">
                  <c:v>1.0053556910626624</c:v>
                </c:pt>
                <c:pt idx="146">
                  <c:v>1.0053720335953358</c:v>
                </c:pt>
                <c:pt idx="147">
                  <c:v>1.0053885745136246</c:v>
                </c:pt>
                <c:pt idx="148">
                  <c:v>1.0054073036967748</c:v>
                </c:pt>
                <c:pt idx="149">
                  <c:v>1.0054275145607259</c:v>
                </c:pt>
                <c:pt idx="150">
                  <c:v>1.0055552816729865</c:v>
                </c:pt>
              </c:numCache>
            </c:numRef>
          </c:yVal>
          <c:smooth val="1"/>
        </c:ser>
        <c:ser>
          <c:idx val="2"/>
          <c:order val="2"/>
          <c:tx>
            <c:v>Равновероятное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'Кривые Лоренца'!$F$168:$F$178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'Кривые Лоренца'!$G$168:$G$178</c:f>
              <c:numCache>
                <c:formatCode>General</c:formatCode>
                <c:ptCount val="11"/>
                <c:pt idx="0">
                  <c:v>0</c:v>
                </c:pt>
                <c:pt idx="1">
                  <c:v>1.8181818181818181E-2</c:v>
                </c:pt>
                <c:pt idx="2">
                  <c:v>5.4545454545454543E-2</c:v>
                </c:pt>
                <c:pt idx="3">
                  <c:v>0.10909090909090909</c:v>
                </c:pt>
                <c:pt idx="4">
                  <c:v>0.18181818181818182</c:v>
                </c:pt>
                <c:pt idx="5">
                  <c:v>0.27272727272727271</c:v>
                </c:pt>
                <c:pt idx="6">
                  <c:v>0.38181818181818178</c:v>
                </c:pt>
                <c:pt idx="7">
                  <c:v>0.50909090909090904</c:v>
                </c:pt>
                <c:pt idx="8">
                  <c:v>0.65454545454545454</c:v>
                </c:pt>
                <c:pt idx="9">
                  <c:v>0.81818181818181812</c:v>
                </c:pt>
                <c:pt idx="1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Нормальное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'Кривые Лоренца'!$E$183:$E$303</c:f>
              <c:numCache>
                <c:formatCode>General</c:formatCode>
                <c:ptCount val="121"/>
                <c:pt idx="0">
                  <c:v>6.0758828498232851E-10</c:v>
                </c:pt>
                <c:pt idx="1">
                  <c:v>1.7091646474505592E-9</c:v>
                </c:pt>
                <c:pt idx="2">
                  <c:v>3.6864842880750264E-9</c:v>
                </c:pt>
                <c:pt idx="3">
                  <c:v>7.2004393828954594E-9</c:v>
                </c:pt>
                <c:pt idx="4">
                  <c:v>1.3383059883061305E-8</c:v>
                </c:pt>
                <c:pt idx="5">
                  <c:v>2.415281992560458E-8</c:v>
                </c:pt>
                <c:pt idx="6">
                  <c:v>4.2726438371157511E-8</c:v>
                </c:pt>
                <c:pt idx="7">
                  <c:v>7.4439930538317265E-8</c:v>
                </c:pt>
                <c:pt idx="8">
                  <c:v>1.2805028398529351E-7</c:v>
                </c:pt>
                <c:pt idx="9">
                  <c:v>2.177746356091267E-7</c:v>
                </c:pt>
                <c:pt idx="10">
                  <c:v>3.6644658708255645E-7</c:v>
                </c:pt>
                <c:pt idx="11">
                  <c:v>6.1034266167189212E-7</c:v>
                </c:pt>
                <c:pt idx="12">
                  <c:v>1.0064725707750996E-6</c:v>
                </c:pt>
                <c:pt idx="13">
                  <c:v>1.6434550886618097E-6</c:v>
                </c:pt>
                <c:pt idx="14">
                  <c:v>2.6575402952104836E-6</c:v>
                </c:pt>
                <c:pt idx="15">
                  <c:v>4.2559144059010311E-6</c:v>
                </c:pt>
                <c:pt idx="16">
                  <c:v>6.7501615349063886E-6</c:v>
                </c:pt>
                <c:pt idx="17">
                  <c:v>1.06036812091151E-5</c:v>
                </c:pt>
                <c:pt idx="18">
                  <c:v>1.6497987984769085E-5</c:v>
                </c:pt>
                <c:pt idx="19">
                  <c:v>2.5424153702482375E-5</c:v>
                </c:pt>
                <c:pt idx="20">
                  <c:v>3.8807176278970909E-5</c:v>
                </c:pt>
                <c:pt idx="21">
                  <c:v>5.867272341824816E-5</c:v>
                </c:pt>
                <c:pt idx="22">
                  <c:v>8.7867415997394183E-5</c:v>
                </c:pt>
                <c:pt idx="23">
                  <c:v>1.3034544305246936E-4</c:v>
                </c:pt>
                <c:pt idx="24">
                  <c:v>1.9153563606384656E-4</c:v>
                </c:pt>
                <c:pt idx="25">
                  <c:v>2.7880390556842254E-4</c:v>
                </c:pt>
                <c:pt idx="26">
                  <c:v>4.0202582241572436E-4</c:v>
                </c:pt>
                <c:pt idx="27">
                  <c:v>5.7428271632109236E-4</c:v>
                </c:pt>
                <c:pt idx="28">
                  <c:v>8.1269153646757657E-4</c:v>
                </c:pt>
                <c:pt idx="29">
                  <c:v>1.1393734420875688E-3</c:v>
                </c:pt>
                <c:pt idx="30">
                  <c:v>1.5825582832813695E-3</c:v>
                </c:pt>
                <c:pt idx="31">
                  <c:v>2.1778115252589548E-3</c:v>
                </c:pt>
                <c:pt idx="32">
                  <c:v>2.9693566835569509E-3</c:v>
                </c:pt>
                <c:pt idx="33">
                  <c:v>4.0114501649992102E-3</c:v>
                </c:pt>
                <c:pt idx="34">
                  <c:v>5.3697470883677717E-3</c:v>
                </c:pt>
                <c:pt idx="35">
                  <c:v>7.1225771377246257E-3</c:v>
                </c:pt>
                <c:pt idx="36">
                  <c:v>9.3620301672089155E-3</c:v>
                </c:pt>
                <c:pt idx="37">
                  <c:v>1.2194733941369032E-2</c:v>
                </c:pt>
                <c:pt idx="38">
                  <c:v>1.5742193225992178E-2</c:v>
                </c:pt>
                <c:pt idx="39">
                  <c:v>2.0140552824034895E-2</c:v>
                </c:pt>
                <c:pt idx="40">
                  <c:v>2.5539649475353698E-2</c:v>
                </c:pt>
                <c:pt idx="41">
                  <c:v>3.2101230952821358E-2</c:v>
                </c:pt>
                <c:pt idx="42">
                  <c:v>3.999624678291077E-2</c:v>
                </c:pt>
                <c:pt idx="43">
                  <c:v>4.9401154520599462E-2</c:v>
                </c:pt>
                <c:pt idx="44">
                  <c:v>6.0493237988545015E-2</c:v>
                </c:pt>
                <c:pt idx="45">
                  <c:v>7.3444997555134187E-2</c:v>
                </c:pt>
                <c:pt idx="46">
                  <c:v>8.8417744118708674E-2</c:v>
                </c:pt>
                <c:pt idx="47">
                  <c:v>0.10555460332348941</c:v>
                </c:pt>
                <c:pt idx="48">
                  <c:v>0.12497320882181071</c:v>
                </c:pt>
                <c:pt idx="49">
                  <c:v>0.14675842652506577</c:v>
                </c:pt>
                <c:pt idx="50">
                  <c:v>0.17095549897698009</c:v>
                </c:pt>
                <c:pt idx="51">
                  <c:v>0.19756402396685557</c:v>
                </c:pt>
                <c:pt idx="52">
                  <c:v>0.22653317924300384</c:v>
                </c:pt>
                <c:pt idx="53">
                  <c:v>0.25775857257967999</c:v>
                </c:pt>
                <c:pt idx="54">
                  <c:v>0.29108103286885995</c:v>
                </c:pt>
                <c:pt idx="55">
                  <c:v>0.32628756554528993</c:v>
                </c:pt>
                <c:pt idx="56">
                  <c:v>0.36311457957562226</c:v>
                </c:pt>
                <c:pt idx="57">
                  <c:v>0.40125336112167465</c:v>
                </c:pt>
                <c:pt idx="58">
                  <c:v>0.44035763051922022</c:v>
                </c:pt>
                <c:pt idx="59">
                  <c:v>0.48005288526692141</c:v>
                </c:pt>
                <c:pt idx="60">
                  <c:v>0.51994711330706467</c:v>
                </c:pt>
                <c:pt idx="61">
                  <c:v>0.55964236805476586</c:v>
                </c:pt>
                <c:pt idx="62">
                  <c:v>0.59874663745231149</c:v>
                </c:pt>
                <c:pt idx="63">
                  <c:v>0.63688541899836393</c:v>
                </c:pt>
                <c:pt idx="64">
                  <c:v>0.67371243302869621</c:v>
                </c:pt>
                <c:pt idx="65">
                  <c:v>0.70891896570512614</c:v>
                </c:pt>
                <c:pt idx="66">
                  <c:v>0.74224142599430609</c:v>
                </c:pt>
                <c:pt idx="67">
                  <c:v>0.77346681933098227</c:v>
                </c:pt>
                <c:pt idx="68">
                  <c:v>0.80243597460713056</c:v>
                </c:pt>
                <c:pt idx="69">
                  <c:v>0.82904449959700599</c:v>
                </c:pt>
                <c:pt idx="70">
                  <c:v>0.85324157204892037</c:v>
                </c:pt>
                <c:pt idx="71">
                  <c:v>0.8750267897521754</c:v>
                </c:pt>
                <c:pt idx="72">
                  <c:v>0.89444539525049671</c:v>
                </c:pt>
                <c:pt idx="73">
                  <c:v>0.91158225445527741</c:v>
                </c:pt>
                <c:pt idx="74">
                  <c:v>0.92655500101885191</c:v>
                </c:pt>
                <c:pt idx="75">
                  <c:v>0.93950676058544103</c:v>
                </c:pt>
                <c:pt idx="76">
                  <c:v>0.95059884405338657</c:v>
                </c:pt>
                <c:pt idx="77">
                  <c:v>0.96000375179107522</c:v>
                </c:pt>
                <c:pt idx="78">
                  <c:v>0.96789876762116467</c:v>
                </c:pt>
                <c:pt idx="79">
                  <c:v>0.97446034909863233</c:v>
                </c:pt>
                <c:pt idx="80">
                  <c:v>0.9798594457499511</c:v>
                </c:pt>
                <c:pt idx="81">
                  <c:v>0.98425780534799379</c:v>
                </c:pt>
                <c:pt idx="82">
                  <c:v>0.98780526463261698</c:v>
                </c:pt>
                <c:pt idx="83">
                  <c:v>0.99063796840677709</c:v>
                </c:pt>
                <c:pt idx="84">
                  <c:v>0.99287742143626134</c:v>
                </c:pt>
                <c:pt idx="85">
                  <c:v>0.99463025148561823</c:v>
                </c:pt>
                <c:pt idx="86">
                  <c:v>0.99598854840898676</c:v>
                </c:pt>
                <c:pt idx="87">
                  <c:v>0.997030641890429</c:v>
                </c:pt>
                <c:pt idx="88">
                  <c:v>0.99782218704872705</c:v>
                </c:pt>
                <c:pt idx="89">
                  <c:v>0.99841744029070467</c:v>
                </c:pt>
                <c:pt idx="90">
                  <c:v>0.99886062513189844</c:v>
                </c:pt>
                <c:pt idx="91">
                  <c:v>0.99918730703751846</c:v>
                </c:pt>
                <c:pt idx="92">
                  <c:v>0.99942571585766493</c:v>
                </c:pt>
                <c:pt idx="93">
                  <c:v>0.99959797275157025</c:v>
                </c:pt>
                <c:pt idx="94">
                  <c:v>0.99972119466841758</c:v>
                </c:pt>
                <c:pt idx="95">
                  <c:v>0.99980846293792214</c:v>
                </c:pt>
                <c:pt idx="96">
                  <c:v>0.99986965313093357</c:v>
                </c:pt>
                <c:pt idx="97">
                  <c:v>0.9999121311579886</c:v>
                </c:pt>
                <c:pt idx="98">
                  <c:v>0.99994132585056772</c:v>
                </c:pt>
                <c:pt idx="99">
                  <c:v>0.99996119139770701</c:v>
                </c:pt>
                <c:pt idx="100">
                  <c:v>0.99997457442028348</c:v>
                </c:pt>
                <c:pt idx="101">
                  <c:v>0.99998350058600116</c:v>
                </c:pt>
                <c:pt idx="102">
                  <c:v>0.99998939489277683</c:v>
                </c:pt>
                <c:pt idx="103">
                  <c:v>0.99999324841245107</c:v>
                </c:pt>
                <c:pt idx="104">
                  <c:v>0.99999574265958013</c:v>
                </c:pt>
                <c:pt idx="105">
                  <c:v>0.99999734103369087</c:v>
                </c:pt>
                <c:pt idx="106">
                  <c:v>0.99999835511889745</c:v>
                </c:pt>
                <c:pt idx="107">
                  <c:v>0.9999989921014153</c:v>
                </c:pt>
                <c:pt idx="108">
                  <c:v>0.99999938823132439</c:v>
                </c:pt>
                <c:pt idx="109">
                  <c:v>0.99999963212739895</c:v>
                </c:pt>
                <c:pt idx="110">
                  <c:v>0.99999978079935048</c:v>
                </c:pt>
                <c:pt idx="111">
                  <c:v>0.99999987052370209</c:v>
                </c:pt>
                <c:pt idx="112">
                  <c:v>0.99999992413405558</c:v>
                </c:pt>
                <c:pt idx="113">
                  <c:v>0.99999995584754775</c:v>
                </c:pt>
                <c:pt idx="114">
                  <c:v>0.99999997442116617</c:v>
                </c:pt>
                <c:pt idx="115">
                  <c:v>0.99999998519092625</c:v>
                </c:pt>
                <c:pt idx="116">
                  <c:v>0.99999999137354678</c:v>
                </c:pt>
                <c:pt idx="117">
                  <c:v>0.99999999488750191</c:v>
                </c:pt>
                <c:pt idx="118">
                  <c:v>0.99999999686482155</c:v>
                </c:pt>
                <c:pt idx="119">
                  <c:v>0.99999999796639794</c:v>
                </c:pt>
                <c:pt idx="120">
                  <c:v>0.99999999857398625</c:v>
                </c:pt>
              </c:numCache>
            </c:numRef>
          </c:xVal>
          <c:yVal>
            <c:numRef>
              <c:f>'Кривые Лоренца'!$G$183:$G$303</c:f>
              <c:numCache>
                <c:formatCode>General</c:formatCode>
                <c:ptCount val="121"/>
                <c:pt idx="0">
                  <c:v>0</c:v>
                </c:pt>
                <c:pt idx="1">
                  <c:v>1.8359606067318227E-11</c:v>
                </c:pt>
                <c:pt idx="2">
                  <c:v>8.4270260848789961E-11</c:v>
                </c:pt>
                <c:pt idx="3">
                  <c:v>2.5996801584035903E-10</c:v>
                </c:pt>
                <c:pt idx="4">
                  <c:v>6.7214271643918209E-10</c:v>
                </c:pt>
                <c:pt idx="5">
                  <c:v>1.5696227212642735E-9</c:v>
                </c:pt>
                <c:pt idx="6">
                  <c:v>3.4269845684681901E-9</c:v>
                </c:pt>
                <c:pt idx="7">
                  <c:v>7.1268919932462806E-9</c:v>
                </c:pt>
                <c:pt idx="8">
                  <c:v>1.427493912970299E-8</c:v>
                </c:pt>
                <c:pt idx="9">
                  <c:v>2.7733591892470191E-8</c:v>
                </c:pt>
                <c:pt idx="10">
                  <c:v>5.2512250506709847E-8</c:v>
                </c:pt>
                <c:pt idx="11">
                  <c:v>9.722653091185122E-8</c:v>
                </c:pt>
                <c:pt idx="12">
                  <c:v>1.7645251284547004E-7</c:v>
                </c:pt>
                <c:pt idx="13">
                  <c:v>3.1446539191773213E-7</c:v>
                </c:pt>
                <c:pt idx="14">
                  <c:v>5.5108527378317921E-7</c:v>
                </c:pt>
                <c:pt idx="15">
                  <c:v>9.5067880202564184E-7</c:v>
                </c:pt>
                <c:pt idx="16">
                  <c:v>1.6158113707088918E-6</c:v>
                </c:pt>
                <c:pt idx="17">
                  <c:v>2.7076419466249922E-6</c:v>
                </c:pt>
                <c:pt idx="18">
                  <c:v>4.4759339818427962E-6</c:v>
                </c:pt>
                <c:pt idx="19">
                  <c:v>7.3025531298161356E-6</c:v>
                </c:pt>
                <c:pt idx="20">
                  <c:v>1.176356066167377E-5</c:v>
                </c:pt>
                <c:pt idx="21">
                  <c:v>1.8716502170335796E-5</c:v>
                </c:pt>
                <c:pt idx="22">
                  <c:v>2.9421222797954414E-5</c:v>
                </c:pt>
                <c:pt idx="23">
                  <c:v>4.5704466525620024E-5</c:v>
                </c:pt>
                <c:pt idx="24">
                  <c:v>7.0180543765074115E-5</c:v>
                </c:pt>
                <c:pt idx="25">
                  <c:v>1.0654232277716651E-4</c:v>
                </c:pt>
                <c:pt idx="26">
                  <c:v>1.599384868204743E-4</c:v>
                </c:pt>
                <c:pt idx="27">
                  <c:v>2.3745408918842819E-4</c:v>
                </c:pt>
                <c:pt idx="28">
                  <c:v>3.4871153874877549E-4</c:v>
                </c:pt>
                <c:pt idx="29">
                  <c:v>5.0660779335693392E-4</c:v>
                </c:pt>
                <c:pt idx="30">
                  <c:v>7.2820021426982804E-4</c:v>
                </c:pt>
                <c:pt idx="31">
                  <c:v>1.0357477230634807E-3</c:v>
                </c:pt>
                <c:pt idx="32">
                  <c:v>1.4579051414244143E-3</c:v>
                </c:pt>
                <c:pt idx="33">
                  <c:v>2.0310565570349787E-3</c:v>
                </c:pt>
                <c:pt idx="34">
                  <c:v>2.8007581480414354E-3</c:v>
                </c:pt>
                <c:pt idx="35">
                  <c:v>3.8232423449576767E-3</c:v>
                </c:pt>
                <c:pt idx="36">
                  <c:v>5.1669141645643447E-3</c:v>
                </c:pt>
                <c:pt idx="37">
                  <c:v>6.9137481611207599E-3</c:v>
                </c:pt>
                <c:pt idx="38">
                  <c:v>9.1604723779192768E-3</c:v>
                </c:pt>
                <c:pt idx="39">
                  <c:v>1.2019406120723924E-2</c:v>
                </c:pt>
                <c:pt idx="40">
                  <c:v>1.5618803893402585E-2</c:v>
                </c:pt>
                <c:pt idx="41">
                  <c:v>2.0102551242732705E-2</c:v>
                </c:pt>
                <c:pt idx="42">
                  <c:v>2.5629062331676174E-2</c:v>
                </c:pt>
                <c:pt idx="43">
                  <c:v>3.2369246219964662E-2</c:v>
                </c:pt>
                <c:pt idx="44">
                  <c:v>4.050344077472421E-2</c:v>
                </c:pt>
                <c:pt idx="45">
                  <c:v>5.0217260463518126E-2</c:v>
                </c:pt>
                <c:pt idx="46">
                  <c:v>6.1696366178627927E-2</c:v>
                </c:pt>
                <c:pt idx="47">
                  <c:v>7.5120239241515466E-2</c:v>
                </c:pt>
                <c:pt idx="48">
                  <c:v>9.0655123662325462E-2</c:v>
                </c:pt>
                <c:pt idx="49">
                  <c:v>0.108446384812021</c:v>
                </c:pt>
                <c:pt idx="50">
                  <c:v>0.12861061188403741</c:v>
                </c:pt>
                <c:pt idx="51">
                  <c:v>0.15122785815768408</c:v>
                </c:pt>
                <c:pt idx="52">
                  <c:v>0.17633445943281495</c:v>
                </c:pt>
                <c:pt idx="53">
                  <c:v>0.20391689025287846</c:v>
                </c:pt>
                <c:pt idx="54">
                  <c:v>0.23390710455590688</c:v>
                </c:pt>
                <c:pt idx="55">
                  <c:v>0.26617975955532225</c:v>
                </c:pt>
                <c:pt idx="56">
                  <c:v>0.30055163936598051</c:v>
                </c:pt>
                <c:pt idx="57">
                  <c:v>0.3367834818863974</c:v>
                </c:pt>
                <c:pt idx="58">
                  <c:v>0.37458427569126257</c:v>
                </c:pt>
                <c:pt idx="59">
                  <c:v>0.41361794291549792</c:v>
                </c:pt>
                <c:pt idx="60">
                  <c:v>0.45351217101253088</c:v>
                </c:pt>
                <c:pt idx="61">
                  <c:v>0.49386901339690981</c:v>
                </c:pt>
                <c:pt idx="62">
                  <c:v>0.5342767584986623</c:v>
                </c:pt>
                <c:pt idx="63">
                  <c:v>0.57432247917912305</c:v>
                </c:pt>
                <c:pt idx="64">
                  <c:v>0.61360462753416112</c:v>
                </c:pt>
                <c:pt idx="65">
                  <c:v>0.65174503798801564</c:v>
                </c:pt>
                <c:pt idx="66">
                  <c:v>0.68839974435838369</c:v>
                </c:pt>
                <c:pt idx="67">
                  <c:v>0.72326810030072808</c:v>
                </c:pt>
                <c:pt idx="68">
                  <c:v>0.7560998096605146</c:v>
                </c:pt>
                <c:pt idx="69">
                  <c:v>0.78669961344250716</c:v>
                </c:pt>
                <c:pt idx="70">
                  <c:v>0.81492953134333013</c:v>
                </c:pt>
                <c:pt idx="71">
                  <c:v>0.84070870566227673</c:v>
                </c:pt>
                <c:pt idx="72">
                  <c:v>0.86401103229349174</c:v>
                </c:pt>
                <c:pt idx="73">
                  <c:v>0.88486087768904043</c:v>
                </c:pt>
                <c:pt idx="74">
                  <c:v>0.90332726514378225</c:v>
                </c:pt>
                <c:pt idx="75">
                  <c:v>0.91951696462510546</c:v>
                </c:pt>
                <c:pt idx="76">
                  <c:v>0.93356693703787197</c:v>
                </c:pt>
                <c:pt idx="77">
                  <c:v>0.94563656865178392</c:v>
                </c:pt>
                <c:pt idx="78">
                  <c:v>0.95590008924553604</c:v>
                </c:pt>
                <c:pt idx="79">
                  <c:v>0.96453950486985507</c:v>
                </c:pt>
                <c:pt idx="80">
                  <c:v>0.97173830041521236</c:v>
                </c:pt>
                <c:pt idx="81">
                  <c:v>0.97767608588103738</c:v>
                </c:pt>
                <c:pt idx="82">
                  <c:v>0.98252428024360261</c:v>
                </c:pt>
                <c:pt idx="83">
                  <c:v>0.98644285380344543</c:v>
                </c:pt>
                <c:pt idx="84">
                  <c:v>0.98957808804919434</c:v>
                </c:pt>
                <c:pt idx="85">
                  <c:v>0.99206126395599092</c:v>
                </c:pt>
                <c:pt idx="86">
                  <c:v>0.99400815621559546</c:v>
                </c:pt>
                <c:pt idx="87">
                  <c:v>0.99551919176584147</c:v>
                </c:pt>
                <c:pt idx="88">
                  <c:v>0.99668012466633404</c:v>
                </c:pt>
                <c:pt idx="89">
                  <c:v>0.99756308364319324</c:v>
                </c:pt>
                <c:pt idx="90">
                  <c:v>0.99822786090593196</c:v>
                </c:pt>
                <c:pt idx="91">
                  <c:v>0.99872332846349554</c:v>
                </c:pt>
                <c:pt idx="92">
                  <c:v>0.99908888865490808</c:v>
                </c:pt>
                <c:pt idx="93">
                  <c:v>0.99935588684084209</c:v>
                </c:pt>
                <c:pt idx="94">
                  <c:v>0.99954893451084481</c:v>
                </c:pt>
                <c:pt idx="95">
                  <c:v>0.99968710927109072</c:v>
                </c:pt>
                <c:pt idx="96">
                  <c:v>0.99978501358004856</c:v>
                </c:pt>
                <c:pt idx="97">
                  <c:v>0.99985368639055217</c:v>
                </c:pt>
                <c:pt idx="98">
                  <c:v>0.99990137105516608</c:v>
                </c:pt>
                <c:pt idx="99">
                  <c:v>0.99993414920799262</c:v>
                </c:pt>
                <c:pt idx="100">
                  <c:v>0.99995645424565194</c:v>
                </c:pt>
                <c:pt idx="101">
                  <c:v>0.99997147995796487</c:v>
                </c:pt>
                <c:pt idx="102">
                  <c:v>0.99998150027949773</c:v>
                </c:pt>
                <c:pt idx="103">
                  <c:v>0.99998811548828126</c:v>
                </c:pt>
                <c:pt idx="104">
                  <c:v>0.99999243884997768</c:v>
                </c:pt>
                <c:pt idx="105">
                  <c:v>0.99999523600467533</c:v>
                </c:pt>
                <c:pt idx="106">
                  <c:v>0.99999702755520947</c:v>
                </c:pt>
                <c:pt idx="107">
                  <c:v>0.99999816350736803</c:v>
                </c:pt>
                <c:pt idx="108">
                  <c:v>0.99999887654120545</c:v>
                </c:pt>
                <c:pt idx="109">
                  <c:v>0.99999931961907496</c:v>
                </c:pt>
                <c:pt idx="110">
                  <c:v>0.99999959218431966</c:v>
                </c:pt>
                <c:pt idx="111">
                  <c:v>0.99999975817437037</c:v>
                </c:pt>
                <c:pt idx="112">
                  <c:v>0.9999998582470303</c:v>
                </c:pt>
                <c:pt idx="113">
                  <c:v>0.99999991797410726</c:v>
                </c:pt>
                <c:pt idx="114">
                  <c:v>0.99999995326398239</c:v>
                </c:pt>
                <c:pt idx="115">
                  <c:v>0.99999997390602247</c:v>
                </c:pt>
                <c:pt idx="116">
                  <c:v>0.99999998585908878</c:v>
                </c:pt>
                <c:pt idx="117">
                  <c:v>0.99999999271130124</c:v>
                </c:pt>
                <c:pt idx="118">
                  <c:v>0.99999999660002992</c:v>
                </c:pt>
                <c:pt idx="119">
                  <c:v>0.99999999878482304</c:v>
                </c:pt>
                <c:pt idx="120">
                  <c:v>0.99999999999999967</c:v>
                </c:pt>
              </c:numCache>
            </c:numRef>
          </c:yVal>
          <c:smooth val="1"/>
        </c:ser>
        <c:ser>
          <c:idx val="4"/>
          <c:order val="4"/>
          <c:tx>
            <c:v>Credit Suiss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'Кривые Лоренца'!$E$308:$E$319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0.95</c:v>
                </c:pt>
                <c:pt idx="10">
                  <c:v>0.99</c:v>
                </c:pt>
                <c:pt idx="11">
                  <c:v>1</c:v>
                </c:pt>
              </c:numCache>
            </c:numRef>
          </c:xVal>
          <c:yVal>
            <c:numRef>
              <c:f>'Кривые Лоренца'!$F$308:$F$319</c:f>
              <c:numCache>
                <c:formatCode>General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2.8000000000000001E-2</c:v>
                </c:pt>
                <c:pt idx="6">
                  <c:v>4.4999999999999998E-2</c:v>
                </c:pt>
                <c:pt idx="7">
                  <c:v>6.9000000000000006E-2</c:v>
                </c:pt>
                <c:pt idx="8">
                  <c:v>0.11100000000000002</c:v>
                </c:pt>
                <c:pt idx="9">
                  <c:v>0.15300000000000005</c:v>
                </c:pt>
                <c:pt idx="10">
                  <c:v>0.25600000000000001</c:v>
                </c:pt>
                <c:pt idx="11">
                  <c:v>1.0009999999999999</c:v>
                </c:pt>
              </c:numCache>
            </c:numRef>
          </c:yVal>
          <c:smooth val="1"/>
        </c:ser>
        <c:ser>
          <c:idx val="5"/>
          <c:order val="5"/>
          <c:tx>
            <c:v>autopousk.ru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'Кривые Лоренца'!$K$323:$K$346</c:f>
              <c:numCache>
                <c:formatCode>General</c:formatCode>
                <c:ptCount val="24"/>
                <c:pt idx="0">
                  <c:v>1.5142610946665561E-3</c:v>
                </c:pt>
                <c:pt idx="1">
                  <c:v>5.4044699545361136E-3</c:v>
                </c:pt>
                <c:pt idx="2">
                  <c:v>1.6811903534357502E-2</c:v>
                </c:pt>
                <c:pt idx="3">
                  <c:v>3.8361281064886087E-2</c:v>
                </c:pt>
                <c:pt idx="4">
                  <c:v>7.3333501584566071E-2</c:v>
                </c:pt>
                <c:pt idx="5">
                  <c:v>0.1376283065873963</c:v>
                </c:pt>
                <c:pt idx="6">
                  <c:v>0.24879309785371517</c:v>
                </c:pt>
                <c:pt idx="7">
                  <c:v>0.43298132771854936</c:v>
                </c:pt>
                <c:pt idx="8">
                  <c:v>0.65730108197560599</c:v>
                </c:pt>
                <c:pt idx="9">
                  <c:v>0.82235193591070188</c:v>
                </c:pt>
                <c:pt idx="10">
                  <c:v>0.93360686176598895</c:v>
                </c:pt>
                <c:pt idx="11">
                  <c:v>0.96768494716310394</c:v>
                </c:pt>
                <c:pt idx="12">
                  <c:v>0.98516024127226776</c:v>
                </c:pt>
                <c:pt idx="13">
                  <c:v>0.99411601403215277</c:v>
                </c:pt>
                <c:pt idx="14">
                  <c:v>0.99760602531700326</c:v>
                </c:pt>
                <c:pt idx="15">
                  <c:v>0.99925729098690153</c:v>
                </c:pt>
                <c:pt idx="16">
                  <c:v>0.99981252005494592</c:v>
                </c:pt>
                <c:pt idx="17">
                  <c:v>0.99992068156170777</c:v>
                </c:pt>
                <c:pt idx="18">
                  <c:v>0.99996034078085383</c:v>
                </c:pt>
                <c:pt idx="19">
                  <c:v>0.99998557846576497</c:v>
                </c:pt>
                <c:pt idx="20">
                  <c:v>0.99998918384932367</c:v>
                </c:pt>
                <c:pt idx="21">
                  <c:v>0.99999639461644108</c:v>
                </c:pt>
                <c:pt idx="22">
                  <c:v>0.99999639461644108</c:v>
                </c:pt>
                <c:pt idx="23">
                  <c:v>0.99999999999999978</c:v>
                </c:pt>
              </c:numCache>
            </c:numRef>
          </c:xVal>
          <c:yVal>
            <c:numRef>
              <c:f>'Кривые Лоренца'!$J$323:$J$346</c:f>
              <c:numCache>
                <c:formatCode>General</c:formatCode>
                <c:ptCount val="24"/>
                <c:pt idx="0">
                  <c:v>9.3853958075267542E-6</c:v>
                </c:pt>
                <c:pt idx="1">
                  <c:v>9.3780568749288781E-5</c:v>
                </c:pt>
                <c:pt idx="2">
                  <c:v>6.0640788442974168E-4</c:v>
                </c:pt>
                <c:pt idx="3">
                  <c:v>2.3261132027735105E-3</c:v>
                </c:pt>
                <c:pt idx="4">
                  <c:v>6.9459404354073953E-3</c:v>
                </c:pt>
                <c:pt idx="5">
                  <c:v>2.0482866676996225E-2</c:v>
                </c:pt>
                <c:pt idx="6">
                  <c:v>5.696838512017123E-2</c:v>
                </c:pt>
                <c:pt idx="7">
                  <c:v>0.14993005947339888</c:v>
                </c:pt>
                <c:pt idx="8">
                  <c:v>0.32253472840473285</c:v>
                </c:pt>
                <c:pt idx="9">
                  <c:v>0.51507967970899682</c:v>
                </c:pt>
                <c:pt idx="10">
                  <c:v>0.71113989630069252</c:v>
                </c:pt>
                <c:pt idx="11">
                  <c:v>0.80164388066059977</c:v>
                </c:pt>
                <c:pt idx="12">
                  <c:v>0.87147627864568522</c:v>
                </c:pt>
                <c:pt idx="13">
                  <c:v>0.92526900394955824</c:v>
                </c:pt>
                <c:pt idx="14">
                  <c:v>0.9567562991809202</c:v>
                </c:pt>
                <c:pt idx="15">
                  <c:v>0.97912362771974415</c:v>
                </c:pt>
                <c:pt idx="16">
                  <c:v>0.99041184406279326</c:v>
                </c:pt>
                <c:pt idx="17">
                  <c:v>0.99371168867064963</c:v>
                </c:pt>
                <c:pt idx="18">
                  <c:v>0.99552709445222953</c:v>
                </c:pt>
                <c:pt idx="19">
                  <c:v>0.99726029438544184</c:v>
                </c:pt>
                <c:pt idx="20">
                  <c:v>0.99763173902550273</c:v>
                </c:pt>
                <c:pt idx="21">
                  <c:v>0.99874616224996093</c:v>
                </c:pt>
                <c:pt idx="22">
                  <c:v>0.99874616224996093</c:v>
                </c:pt>
                <c:pt idx="23">
                  <c:v>1</c:v>
                </c:pt>
              </c:numCache>
            </c:numRef>
          </c:yVal>
          <c:smooth val="1"/>
        </c:ser>
        <c:dLbls/>
        <c:axId val="100846592"/>
        <c:axId val="109811200"/>
      </c:scatterChart>
      <c:valAx>
        <c:axId val="1008465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Кумулятивная доля населения</a:t>
                </a:r>
              </a:p>
            </c:rich>
          </c:tx>
          <c:layout>
            <c:manualLayout>
              <c:xMode val="edge"/>
              <c:yMode val="edge"/>
              <c:x val="0.70208333333333339"/>
              <c:y val="0.9481590775179076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11200"/>
        <c:crosses val="autoZero"/>
        <c:crossBetween val="midCat"/>
      </c:valAx>
      <c:valAx>
        <c:axId val="109811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Кумулятивная</a:t>
                </a:r>
                <a:r>
                  <a:rPr lang="ru-RU" baseline="0"/>
                  <a:t> доля д</a:t>
                </a:r>
                <a:r>
                  <a:rPr lang="ru-RU"/>
                  <a:t>охода</a:t>
                </a:r>
              </a:p>
            </c:rich>
          </c:tx>
          <c:layout>
            <c:manualLayout>
              <c:xMode val="edge"/>
              <c:yMode val="edge"/>
              <c:x val="0"/>
              <c:y val="4.8591790609507135E-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84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0205414612678827E-2"/>
          <c:y val="3.968253968253968E-2"/>
          <c:w val="0.89630741271936909"/>
          <c:h val="0.87662962584222437"/>
        </c:manualLayout>
      </c:layout>
      <c:scatterChart>
        <c:scatterStyle val="smoothMarker"/>
        <c:ser>
          <c:idx val="0"/>
          <c:order val="0"/>
          <c:tx>
            <c:v>Нормальное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Гистограммы!$G$128:$G$248</c:f>
              <c:numCache>
                <c:formatCode>General</c:formatCode>
                <c:ptCount val="121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</c:numCache>
            </c:numRef>
          </c:xVal>
          <c:yVal>
            <c:numRef>
              <c:f>Гистограммы!$F$128:$F$248</c:f>
              <c:numCache>
                <c:formatCode>0.0000</c:formatCode>
                <c:ptCount val="121"/>
                <c:pt idx="0">
                  <c:v>6.0758828498232851E-10</c:v>
                </c:pt>
                <c:pt idx="1">
                  <c:v>1.1015763624682308E-9</c:v>
                </c:pt>
                <c:pt idx="2">
                  <c:v>1.9773196406244672E-9</c:v>
                </c:pt>
                <c:pt idx="3">
                  <c:v>3.513955094820433E-9</c:v>
                </c:pt>
                <c:pt idx="4">
                  <c:v>6.1826205001658452E-9</c:v>
                </c:pt>
                <c:pt idx="5">
                  <c:v>1.0769760042543275E-8</c:v>
                </c:pt>
                <c:pt idx="6">
                  <c:v>1.8573618445552928E-8</c:v>
                </c:pt>
                <c:pt idx="7">
                  <c:v>3.1713492167159754E-8</c:v>
                </c:pt>
                <c:pt idx="8">
                  <c:v>5.3610353446976227E-8</c:v>
                </c:pt>
                <c:pt idx="9">
                  <c:v>8.9724351623833207E-8</c:v>
                </c:pt>
                <c:pt idx="10">
                  <c:v>1.4867195147342975E-7</c:v>
                </c:pt>
                <c:pt idx="11">
                  <c:v>2.4389607458933567E-7</c:v>
                </c:pt>
                <c:pt idx="12">
                  <c:v>3.961299091032075E-7</c:v>
                </c:pt>
                <c:pt idx="13">
                  <c:v>6.3698251788671009E-7</c:v>
                </c:pt>
                <c:pt idx="14">
                  <c:v>1.0140852065486739E-6</c:v>
                </c:pt>
                <c:pt idx="15">
                  <c:v>1.5983741106905475E-6</c:v>
                </c:pt>
                <c:pt idx="16">
                  <c:v>2.4942471290053574E-6</c:v>
                </c:pt>
                <c:pt idx="17">
                  <c:v>3.8535196742087128E-6</c:v>
                </c:pt>
                <c:pt idx="18">
                  <c:v>5.894306775653985E-6</c:v>
                </c:pt>
                <c:pt idx="19">
                  <c:v>8.9261657177132918E-6</c:v>
                </c:pt>
                <c:pt idx="20">
                  <c:v>1.3383022576488534E-5</c:v>
                </c:pt>
                <c:pt idx="21">
                  <c:v>1.9865547139277251E-5</c:v>
                </c:pt>
                <c:pt idx="22">
                  <c:v>2.9194692579146023E-5</c:v>
                </c:pt>
                <c:pt idx="23">
                  <c:v>4.2478027055075176E-5</c:v>
                </c:pt>
                <c:pt idx="24">
                  <c:v>6.1190193011377187E-5</c:v>
                </c:pt>
                <c:pt idx="25">
                  <c:v>8.7268269504575996E-5</c:v>
                </c:pt>
                <c:pt idx="26">
                  <c:v>1.2322191684730185E-4</c:v>
                </c:pt>
                <c:pt idx="27">
                  <c:v>1.7225689390536797E-4</c:v>
                </c:pt>
                <c:pt idx="28">
                  <c:v>2.3840882014648424E-4</c:v>
                </c:pt>
                <c:pt idx="29">
                  <c:v>3.2668190561999214E-4</c:v>
                </c:pt>
                <c:pt idx="30">
                  <c:v>4.4318484119380071E-4</c:v>
                </c:pt>
                <c:pt idx="31">
                  <c:v>5.9525324197758523E-4</c:v>
                </c:pt>
                <c:pt idx="32">
                  <c:v>7.9154515829799629E-4</c:v>
                </c:pt>
                <c:pt idx="33">
                  <c:v>1.0420934814422593E-3</c:v>
                </c:pt>
                <c:pt idx="34">
                  <c:v>1.3582969233685617E-3</c:v>
                </c:pt>
                <c:pt idx="35">
                  <c:v>1.7528300493568538E-3</c:v>
                </c:pt>
                <c:pt idx="36">
                  <c:v>2.2394530294842898E-3</c:v>
                </c:pt>
                <c:pt idx="37">
                  <c:v>2.8327037741601173E-3</c:v>
                </c:pt>
                <c:pt idx="38">
                  <c:v>3.5474592846231438E-3</c:v>
                </c:pt>
                <c:pt idx="39">
                  <c:v>4.3983595980427188E-3</c:v>
                </c:pt>
                <c:pt idx="40">
                  <c:v>5.3990966513188052E-3</c:v>
                </c:pt>
                <c:pt idx="41">
                  <c:v>6.5615814774676595E-3</c:v>
                </c:pt>
                <c:pt idx="42">
                  <c:v>7.8950158300894139E-3</c:v>
                </c:pt>
                <c:pt idx="43">
                  <c:v>9.4049077376886919E-3</c:v>
                </c:pt>
                <c:pt idx="44">
                  <c:v>1.1092083467945555E-2</c:v>
                </c:pt>
                <c:pt idx="45">
                  <c:v>1.2951759566589172E-2</c:v>
                </c:pt>
                <c:pt idx="46">
                  <c:v>1.4972746563574484E-2</c:v>
                </c:pt>
                <c:pt idx="47">
                  <c:v>1.7136859204780735E-2</c:v>
                </c:pt>
                <c:pt idx="48">
                  <c:v>1.9418605498321296E-2</c:v>
                </c:pt>
                <c:pt idx="49">
                  <c:v>2.178521770325505E-2</c:v>
                </c:pt>
                <c:pt idx="50">
                  <c:v>2.4197072451914332E-2</c:v>
                </c:pt>
                <c:pt idx="51">
                  <c:v>2.6608524989875478E-2</c:v>
                </c:pt>
                <c:pt idx="52">
                  <c:v>2.8969155276148271E-2</c:v>
                </c:pt>
                <c:pt idx="53">
                  <c:v>3.1225393336676125E-2</c:v>
                </c:pt>
                <c:pt idx="54">
                  <c:v>3.3322460289179963E-2</c:v>
                </c:pt>
                <c:pt idx="55">
                  <c:v>3.5206532676429952E-2</c:v>
                </c:pt>
                <c:pt idx="56">
                  <c:v>3.6827014030332325E-2</c:v>
                </c:pt>
                <c:pt idx="57">
                  <c:v>3.8138781546052408E-2</c:v>
                </c:pt>
                <c:pt idx="58">
                  <c:v>3.9104269397545584E-2</c:v>
                </c:pt>
                <c:pt idx="59">
                  <c:v>3.9695254747701171E-2</c:v>
                </c:pt>
                <c:pt idx="60">
                  <c:v>3.9894228040143268E-2</c:v>
                </c:pt>
                <c:pt idx="61">
                  <c:v>3.9695254747701171E-2</c:v>
                </c:pt>
                <c:pt idx="62">
                  <c:v>3.9104269397545584E-2</c:v>
                </c:pt>
                <c:pt idx="63">
                  <c:v>3.8138781546052408E-2</c:v>
                </c:pt>
                <c:pt idx="64">
                  <c:v>3.6827014030332325E-2</c:v>
                </c:pt>
                <c:pt idx="65">
                  <c:v>3.5206532676429952E-2</c:v>
                </c:pt>
                <c:pt idx="66">
                  <c:v>3.3322460289179963E-2</c:v>
                </c:pt>
                <c:pt idx="67">
                  <c:v>3.1225393336676125E-2</c:v>
                </c:pt>
                <c:pt idx="68">
                  <c:v>2.8969155276148271E-2</c:v>
                </c:pt>
                <c:pt idx="69">
                  <c:v>2.6608524989875478E-2</c:v>
                </c:pt>
                <c:pt idx="70">
                  <c:v>2.4197072451914332E-2</c:v>
                </c:pt>
                <c:pt idx="71">
                  <c:v>2.178521770325505E-2</c:v>
                </c:pt>
                <c:pt idx="72">
                  <c:v>1.9418605498321296E-2</c:v>
                </c:pt>
                <c:pt idx="73">
                  <c:v>1.7136859204780735E-2</c:v>
                </c:pt>
                <c:pt idx="74">
                  <c:v>1.4972746563574484E-2</c:v>
                </c:pt>
                <c:pt idx="75">
                  <c:v>1.2951759566589172E-2</c:v>
                </c:pt>
                <c:pt idx="76">
                  <c:v>1.1092083467945555E-2</c:v>
                </c:pt>
                <c:pt idx="77">
                  <c:v>9.4049077376886919E-3</c:v>
                </c:pt>
                <c:pt idx="78">
                  <c:v>7.8950158300894139E-3</c:v>
                </c:pt>
                <c:pt idx="79">
                  <c:v>6.5615814774676595E-3</c:v>
                </c:pt>
                <c:pt idx="80">
                  <c:v>5.3990966513188052E-3</c:v>
                </c:pt>
                <c:pt idx="81">
                  <c:v>4.3983595980427188E-3</c:v>
                </c:pt>
                <c:pt idx="82">
                  <c:v>3.5474592846231438E-3</c:v>
                </c:pt>
                <c:pt idx="83">
                  <c:v>2.8327037741601173E-3</c:v>
                </c:pt>
                <c:pt idx="84">
                  <c:v>2.2394530294842898E-3</c:v>
                </c:pt>
                <c:pt idx="85">
                  <c:v>1.7528300493568538E-3</c:v>
                </c:pt>
                <c:pt idx="86">
                  <c:v>1.3582969233685617E-3</c:v>
                </c:pt>
                <c:pt idx="87">
                  <c:v>1.0420934814422593E-3</c:v>
                </c:pt>
                <c:pt idx="88">
                  <c:v>7.9154515829799629E-4</c:v>
                </c:pt>
                <c:pt idx="89">
                  <c:v>5.9525324197758523E-4</c:v>
                </c:pt>
                <c:pt idx="90">
                  <c:v>4.4318484119380071E-4</c:v>
                </c:pt>
                <c:pt idx="91">
                  <c:v>3.2668190561999214E-4</c:v>
                </c:pt>
                <c:pt idx="92">
                  <c:v>2.3840882014648424E-4</c:v>
                </c:pt>
                <c:pt idx="93">
                  <c:v>1.7225689390536797E-4</c:v>
                </c:pt>
                <c:pt idx="94">
                  <c:v>1.2322191684730185E-4</c:v>
                </c:pt>
                <c:pt idx="95">
                  <c:v>8.7268269504575996E-5</c:v>
                </c:pt>
                <c:pt idx="96">
                  <c:v>6.1190193011377187E-5</c:v>
                </c:pt>
                <c:pt idx="97">
                  <c:v>4.2478027055075176E-5</c:v>
                </c:pt>
                <c:pt idx="98">
                  <c:v>2.9194692579146023E-5</c:v>
                </c:pt>
                <c:pt idx="99">
                  <c:v>1.9865547139277251E-5</c:v>
                </c:pt>
                <c:pt idx="100">
                  <c:v>1.3383022576488534E-5</c:v>
                </c:pt>
                <c:pt idx="101">
                  <c:v>8.9261657177132918E-6</c:v>
                </c:pt>
                <c:pt idx="102">
                  <c:v>5.894306775653985E-6</c:v>
                </c:pt>
                <c:pt idx="103">
                  <c:v>3.8535196742087128E-6</c:v>
                </c:pt>
                <c:pt idx="104">
                  <c:v>2.4942471290053574E-6</c:v>
                </c:pt>
                <c:pt idx="105">
                  <c:v>1.5983741106905475E-6</c:v>
                </c:pt>
                <c:pt idx="106">
                  <c:v>1.0140852065486739E-6</c:v>
                </c:pt>
                <c:pt idx="107">
                  <c:v>6.3698251788671009E-7</c:v>
                </c:pt>
                <c:pt idx="108">
                  <c:v>3.961299091032075E-7</c:v>
                </c:pt>
                <c:pt idx="109">
                  <c:v>2.4389607458933567E-7</c:v>
                </c:pt>
                <c:pt idx="110">
                  <c:v>1.4867195147342975E-7</c:v>
                </c:pt>
                <c:pt idx="111">
                  <c:v>8.9724351623833207E-8</c:v>
                </c:pt>
                <c:pt idx="112">
                  <c:v>5.3610353446976227E-8</c:v>
                </c:pt>
                <c:pt idx="113">
                  <c:v>3.1713492167159754E-8</c:v>
                </c:pt>
                <c:pt idx="114">
                  <c:v>1.8573618445552928E-8</c:v>
                </c:pt>
                <c:pt idx="115">
                  <c:v>1.0769760042543275E-8</c:v>
                </c:pt>
                <c:pt idx="116">
                  <c:v>6.1826205001658452E-9</c:v>
                </c:pt>
                <c:pt idx="117">
                  <c:v>3.513955094820433E-9</c:v>
                </c:pt>
                <c:pt idx="118">
                  <c:v>1.9773196406244672E-9</c:v>
                </c:pt>
                <c:pt idx="119">
                  <c:v>1.1015763624682308E-9</c:v>
                </c:pt>
                <c:pt idx="120">
                  <c:v>6.0758828498232851E-10</c:v>
                </c:pt>
              </c:numCache>
            </c:numRef>
          </c:yVal>
          <c:smooth val="1"/>
        </c:ser>
        <c:ser>
          <c:idx val="1"/>
          <c:order val="1"/>
          <c:tx>
            <c:v>Равновероятное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Гистограммы!$D$4:$D$124</c:f>
              <c:numCache>
                <c:formatCode>General</c:formatCode>
                <c:ptCount val="121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</c:numCache>
            </c:numRef>
          </c:xVal>
          <c:yVal>
            <c:numRef>
              <c:f>Гистограммы!$E$4:$E$124</c:f>
              <c:numCache>
                <c:formatCode>General</c:formatCode>
                <c:ptCount val="121"/>
                <c:pt idx="0">
                  <c:v>8.3333333333333332E-3</c:v>
                </c:pt>
                <c:pt idx="1">
                  <c:v>8.3333333333333332E-3</c:v>
                </c:pt>
                <c:pt idx="2">
                  <c:v>8.3333333333333332E-3</c:v>
                </c:pt>
                <c:pt idx="3">
                  <c:v>8.3333333333333332E-3</c:v>
                </c:pt>
                <c:pt idx="4">
                  <c:v>8.3333333333333332E-3</c:v>
                </c:pt>
                <c:pt idx="5">
                  <c:v>8.3333333333333332E-3</c:v>
                </c:pt>
                <c:pt idx="6">
                  <c:v>8.3333333333333332E-3</c:v>
                </c:pt>
                <c:pt idx="7">
                  <c:v>8.3333333333333332E-3</c:v>
                </c:pt>
                <c:pt idx="8">
                  <c:v>8.3333333333333332E-3</c:v>
                </c:pt>
                <c:pt idx="9">
                  <c:v>8.3333333333333332E-3</c:v>
                </c:pt>
                <c:pt idx="10">
                  <c:v>8.3333333333333332E-3</c:v>
                </c:pt>
                <c:pt idx="11">
                  <c:v>8.3333333333333332E-3</c:v>
                </c:pt>
                <c:pt idx="12">
                  <c:v>8.3333333333333332E-3</c:v>
                </c:pt>
                <c:pt idx="13">
                  <c:v>8.3333333333333332E-3</c:v>
                </c:pt>
                <c:pt idx="14">
                  <c:v>8.3333333333333332E-3</c:v>
                </c:pt>
                <c:pt idx="15">
                  <c:v>8.3333333333333332E-3</c:v>
                </c:pt>
                <c:pt idx="16">
                  <c:v>8.3333333333333332E-3</c:v>
                </c:pt>
                <c:pt idx="17">
                  <c:v>8.3333333333333332E-3</c:v>
                </c:pt>
                <c:pt idx="18">
                  <c:v>8.3333333333333332E-3</c:v>
                </c:pt>
                <c:pt idx="19">
                  <c:v>8.3333333333333332E-3</c:v>
                </c:pt>
                <c:pt idx="20">
                  <c:v>8.3333333333333332E-3</c:v>
                </c:pt>
                <c:pt idx="21">
                  <c:v>8.3333333333333332E-3</c:v>
                </c:pt>
                <c:pt idx="22">
                  <c:v>8.3333333333333332E-3</c:v>
                </c:pt>
                <c:pt idx="23">
                  <c:v>8.3333333333333332E-3</c:v>
                </c:pt>
                <c:pt idx="24">
                  <c:v>8.3333333333333332E-3</c:v>
                </c:pt>
                <c:pt idx="25">
                  <c:v>8.3333333333333332E-3</c:v>
                </c:pt>
                <c:pt idx="26">
                  <c:v>8.3333333333333332E-3</c:v>
                </c:pt>
                <c:pt idx="27">
                  <c:v>8.3333333333333332E-3</c:v>
                </c:pt>
                <c:pt idx="28">
                  <c:v>8.3333333333333332E-3</c:v>
                </c:pt>
                <c:pt idx="29">
                  <c:v>8.3333333333333332E-3</c:v>
                </c:pt>
                <c:pt idx="30">
                  <c:v>8.3333333333333332E-3</c:v>
                </c:pt>
                <c:pt idx="31">
                  <c:v>8.3333333333333332E-3</c:v>
                </c:pt>
                <c:pt idx="32">
                  <c:v>8.3333333333333332E-3</c:v>
                </c:pt>
                <c:pt idx="33">
                  <c:v>8.3333333333333332E-3</c:v>
                </c:pt>
                <c:pt idx="34">
                  <c:v>8.3333333333333332E-3</c:v>
                </c:pt>
                <c:pt idx="35">
                  <c:v>8.3333333333333332E-3</c:v>
                </c:pt>
                <c:pt idx="36">
                  <c:v>8.3333333333333332E-3</c:v>
                </c:pt>
                <c:pt idx="37">
                  <c:v>8.3333333333333332E-3</c:v>
                </c:pt>
                <c:pt idx="38">
                  <c:v>8.3333333333333332E-3</c:v>
                </c:pt>
                <c:pt idx="39">
                  <c:v>8.3333333333333332E-3</c:v>
                </c:pt>
                <c:pt idx="40">
                  <c:v>8.3333333333333332E-3</c:v>
                </c:pt>
                <c:pt idx="41">
                  <c:v>8.3333333333333332E-3</c:v>
                </c:pt>
                <c:pt idx="42">
                  <c:v>8.3333333333333332E-3</c:v>
                </c:pt>
                <c:pt idx="43">
                  <c:v>8.3333333333333332E-3</c:v>
                </c:pt>
                <c:pt idx="44">
                  <c:v>8.3333333333333332E-3</c:v>
                </c:pt>
                <c:pt idx="45">
                  <c:v>8.3333333333333332E-3</c:v>
                </c:pt>
                <c:pt idx="46">
                  <c:v>8.3333333333333332E-3</c:v>
                </c:pt>
                <c:pt idx="47">
                  <c:v>8.3333333333333332E-3</c:v>
                </c:pt>
                <c:pt idx="48">
                  <c:v>8.3333333333333332E-3</c:v>
                </c:pt>
                <c:pt idx="49">
                  <c:v>8.3333333333333332E-3</c:v>
                </c:pt>
                <c:pt idx="50">
                  <c:v>8.3333333333333332E-3</c:v>
                </c:pt>
                <c:pt idx="51">
                  <c:v>8.3333333333333332E-3</c:v>
                </c:pt>
                <c:pt idx="52">
                  <c:v>8.3333333333333332E-3</c:v>
                </c:pt>
                <c:pt idx="53">
                  <c:v>8.3333333333333332E-3</c:v>
                </c:pt>
                <c:pt idx="54">
                  <c:v>8.3333333333333332E-3</c:v>
                </c:pt>
                <c:pt idx="55">
                  <c:v>8.3333333333333332E-3</c:v>
                </c:pt>
                <c:pt idx="56">
                  <c:v>8.3333333333333332E-3</c:v>
                </c:pt>
                <c:pt idx="57">
                  <c:v>8.3333333333333332E-3</c:v>
                </c:pt>
                <c:pt idx="58">
                  <c:v>8.3333333333333332E-3</c:v>
                </c:pt>
                <c:pt idx="59">
                  <c:v>8.3333333333333332E-3</c:v>
                </c:pt>
                <c:pt idx="60">
                  <c:v>8.3333333333333332E-3</c:v>
                </c:pt>
                <c:pt idx="61">
                  <c:v>8.3333333333333332E-3</c:v>
                </c:pt>
                <c:pt idx="62">
                  <c:v>8.3333333333333332E-3</c:v>
                </c:pt>
                <c:pt idx="63">
                  <c:v>8.3333333333333332E-3</c:v>
                </c:pt>
                <c:pt idx="64">
                  <c:v>8.3333333333333332E-3</c:v>
                </c:pt>
                <c:pt idx="65">
                  <c:v>8.3333333333333332E-3</c:v>
                </c:pt>
                <c:pt idx="66">
                  <c:v>8.3333333333333332E-3</c:v>
                </c:pt>
                <c:pt idx="67">
                  <c:v>8.3333333333333332E-3</c:v>
                </c:pt>
                <c:pt idx="68">
                  <c:v>8.3333333333333332E-3</c:v>
                </c:pt>
                <c:pt idx="69">
                  <c:v>8.3333333333333332E-3</c:v>
                </c:pt>
                <c:pt idx="70">
                  <c:v>8.3333333333333332E-3</c:v>
                </c:pt>
                <c:pt idx="71">
                  <c:v>8.3333333333333332E-3</c:v>
                </c:pt>
                <c:pt idx="72">
                  <c:v>8.3333333333333332E-3</c:v>
                </c:pt>
                <c:pt idx="73">
                  <c:v>8.3333333333333332E-3</c:v>
                </c:pt>
                <c:pt idx="74">
                  <c:v>8.3333333333333332E-3</c:v>
                </c:pt>
                <c:pt idx="75">
                  <c:v>8.3333333333333332E-3</c:v>
                </c:pt>
                <c:pt idx="76">
                  <c:v>8.3333333333333332E-3</c:v>
                </c:pt>
                <c:pt idx="77">
                  <c:v>8.3333333333333332E-3</c:v>
                </c:pt>
                <c:pt idx="78">
                  <c:v>8.3333333333333332E-3</c:v>
                </c:pt>
                <c:pt idx="79">
                  <c:v>8.3333333333333332E-3</c:v>
                </c:pt>
                <c:pt idx="80">
                  <c:v>8.3333333333333332E-3</c:v>
                </c:pt>
                <c:pt idx="81">
                  <c:v>8.3333333333333332E-3</c:v>
                </c:pt>
                <c:pt idx="82">
                  <c:v>8.3333333333333332E-3</c:v>
                </c:pt>
                <c:pt idx="83">
                  <c:v>8.3333333333333332E-3</c:v>
                </c:pt>
                <c:pt idx="84">
                  <c:v>8.3333333333333332E-3</c:v>
                </c:pt>
                <c:pt idx="85">
                  <c:v>8.3333333333333332E-3</c:v>
                </c:pt>
                <c:pt idx="86">
                  <c:v>8.3333333333333332E-3</c:v>
                </c:pt>
                <c:pt idx="87">
                  <c:v>8.3333333333333332E-3</c:v>
                </c:pt>
                <c:pt idx="88">
                  <c:v>8.3333333333333332E-3</c:v>
                </c:pt>
                <c:pt idx="89">
                  <c:v>8.3333333333333332E-3</c:v>
                </c:pt>
                <c:pt idx="90">
                  <c:v>8.3333333333333332E-3</c:v>
                </c:pt>
                <c:pt idx="91">
                  <c:v>8.3333333333333332E-3</c:v>
                </c:pt>
                <c:pt idx="92">
                  <c:v>8.3333333333333332E-3</c:v>
                </c:pt>
                <c:pt idx="93">
                  <c:v>8.3333333333333332E-3</c:v>
                </c:pt>
                <c:pt idx="94">
                  <c:v>8.3333333333333332E-3</c:v>
                </c:pt>
                <c:pt idx="95">
                  <c:v>8.3333333333333332E-3</c:v>
                </c:pt>
                <c:pt idx="96">
                  <c:v>8.3333333333333332E-3</c:v>
                </c:pt>
                <c:pt idx="97">
                  <c:v>8.3333333333333332E-3</c:v>
                </c:pt>
                <c:pt idx="98">
                  <c:v>8.3333333333333332E-3</c:v>
                </c:pt>
                <c:pt idx="99">
                  <c:v>8.3333333333333332E-3</c:v>
                </c:pt>
                <c:pt idx="100">
                  <c:v>8.3333333333333332E-3</c:v>
                </c:pt>
                <c:pt idx="101">
                  <c:v>8.3333333333333332E-3</c:v>
                </c:pt>
                <c:pt idx="102">
                  <c:v>8.3333333333333332E-3</c:v>
                </c:pt>
                <c:pt idx="103">
                  <c:v>8.3333333333333332E-3</c:v>
                </c:pt>
                <c:pt idx="104">
                  <c:v>8.3333333333333332E-3</c:v>
                </c:pt>
                <c:pt idx="105">
                  <c:v>8.3333333333333332E-3</c:v>
                </c:pt>
                <c:pt idx="106">
                  <c:v>8.3333333333333332E-3</c:v>
                </c:pt>
                <c:pt idx="107">
                  <c:v>8.3333333333333332E-3</c:v>
                </c:pt>
                <c:pt idx="108">
                  <c:v>8.3333333333333332E-3</c:v>
                </c:pt>
                <c:pt idx="109">
                  <c:v>8.3333333333333332E-3</c:v>
                </c:pt>
                <c:pt idx="110">
                  <c:v>8.3333333333333332E-3</c:v>
                </c:pt>
                <c:pt idx="111">
                  <c:v>8.3333333333333332E-3</c:v>
                </c:pt>
                <c:pt idx="112">
                  <c:v>8.3333333333333332E-3</c:v>
                </c:pt>
                <c:pt idx="113">
                  <c:v>8.3333333333333332E-3</c:v>
                </c:pt>
                <c:pt idx="114">
                  <c:v>8.3333333333333332E-3</c:v>
                </c:pt>
                <c:pt idx="115">
                  <c:v>8.3333333333333332E-3</c:v>
                </c:pt>
                <c:pt idx="116">
                  <c:v>8.3333333333333332E-3</c:v>
                </c:pt>
                <c:pt idx="117">
                  <c:v>8.3333333333333332E-3</c:v>
                </c:pt>
                <c:pt idx="118">
                  <c:v>8.3333333333333332E-3</c:v>
                </c:pt>
                <c:pt idx="119">
                  <c:v>8.3333333333333332E-3</c:v>
                </c:pt>
                <c:pt idx="120">
                  <c:v>8.3333333333333332E-3</c:v>
                </c:pt>
              </c:numCache>
            </c:numRef>
          </c:yVal>
          <c:smooth val="1"/>
        </c:ser>
        <c:ser>
          <c:idx val="2"/>
          <c:order val="2"/>
          <c:tx>
            <c:v>Логнормальное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Гистограммы!$C$254:$C$374</c:f>
              <c:numCache>
                <c:formatCode>General</c:formatCode>
                <c:ptCount val="121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</c:numCache>
            </c:numRef>
          </c:xVal>
          <c:yVal>
            <c:numRef>
              <c:f>Гистограммы!$D$254:$D$374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/>
        <c:axId val="75730944"/>
        <c:axId val="75732480"/>
      </c:scatterChart>
      <c:valAx>
        <c:axId val="757309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32480"/>
        <c:crosses val="autoZero"/>
        <c:crossBetween val="midCat"/>
      </c:valAx>
      <c:valAx>
        <c:axId val="75732480"/>
        <c:scaling>
          <c:orientation val="minMax"/>
          <c:max val="5.0000000000000017E-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7571371129881"/>
          <c:y val="0.42311444024042455"/>
          <c:w val="0.18273019702452756"/>
          <c:h val="0.1826311483791799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0205414612678827E-2"/>
          <c:y val="3.968253968253968E-2"/>
          <c:w val="0.89630741271936909"/>
          <c:h val="0.87662962584222437"/>
        </c:manualLayout>
      </c:layout>
      <c:scatterChart>
        <c:scatterStyle val="smoothMarker"/>
        <c:ser>
          <c:idx val="0"/>
          <c:order val="0"/>
          <c:tx>
            <c:v>Нормальное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Гистограммы!$G$128:$G$248</c:f>
              <c:numCache>
                <c:formatCode>General</c:formatCode>
                <c:ptCount val="121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</c:numCache>
            </c:numRef>
          </c:xVal>
          <c:yVal>
            <c:numRef>
              <c:f>Гистограммы!$F$128:$F$248</c:f>
              <c:numCache>
                <c:formatCode>0.0000</c:formatCode>
                <c:ptCount val="121"/>
                <c:pt idx="0">
                  <c:v>6.0758828498232851E-10</c:v>
                </c:pt>
                <c:pt idx="1">
                  <c:v>1.1015763624682308E-9</c:v>
                </c:pt>
                <c:pt idx="2">
                  <c:v>1.9773196406244672E-9</c:v>
                </c:pt>
                <c:pt idx="3">
                  <c:v>3.513955094820433E-9</c:v>
                </c:pt>
                <c:pt idx="4">
                  <c:v>6.1826205001658452E-9</c:v>
                </c:pt>
                <c:pt idx="5">
                  <c:v>1.0769760042543275E-8</c:v>
                </c:pt>
                <c:pt idx="6">
                  <c:v>1.8573618445552928E-8</c:v>
                </c:pt>
                <c:pt idx="7">
                  <c:v>3.1713492167159754E-8</c:v>
                </c:pt>
                <c:pt idx="8">
                  <c:v>5.3610353446976227E-8</c:v>
                </c:pt>
                <c:pt idx="9">
                  <c:v>8.9724351623833207E-8</c:v>
                </c:pt>
                <c:pt idx="10">
                  <c:v>1.4867195147342975E-7</c:v>
                </c:pt>
                <c:pt idx="11">
                  <c:v>2.4389607458933567E-7</c:v>
                </c:pt>
                <c:pt idx="12">
                  <c:v>3.961299091032075E-7</c:v>
                </c:pt>
                <c:pt idx="13">
                  <c:v>6.3698251788671009E-7</c:v>
                </c:pt>
                <c:pt idx="14">
                  <c:v>1.0140852065486739E-6</c:v>
                </c:pt>
                <c:pt idx="15">
                  <c:v>1.5983741106905475E-6</c:v>
                </c:pt>
                <c:pt idx="16">
                  <c:v>2.4942471290053574E-6</c:v>
                </c:pt>
                <c:pt idx="17">
                  <c:v>3.8535196742087128E-6</c:v>
                </c:pt>
                <c:pt idx="18">
                  <c:v>5.894306775653985E-6</c:v>
                </c:pt>
                <c:pt idx="19">
                  <c:v>8.9261657177132918E-6</c:v>
                </c:pt>
                <c:pt idx="20">
                  <c:v>1.3383022576488534E-5</c:v>
                </c:pt>
                <c:pt idx="21">
                  <c:v>1.9865547139277251E-5</c:v>
                </c:pt>
                <c:pt idx="22">
                  <c:v>2.9194692579146023E-5</c:v>
                </c:pt>
                <c:pt idx="23">
                  <c:v>4.2478027055075176E-5</c:v>
                </c:pt>
                <c:pt idx="24">
                  <c:v>6.1190193011377187E-5</c:v>
                </c:pt>
                <c:pt idx="25">
                  <c:v>8.7268269504575996E-5</c:v>
                </c:pt>
                <c:pt idx="26">
                  <c:v>1.2322191684730185E-4</c:v>
                </c:pt>
                <c:pt idx="27">
                  <c:v>1.7225689390536797E-4</c:v>
                </c:pt>
                <c:pt idx="28">
                  <c:v>2.3840882014648424E-4</c:v>
                </c:pt>
                <c:pt idx="29">
                  <c:v>3.2668190561999214E-4</c:v>
                </c:pt>
                <c:pt idx="30">
                  <c:v>4.4318484119380071E-4</c:v>
                </c:pt>
                <c:pt idx="31">
                  <c:v>5.9525324197758523E-4</c:v>
                </c:pt>
                <c:pt idx="32">
                  <c:v>7.9154515829799629E-4</c:v>
                </c:pt>
                <c:pt idx="33">
                  <c:v>1.0420934814422593E-3</c:v>
                </c:pt>
                <c:pt idx="34">
                  <c:v>1.3582969233685617E-3</c:v>
                </c:pt>
                <c:pt idx="35">
                  <c:v>1.7528300493568538E-3</c:v>
                </c:pt>
                <c:pt idx="36">
                  <c:v>2.2394530294842898E-3</c:v>
                </c:pt>
                <c:pt idx="37">
                  <c:v>2.8327037741601173E-3</c:v>
                </c:pt>
                <c:pt idx="38">
                  <c:v>3.5474592846231438E-3</c:v>
                </c:pt>
                <c:pt idx="39">
                  <c:v>4.3983595980427188E-3</c:v>
                </c:pt>
                <c:pt idx="40">
                  <c:v>5.3990966513188052E-3</c:v>
                </c:pt>
                <c:pt idx="41">
                  <c:v>6.5615814774676595E-3</c:v>
                </c:pt>
                <c:pt idx="42">
                  <c:v>7.8950158300894139E-3</c:v>
                </c:pt>
                <c:pt idx="43">
                  <c:v>9.4049077376886919E-3</c:v>
                </c:pt>
                <c:pt idx="44">
                  <c:v>1.1092083467945555E-2</c:v>
                </c:pt>
                <c:pt idx="45">
                  <c:v>1.2951759566589172E-2</c:v>
                </c:pt>
                <c:pt idx="46">
                  <c:v>1.4972746563574484E-2</c:v>
                </c:pt>
                <c:pt idx="47">
                  <c:v>1.7136859204780735E-2</c:v>
                </c:pt>
                <c:pt idx="48">
                  <c:v>1.9418605498321296E-2</c:v>
                </c:pt>
                <c:pt idx="49">
                  <c:v>2.178521770325505E-2</c:v>
                </c:pt>
                <c:pt idx="50">
                  <c:v>2.4197072451914332E-2</c:v>
                </c:pt>
                <c:pt idx="51">
                  <c:v>2.6608524989875478E-2</c:v>
                </c:pt>
                <c:pt idx="52">
                  <c:v>2.8969155276148271E-2</c:v>
                </c:pt>
                <c:pt idx="53">
                  <c:v>3.1225393336676125E-2</c:v>
                </c:pt>
                <c:pt idx="54">
                  <c:v>3.3322460289179963E-2</c:v>
                </c:pt>
                <c:pt idx="55">
                  <c:v>3.5206532676429952E-2</c:v>
                </c:pt>
                <c:pt idx="56">
                  <c:v>3.6827014030332325E-2</c:v>
                </c:pt>
                <c:pt idx="57">
                  <c:v>3.8138781546052408E-2</c:v>
                </c:pt>
                <c:pt idx="58">
                  <c:v>3.9104269397545584E-2</c:v>
                </c:pt>
                <c:pt idx="59">
                  <c:v>3.9695254747701171E-2</c:v>
                </c:pt>
                <c:pt idx="60">
                  <c:v>3.9894228040143268E-2</c:v>
                </c:pt>
                <c:pt idx="61">
                  <c:v>3.9695254747701171E-2</c:v>
                </c:pt>
                <c:pt idx="62">
                  <c:v>3.9104269397545584E-2</c:v>
                </c:pt>
                <c:pt idx="63">
                  <c:v>3.8138781546052408E-2</c:v>
                </c:pt>
                <c:pt idx="64">
                  <c:v>3.6827014030332325E-2</c:v>
                </c:pt>
                <c:pt idx="65">
                  <c:v>3.5206532676429952E-2</c:v>
                </c:pt>
                <c:pt idx="66">
                  <c:v>3.3322460289179963E-2</c:v>
                </c:pt>
                <c:pt idx="67">
                  <c:v>3.1225393336676125E-2</c:v>
                </c:pt>
                <c:pt idx="68">
                  <c:v>2.8969155276148271E-2</c:v>
                </c:pt>
                <c:pt idx="69">
                  <c:v>2.6608524989875478E-2</c:v>
                </c:pt>
                <c:pt idx="70">
                  <c:v>2.4197072451914332E-2</c:v>
                </c:pt>
                <c:pt idx="71">
                  <c:v>2.178521770325505E-2</c:v>
                </c:pt>
                <c:pt idx="72">
                  <c:v>1.9418605498321296E-2</c:v>
                </c:pt>
                <c:pt idx="73">
                  <c:v>1.7136859204780735E-2</c:v>
                </c:pt>
                <c:pt idx="74">
                  <c:v>1.4972746563574484E-2</c:v>
                </c:pt>
                <c:pt idx="75">
                  <c:v>1.2951759566589172E-2</c:v>
                </c:pt>
                <c:pt idx="76">
                  <c:v>1.1092083467945555E-2</c:v>
                </c:pt>
                <c:pt idx="77">
                  <c:v>9.4049077376886919E-3</c:v>
                </c:pt>
                <c:pt idx="78">
                  <c:v>7.8950158300894139E-3</c:v>
                </c:pt>
                <c:pt idx="79">
                  <c:v>6.5615814774676595E-3</c:v>
                </c:pt>
                <c:pt idx="80">
                  <c:v>5.3990966513188052E-3</c:v>
                </c:pt>
                <c:pt idx="81">
                  <c:v>4.3983595980427188E-3</c:v>
                </c:pt>
                <c:pt idx="82">
                  <c:v>3.5474592846231438E-3</c:v>
                </c:pt>
                <c:pt idx="83">
                  <c:v>2.8327037741601173E-3</c:v>
                </c:pt>
                <c:pt idx="84">
                  <c:v>2.2394530294842898E-3</c:v>
                </c:pt>
                <c:pt idx="85">
                  <c:v>1.7528300493568538E-3</c:v>
                </c:pt>
                <c:pt idx="86">
                  <c:v>1.3582969233685617E-3</c:v>
                </c:pt>
                <c:pt idx="87">
                  <c:v>1.0420934814422593E-3</c:v>
                </c:pt>
                <c:pt idx="88">
                  <c:v>7.9154515829799629E-4</c:v>
                </c:pt>
                <c:pt idx="89">
                  <c:v>5.9525324197758523E-4</c:v>
                </c:pt>
                <c:pt idx="90">
                  <c:v>4.4318484119380071E-4</c:v>
                </c:pt>
                <c:pt idx="91">
                  <c:v>3.2668190561999214E-4</c:v>
                </c:pt>
                <c:pt idx="92">
                  <c:v>2.3840882014648424E-4</c:v>
                </c:pt>
                <c:pt idx="93">
                  <c:v>1.7225689390536797E-4</c:v>
                </c:pt>
                <c:pt idx="94">
                  <c:v>1.2322191684730185E-4</c:v>
                </c:pt>
                <c:pt idx="95">
                  <c:v>8.7268269504575996E-5</c:v>
                </c:pt>
                <c:pt idx="96">
                  <c:v>6.1190193011377187E-5</c:v>
                </c:pt>
                <c:pt idx="97">
                  <c:v>4.2478027055075176E-5</c:v>
                </c:pt>
                <c:pt idx="98">
                  <c:v>2.9194692579146023E-5</c:v>
                </c:pt>
                <c:pt idx="99">
                  <c:v>1.9865547139277251E-5</c:v>
                </c:pt>
                <c:pt idx="100">
                  <c:v>1.3383022576488534E-5</c:v>
                </c:pt>
                <c:pt idx="101">
                  <c:v>8.9261657177132918E-6</c:v>
                </c:pt>
                <c:pt idx="102">
                  <c:v>5.894306775653985E-6</c:v>
                </c:pt>
                <c:pt idx="103">
                  <c:v>3.8535196742087128E-6</c:v>
                </c:pt>
                <c:pt idx="104">
                  <c:v>2.4942471290053574E-6</c:v>
                </c:pt>
                <c:pt idx="105">
                  <c:v>1.5983741106905475E-6</c:v>
                </c:pt>
                <c:pt idx="106">
                  <c:v>1.0140852065486739E-6</c:v>
                </c:pt>
                <c:pt idx="107">
                  <c:v>6.3698251788671009E-7</c:v>
                </c:pt>
                <c:pt idx="108">
                  <c:v>3.961299091032075E-7</c:v>
                </c:pt>
                <c:pt idx="109">
                  <c:v>2.4389607458933567E-7</c:v>
                </c:pt>
                <c:pt idx="110">
                  <c:v>1.4867195147342975E-7</c:v>
                </c:pt>
                <c:pt idx="111">
                  <c:v>8.9724351623833207E-8</c:v>
                </c:pt>
                <c:pt idx="112">
                  <c:v>5.3610353446976227E-8</c:v>
                </c:pt>
                <c:pt idx="113">
                  <c:v>3.1713492167159754E-8</c:v>
                </c:pt>
                <c:pt idx="114">
                  <c:v>1.8573618445552928E-8</c:v>
                </c:pt>
                <c:pt idx="115">
                  <c:v>1.0769760042543275E-8</c:v>
                </c:pt>
                <c:pt idx="116">
                  <c:v>6.1826205001658452E-9</c:v>
                </c:pt>
                <c:pt idx="117">
                  <c:v>3.513955094820433E-9</c:v>
                </c:pt>
                <c:pt idx="118">
                  <c:v>1.9773196406244672E-9</c:v>
                </c:pt>
                <c:pt idx="119">
                  <c:v>1.1015763624682308E-9</c:v>
                </c:pt>
                <c:pt idx="120">
                  <c:v>6.0758828498232851E-10</c:v>
                </c:pt>
              </c:numCache>
            </c:numRef>
          </c:yVal>
          <c:smooth val="1"/>
        </c:ser>
        <c:ser>
          <c:idx val="1"/>
          <c:order val="1"/>
          <c:tx>
            <c:v>Равновероятное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Гистограммы!$D$4:$D$124</c:f>
              <c:numCache>
                <c:formatCode>General</c:formatCode>
                <c:ptCount val="121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</c:numCache>
            </c:numRef>
          </c:xVal>
          <c:yVal>
            <c:numRef>
              <c:f>Гистограммы!$E$4:$E$124</c:f>
              <c:numCache>
                <c:formatCode>General</c:formatCode>
                <c:ptCount val="121"/>
                <c:pt idx="0">
                  <c:v>8.3333333333333332E-3</c:v>
                </c:pt>
                <c:pt idx="1">
                  <c:v>8.3333333333333332E-3</c:v>
                </c:pt>
                <c:pt idx="2">
                  <c:v>8.3333333333333332E-3</c:v>
                </c:pt>
                <c:pt idx="3">
                  <c:v>8.3333333333333332E-3</c:v>
                </c:pt>
                <c:pt idx="4">
                  <c:v>8.3333333333333332E-3</c:v>
                </c:pt>
                <c:pt idx="5">
                  <c:v>8.3333333333333332E-3</c:v>
                </c:pt>
                <c:pt idx="6">
                  <c:v>8.3333333333333332E-3</c:v>
                </c:pt>
                <c:pt idx="7">
                  <c:v>8.3333333333333332E-3</c:v>
                </c:pt>
                <c:pt idx="8">
                  <c:v>8.3333333333333332E-3</c:v>
                </c:pt>
                <c:pt idx="9">
                  <c:v>8.3333333333333332E-3</c:v>
                </c:pt>
                <c:pt idx="10">
                  <c:v>8.3333333333333332E-3</c:v>
                </c:pt>
                <c:pt idx="11">
                  <c:v>8.3333333333333332E-3</c:v>
                </c:pt>
                <c:pt idx="12">
                  <c:v>8.3333333333333332E-3</c:v>
                </c:pt>
                <c:pt idx="13">
                  <c:v>8.3333333333333332E-3</c:v>
                </c:pt>
                <c:pt idx="14">
                  <c:v>8.3333333333333332E-3</c:v>
                </c:pt>
                <c:pt idx="15">
                  <c:v>8.3333333333333332E-3</c:v>
                </c:pt>
                <c:pt idx="16">
                  <c:v>8.3333333333333332E-3</c:v>
                </c:pt>
                <c:pt idx="17">
                  <c:v>8.3333333333333332E-3</c:v>
                </c:pt>
                <c:pt idx="18">
                  <c:v>8.3333333333333332E-3</c:v>
                </c:pt>
                <c:pt idx="19">
                  <c:v>8.3333333333333332E-3</c:v>
                </c:pt>
                <c:pt idx="20">
                  <c:v>8.3333333333333332E-3</c:v>
                </c:pt>
                <c:pt idx="21">
                  <c:v>8.3333333333333332E-3</c:v>
                </c:pt>
                <c:pt idx="22">
                  <c:v>8.3333333333333332E-3</c:v>
                </c:pt>
                <c:pt idx="23">
                  <c:v>8.3333333333333332E-3</c:v>
                </c:pt>
                <c:pt idx="24">
                  <c:v>8.3333333333333332E-3</c:v>
                </c:pt>
                <c:pt idx="25">
                  <c:v>8.3333333333333332E-3</c:v>
                </c:pt>
                <c:pt idx="26">
                  <c:v>8.3333333333333332E-3</c:v>
                </c:pt>
                <c:pt idx="27">
                  <c:v>8.3333333333333332E-3</c:v>
                </c:pt>
                <c:pt idx="28">
                  <c:v>8.3333333333333332E-3</c:v>
                </c:pt>
                <c:pt idx="29">
                  <c:v>8.3333333333333332E-3</c:v>
                </c:pt>
                <c:pt idx="30">
                  <c:v>8.3333333333333332E-3</c:v>
                </c:pt>
                <c:pt idx="31">
                  <c:v>8.3333333333333332E-3</c:v>
                </c:pt>
                <c:pt idx="32">
                  <c:v>8.3333333333333332E-3</c:v>
                </c:pt>
                <c:pt idx="33">
                  <c:v>8.3333333333333332E-3</c:v>
                </c:pt>
                <c:pt idx="34">
                  <c:v>8.3333333333333332E-3</c:v>
                </c:pt>
                <c:pt idx="35">
                  <c:v>8.3333333333333332E-3</c:v>
                </c:pt>
                <c:pt idx="36">
                  <c:v>8.3333333333333332E-3</c:v>
                </c:pt>
                <c:pt idx="37">
                  <c:v>8.3333333333333332E-3</c:v>
                </c:pt>
                <c:pt idx="38">
                  <c:v>8.3333333333333332E-3</c:v>
                </c:pt>
                <c:pt idx="39">
                  <c:v>8.3333333333333332E-3</c:v>
                </c:pt>
                <c:pt idx="40">
                  <c:v>8.3333333333333332E-3</c:v>
                </c:pt>
                <c:pt idx="41">
                  <c:v>8.3333333333333332E-3</c:v>
                </c:pt>
                <c:pt idx="42">
                  <c:v>8.3333333333333332E-3</c:v>
                </c:pt>
                <c:pt idx="43">
                  <c:v>8.3333333333333332E-3</c:v>
                </c:pt>
                <c:pt idx="44">
                  <c:v>8.3333333333333332E-3</c:v>
                </c:pt>
                <c:pt idx="45">
                  <c:v>8.3333333333333332E-3</c:v>
                </c:pt>
                <c:pt idx="46">
                  <c:v>8.3333333333333332E-3</c:v>
                </c:pt>
                <c:pt idx="47">
                  <c:v>8.3333333333333332E-3</c:v>
                </c:pt>
                <c:pt idx="48">
                  <c:v>8.3333333333333332E-3</c:v>
                </c:pt>
                <c:pt idx="49">
                  <c:v>8.3333333333333332E-3</c:v>
                </c:pt>
                <c:pt idx="50">
                  <c:v>8.3333333333333332E-3</c:v>
                </c:pt>
                <c:pt idx="51">
                  <c:v>8.3333333333333332E-3</c:v>
                </c:pt>
                <c:pt idx="52">
                  <c:v>8.3333333333333332E-3</c:v>
                </c:pt>
                <c:pt idx="53">
                  <c:v>8.3333333333333332E-3</c:v>
                </c:pt>
                <c:pt idx="54">
                  <c:v>8.3333333333333332E-3</c:v>
                </c:pt>
                <c:pt idx="55">
                  <c:v>8.3333333333333332E-3</c:v>
                </c:pt>
                <c:pt idx="56">
                  <c:v>8.3333333333333332E-3</c:v>
                </c:pt>
                <c:pt idx="57">
                  <c:v>8.3333333333333332E-3</c:v>
                </c:pt>
                <c:pt idx="58">
                  <c:v>8.3333333333333332E-3</c:v>
                </c:pt>
                <c:pt idx="59">
                  <c:v>8.3333333333333332E-3</c:v>
                </c:pt>
                <c:pt idx="60">
                  <c:v>8.3333333333333332E-3</c:v>
                </c:pt>
                <c:pt idx="61">
                  <c:v>8.3333333333333332E-3</c:v>
                </c:pt>
                <c:pt idx="62">
                  <c:v>8.3333333333333332E-3</c:v>
                </c:pt>
                <c:pt idx="63">
                  <c:v>8.3333333333333332E-3</c:v>
                </c:pt>
                <c:pt idx="64">
                  <c:v>8.3333333333333332E-3</c:v>
                </c:pt>
                <c:pt idx="65">
                  <c:v>8.3333333333333332E-3</c:v>
                </c:pt>
                <c:pt idx="66">
                  <c:v>8.3333333333333332E-3</c:v>
                </c:pt>
                <c:pt idx="67">
                  <c:v>8.3333333333333332E-3</c:v>
                </c:pt>
                <c:pt idx="68">
                  <c:v>8.3333333333333332E-3</c:v>
                </c:pt>
                <c:pt idx="69">
                  <c:v>8.3333333333333332E-3</c:v>
                </c:pt>
                <c:pt idx="70">
                  <c:v>8.3333333333333332E-3</c:v>
                </c:pt>
                <c:pt idx="71">
                  <c:v>8.3333333333333332E-3</c:v>
                </c:pt>
                <c:pt idx="72">
                  <c:v>8.3333333333333332E-3</c:v>
                </c:pt>
                <c:pt idx="73">
                  <c:v>8.3333333333333332E-3</c:v>
                </c:pt>
                <c:pt idx="74">
                  <c:v>8.3333333333333332E-3</c:v>
                </c:pt>
                <c:pt idx="75">
                  <c:v>8.3333333333333332E-3</c:v>
                </c:pt>
                <c:pt idx="76">
                  <c:v>8.3333333333333332E-3</c:v>
                </c:pt>
                <c:pt idx="77">
                  <c:v>8.3333333333333332E-3</c:v>
                </c:pt>
                <c:pt idx="78">
                  <c:v>8.3333333333333332E-3</c:v>
                </c:pt>
                <c:pt idx="79">
                  <c:v>8.3333333333333332E-3</c:v>
                </c:pt>
                <c:pt idx="80">
                  <c:v>8.3333333333333332E-3</c:v>
                </c:pt>
                <c:pt idx="81">
                  <c:v>8.3333333333333332E-3</c:v>
                </c:pt>
                <c:pt idx="82">
                  <c:v>8.3333333333333332E-3</c:v>
                </c:pt>
                <c:pt idx="83">
                  <c:v>8.3333333333333332E-3</c:v>
                </c:pt>
                <c:pt idx="84">
                  <c:v>8.3333333333333332E-3</c:v>
                </c:pt>
                <c:pt idx="85">
                  <c:v>8.3333333333333332E-3</c:v>
                </c:pt>
                <c:pt idx="86">
                  <c:v>8.3333333333333332E-3</c:v>
                </c:pt>
                <c:pt idx="87">
                  <c:v>8.3333333333333332E-3</c:v>
                </c:pt>
                <c:pt idx="88">
                  <c:v>8.3333333333333332E-3</c:v>
                </c:pt>
                <c:pt idx="89">
                  <c:v>8.3333333333333332E-3</c:v>
                </c:pt>
                <c:pt idx="90">
                  <c:v>8.3333333333333332E-3</c:v>
                </c:pt>
                <c:pt idx="91">
                  <c:v>8.3333333333333332E-3</c:v>
                </c:pt>
                <c:pt idx="92">
                  <c:v>8.3333333333333332E-3</c:v>
                </c:pt>
                <c:pt idx="93">
                  <c:v>8.3333333333333332E-3</c:v>
                </c:pt>
                <c:pt idx="94">
                  <c:v>8.3333333333333332E-3</c:v>
                </c:pt>
                <c:pt idx="95">
                  <c:v>8.3333333333333332E-3</c:v>
                </c:pt>
                <c:pt idx="96">
                  <c:v>8.3333333333333332E-3</c:v>
                </c:pt>
                <c:pt idx="97">
                  <c:v>8.3333333333333332E-3</c:v>
                </c:pt>
                <c:pt idx="98">
                  <c:v>8.3333333333333332E-3</c:v>
                </c:pt>
                <c:pt idx="99">
                  <c:v>8.3333333333333332E-3</c:v>
                </c:pt>
                <c:pt idx="100">
                  <c:v>8.3333333333333332E-3</c:v>
                </c:pt>
                <c:pt idx="101">
                  <c:v>8.3333333333333332E-3</c:v>
                </c:pt>
                <c:pt idx="102">
                  <c:v>8.3333333333333332E-3</c:v>
                </c:pt>
                <c:pt idx="103">
                  <c:v>8.3333333333333332E-3</c:v>
                </c:pt>
                <c:pt idx="104">
                  <c:v>8.3333333333333332E-3</c:v>
                </c:pt>
                <c:pt idx="105">
                  <c:v>8.3333333333333332E-3</c:v>
                </c:pt>
                <c:pt idx="106">
                  <c:v>8.3333333333333332E-3</c:v>
                </c:pt>
                <c:pt idx="107">
                  <c:v>8.3333333333333332E-3</c:v>
                </c:pt>
                <c:pt idx="108">
                  <c:v>8.3333333333333332E-3</c:v>
                </c:pt>
                <c:pt idx="109">
                  <c:v>8.3333333333333332E-3</c:v>
                </c:pt>
                <c:pt idx="110">
                  <c:v>8.3333333333333332E-3</c:v>
                </c:pt>
                <c:pt idx="111">
                  <c:v>8.3333333333333332E-3</c:v>
                </c:pt>
                <c:pt idx="112">
                  <c:v>8.3333333333333332E-3</c:v>
                </c:pt>
                <c:pt idx="113">
                  <c:v>8.3333333333333332E-3</c:v>
                </c:pt>
                <c:pt idx="114">
                  <c:v>8.3333333333333332E-3</c:v>
                </c:pt>
                <c:pt idx="115">
                  <c:v>8.3333333333333332E-3</c:v>
                </c:pt>
                <c:pt idx="116">
                  <c:v>8.3333333333333332E-3</c:v>
                </c:pt>
                <c:pt idx="117">
                  <c:v>8.3333333333333332E-3</c:v>
                </c:pt>
                <c:pt idx="118">
                  <c:v>8.3333333333333332E-3</c:v>
                </c:pt>
                <c:pt idx="119">
                  <c:v>8.3333333333333332E-3</c:v>
                </c:pt>
                <c:pt idx="120">
                  <c:v>8.3333333333333332E-3</c:v>
                </c:pt>
              </c:numCache>
            </c:numRef>
          </c:yVal>
          <c:smooth val="1"/>
        </c:ser>
        <c:ser>
          <c:idx val="2"/>
          <c:order val="2"/>
          <c:tx>
            <c:v>Логнормальное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Гистограммы!$C$254:$C$374</c:f>
              <c:numCache>
                <c:formatCode>General</c:formatCode>
                <c:ptCount val="121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</c:numCache>
            </c:numRef>
          </c:xVal>
          <c:yVal>
            <c:numRef>
              <c:f>Гистограммы!$D$254:$D$374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dLbls/>
        <c:axId val="75750784"/>
        <c:axId val="75990144"/>
      </c:scatterChart>
      <c:valAx>
        <c:axId val="757507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90144"/>
        <c:crosses val="autoZero"/>
        <c:crossBetween val="midCat"/>
      </c:valAx>
      <c:valAx>
        <c:axId val="75990144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5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05026135906729"/>
          <c:y val="0.66842468555066981"/>
          <c:w val="0.18273019702452756"/>
          <c:h val="0.1826311483791799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5.6201959130108725E-2"/>
          <c:y val="3.4861154855643055E-2"/>
          <c:w val="0.92206716347956508"/>
          <c:h val="0.88088766404199459"/>
        </c:manualLayout>
      </c:layout>
      <c:scatterChart>
        <c:scatterStyle val="smoothMarker"/>
        <c:ser>
          <c:idx val="0"/>
          <c:order val="0"/>
          <c:tx>
            <c:v>Росстат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'Функции распределения'!$H$4:$H$12</c:f>
              <c:numCache>
                <c:formatCode>General</c:formatCode>
                <c:ptCount val="9"/>
                <c:pt idx="0">
                  <c:v>0</c:v>
                </c:pt>
                <c:pt idx="1">
                  <c:v>3.5380170546574101E-2</c:v>
                </c:pt>
                <c:pt idx="2">
                  <c:v>8.4913116915188783E-2</c:v>
                </c:pt>
                <c:pt idx="3">
                  <c:v>0.12029328746176286</c:v>
                </c:pt>
                <c:pt idx="4">
                  <c:v>0.16982552622696662</c:v>
                </c:pt>
                <c:pt idx="5">
                  <c:v>0.23350983321079999</c:v>
                </c:pt>
                <c:pt idx="6">
                  <c:v>0.32549827663189268</c:v>
                </c:pt>
                <c:pt idx="7">
                  <c:v>0.50947516347407806</c:v>
                </c:pt>
                <c:pt idx="8">
                  <c:v>1</c:v>
                </c:pt>
              </c:numCache>
            </c:numRef>
          </c:xVal>
          <c:yVal>
            <c:numRef>
              <c:f>'Функции распределения'!$G$4:$G$12</c:f>
              <c:numCache>
                <c:formatCode>General</c:formatCode>
                <c:ptCount val="9"/>
                <c:pt idx="0">
                  <c:v>0</c:v>
                </c:pt>
                <c:pt idx="1">
                  <c:v>2.4E-2</c:v>
                </c:pt>
                <c:pt idx="2">
                  <c:v>6.2E-2</c:v>
                </c:pt>
                <c:pt idx="3">
                  <c:v>0.14200000000000002</c:v>
                </c:pt>
                <c:pt idx="4">
                  <c:v>0.26300000000000001</c:v>
                </c:pt>
                <c:pt idx="5">
                  <c:v>0.40700000000000003</c:v>
                </c:pt>
                <c:pt idx="6">
                  <c:v>0.58899999999999997</c:v>
                </c:pt>
                <c:pt idx="7">
                  <c:v>0.81399999999999995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Росстат+Форбс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'Функции распределения'!$I$17:$I$166</c:f>
              <c:numCache>
                <c:formatCode>General</c:formatCode>
                <c:ptCount val="150"/>
                <c:pt idx="0">
                  <c:v>4.4194858075579106E-6</c:v>
                </c:pt>
                <c:pt idx="1">
                  <c:v>1.0606854327855137E-5</c:v>
                </c:pt>
                <c:pt idx="2">
                  <c:v>1.5026340135413045E-5</c:v>
                </c:pt>
                <c:pt idx="3">
                  <c:v>2.121362026599412E-5</c:v>
                </c:pt>
                <c:pt idx="4">
                  <c:v>2.9168694719598359E-5</c:v>
                </c:pt>
                <c:pt idx="5">
                  <c:v>4.0659357819248926E-5</c:v>
                </c:pt>
                <c:pt idx="6">
                  <c:v>6.364068401855006E-5</c:v>
                </c:pt>
                <c:pt idx="7">
                  <c:v>1.2491420304885594E-4</c:v>
                </c:pt>
                <c:pt idx="8">
                  <c:v>2.0225520468111939E-4</c:v>
                </c:pt>
                <c:pt idx="9">
                  <c:v>3.4471989298951703E-4</c:v>
                </c:pt>
                <c:pt idx="10">
                  <c:v>4.8172395302381225E-4</c:v>
                </c:pt>
                <c:pt idx="11">
                  <c:v>5.200261633559808E-4</c:v>
                </c:pt>
                <c:pt idx="12">
                  <c:v>5.7158683111082308E-4</c:v>
                </c:pt>
                <c:pt idx="13">
                  <c:v>5.8042580272593886E-4</c:v>
                </c:pt>
                <c:pt idx="14">
                  <c:v>6.0841587950713906E-4</c:v>
                </c:pt>
                <c:pt idx="15">
                  <c:v>6.1725485112225484E-4</c:v>
                </c:pt>
                <c:pt idx="16">
                  <c:v>6.9827875759414983E-4</c:v>
                </c:pt>
                <c:pt idx="17">
                  <c:v>7.0417140533756035E-4</c:v>
                </c:pt>
                <c:pt idx="18">
                  <c:v>7.4394677760558148E-4</c:v>
                </c:pt>
                <c:pt idx="19">
                  <c:v>8.0140009310383439E-4</c:v>
                </c:pt>
                <c:pt idx="20">
                  <c:v>8.39702303436003E-4</c:v>
                </c:pt>
                <c:pt idx="21">
                  <c:v>9.5166261056080345E-4</c:v>
                </c:pt>
                <c:pt idx="22">
                  <c:v>9.7081371572688754E-4</c:v>
                </c:pt>
                <c:pt idx="23">
                  <c:v>1.0179548976741721E-3</c:v>
                </c:pt>
                <c:pt idx="24">
                  <c:v>1.0444718125195195E-3</c:v>
                </c:pt>
                <c:pt idx="25">
                  <c:v>1.0842471847875407E-3</c:v>
                </c:pt>
                <c:pt idx="26">
                  <c:v>1.0857203467233931E-3</c:v>
                </c:pt>
                <c:pt idx="27">
                  <c:v>1.1608516054518777E-3</c:v>
                </c:pt>
                <c:pt idx="28">
                  <c:v>1.3597284667919837E-3</c:v>
                </c:pt>
                <c:pt idx="29">
                  <c:v>1.3729869242146574E-3</c:v>
                </c:pt>
                <c:pt idx="30">
                  <c:v>1.4893667171470158E-3</c:v>
                </c:pt>
                <c:pt idx="31">
                  <c:v>1.4982056887621316E-3</c:v>
                </c:pt>
                <c:pt idx="32">
                  <c:v>1.5247226036074792E-3</c:v>
                </c:pt>
                <c:pt idx="33">
                  <c:v>1.7619016752797535E-3</c:v>
                </c:pt>
                <c:pt idx="34">
                  <c:v>2.0801046534239232E-3</c:v>
                </c:pt>
                <c:pt idx="35">
                  <c:v>2.3290690205830188E-3</c:v>
                </c:pt>
                <c:pt idx="36">
                  <c:v>2.4292440322209977E-3</c:v>
                </c:pt>
                <c:pt idx="37">
                  <c:v>2.8549878316824102E-3</c:v>
                </c:pt>
                <c:pt idx="38">
                  <c:v>2.8844510703994629E-3</c:v>
                </c:pt>
                <c:pt idx="39">
                  <c:v>2.9419043858977157E-3</c:v>
                </c:pt>
                <c:pt idx="40">
                  <c:v>3.1275227898151479E-3</c:v>
                </c:pt>
                <c:pt idx="41">
                  <c:v>3.3867992905252118E-3</c:v>
                </c:pt>
                <c:pt idx="42">
                  <c:v>3.414789367306412E-3</c:v>
                </c:pt>
                <c:pt idx="43">
                  <c:v>3.4251015008573806E-3</c:v>
                </c:pt>
                <c:pt idx="44">
                  <c:v>3.6475489531711284E-3</c:v>
                </c:pt>
                <c:pt idx="45">
                  <c:v>4.0998096674778875E-3</c:v>
                </c:pt>
                <c:pt idx="46">
                  <c:v>4.5535435437205002E-3</c:v>
                </c:pt>
                <c:pt idx="47">
                  <c:v>4.8319711495966484E-3</c:v>
                </c:pt>
                <c:pt idx="48">
                  <c:v>5.2326711961485656E-3</c:v>
                </c:pt>
                <c:pt idx="49">
                  <c:v>5.3608362845677451E-3</c:v>
                </c:pt>
                <c:pt idx="50">
                  <c:v>5.3947190090923554E-3</c:v>
                </c:pt>
                <c:pt idx="51">
                  <c:v>5.558239983971998E-3</c:v>
                </c:pt>
                <c:pt idx="52">
                  <c:v>5.6731466149685036E-3</c:v>
                </c:pt>
                <c:pt idx="53">
                  <c:v>5.6849319104553256E-3</c:v>
                </c:pt>
                <c:pt idx="54">
                  <c:v>5.9780911356899996E-3</c:v>
                </c:pt>
                <c:pt idx="55">
                  <c:v>6.0620613660335998E-3</c:v>
                </c:pt>
                <c:pt idx="56">
                  <c:v>6.3846838299853274E-3</c:v>
                </c:pt>
                <c:pt idx="57">
                  <c:v>6.95037801335274E-3</c:v>
                </c:pt>
                <c:pt idx="58">
                  <c:v>7.158093846307962E-3</c:v>
                </c:pt>
                <c:pt idx="59">
                  <c:v>7.5101795489767413E-3</c:v>
                </c:pt>
                <c:pt idx="60">
                  <c:v>7.8932016522984278E-3</c:v>
                </c:pt>
                <c:pt idx="61">
                  <c:v>7.940342834245712E-3</c:v>
                </c:pt>
                <c:pt idx="62">
                  <c:v>8.3130528040164294E-3</c:v>
                </c:pt>
                <c:pt idx="63">
                  <c:v>9.0363753145200742E-3</c:v>
                </c:pt>
                <c:pt idx="64">
                  <c:v>9.2706080623206431E-3</c:v>
                </c:pt>
                <c:pt idx="65">
                  <c:v>9.7405467198576363E-3</c:v>
                </c:pt>
                <c:pt idx="66">
                  <c:v>1.0652433958150416E-2</c:v>
                </c:pt>
                <c:pt idx="67">
                  <c:v>1.1110587320200586E-2</c:v>
                </c:pt>
                <c:pt idx="68">
                  <c:v>1.1135631073110082E-2</c:v>
                </c:pt>
                <c:pt idx="69">
                  <c:v>1.1421424488665493E-2</c:v>
                </c:pt>
                <c:pt idx="70">
                  <c:v>1.1620301350005599E-2</c:v>
                </c:pt>
                <c:pt idx="71">
                  <c:v>1.2243448848871264E-2</c:v>
                </c:pt>
                <c:pt idx="72">
                  <c:v>1.275463604061213E-2</c:v>
                </c:pt>
                <c:pt idx="73">
                  <c:v>1.3296759633005899E-2</c:v>
                </c:pt>
                <c:pt idx="74">
                  <c:v>1.3317383900107836E-2</c:v>
                </c:pt>
                <c:pt idx="75">
                  <c:v>1.3410193102066552E-2</c:v>
                </c:pt>
                <c:pt idx="76">
                  <c:v>1.3662103793097354E-2</c:v>
                </c:pt>
                <c:pt idx="77">
                  <c:v>1.3735761889889985E-2</c:v>
                </c:pt>
                <c:pt idx="78">
                  <c:v>1.3968521475754702E-2</c:v>
                </c:pt>
                <c:pt idx="79">
                  <c:v>1.4020082143509544E-2</c:v>
                </c:pt>
                <c:pt idx="80">
                  <c:v>1.431913401648763E-2</c:v>
                </c:pt>
                <c:pt idx="81">
                  <c:v>1.5077812413451736E-2</c:v>
                </c:pt>
                <c:pt idx="82">
                  <c:v>1.5164728967667044E-2</c:v>
                </c:pt>
                <c:pt idx="83">
                  <c:v>1.5397488553531759E-2</c:v>
                </c:pt>
                <c:pt idx="84">
                  <c:v>1.5976441194321844E-2</c:v>
                </c:pt>
                <c:pt idx="85">
                  <c:v>1.615174746468831E-2</c:v>
                </c:pt>
                <c:pt idx="86">
                  <c:v>1.671744164805572E-2</c:v>
                </c:pt>
                <c:pt idx="87">
                  <c:v>1.6795519230655913E-2</c:v>
                </c:pt>
                <c:pt idx="88">
                  <c:v>1.7480539530827389E-2</c:v>
                </c:pt>
                <c:pt idx="89">
                  <c:v>1.8044760552258947E-2</c:v>
                </c:pt>
                <c:pt idx="90">
                  <c:v>1.8195023069715918E-2</c:v>
                </c:pt>
                <c:pt idx="91">
                  <c:v>1.8502913914309117E-2</c:v>
                </c:pt>
                <c:pt idx="92">
                  <c:v>1.8743039309853098E-2</c:v>
                </c:pt>
                <c:pt idx="93">
                  <c:v>1.8902140798925181E-2</c:v>
                </c:pt>
                <c:pt idx="94">
                  <c:v>1.9050930154446297E-2</c:v>
                </c:pt>
                <c:pt idx="95">
                  <c:v>2.0251557132166198E-2</c:v>
                </c:pt>
                <c:pt idx="96">
                  <c:v>2.0742120056805126E-2</c:v>
                </c:pt>
                <c:pt idx="97">
                  <c:v>2.0750959028420241E-2</c:v>
                </c:pt>
                <c:pt idx="98">
                  <c:v>2.1334331155017885E-2</c:v>
                </c:pt>
                <c:pt idx="99">
                  <c:v>2.2227067288144584E-2</c:v>
                </c:pt>
                <c:pt idx="100">
                  <c:v>2.3623624803332886E-2</c:v>
                </c:pt>
                <c:pt idx="101">
                  <c:v>2.4523726746138844E-2</c:v>
                </c:pt>
                <c:pt idx="102">
                  <c:v>2.574939747676824E-2</c:v>
                </c:pt>
                <c:pt idx="103">
                  <c:v>2.6456515205977506E-2</c:v>
                </c:pt>
                <c:pt idx="104">
                  <c:v>2.6497763740181375E-2</c:v>
                </c:pt>
                <c:pt idx="105">
                  <c:v>2.7244656841658662E-2</c:v>
                </c:pt>
                <c:pt idx="106">
                  <c:v>2.8196319452219468E-2</c:v>
                </c:pt>
                <c:pt idx="107">
                  <c:v>2.8292074978049888E-2</c:v>
                </c:pt>
                <c:pt idx="108">
                  <c:v>2.8981514764028923E-2</c:v>
                </c:pt>
                <c:pt idx="109">
                  <c:v>3.0439945080523036E-2</c:v>
                </c:pt>
                <c:pt idx="110">
                  <c:v>3.056074435926295E-2</c:v>
                </c:pt>
                <c:pt idx="111">
                  <c:v>3.0662392532836782E-2</c:v>
                </c:pt>
                <c:pt idx="112">
                  <c:v>3.0845064612882507E-2</c:v>
                </c:pt>
                <c:pt idx="113">
                  <c:v>3.2702721813992683E-2</c:v>
                </c:pt>
                <c:pt idx="114">
                  <c:v>3.3051861192789758E-2</c:v>
                </c:pt>
                <c:pt idx="115">
                  <c:v>3.5140804817828795E-2</c:v>
                </c:pt>
                <c:pt idx="116">
                  <c:v>3.5159955922994882E-2</c:v>
                </c:pt>
                <c:pt idx="117">
                  <c:v>3.6496113798813221E-2</c:v>
                </c:pt>
                <c:pt idx="118">
                  <c:v>3.726952381513586E-2</c:v>
                </c:pt>
                <c:pt idx="119">
                  <c:v>3.9106556749144095E-2</c:v>
                </c:pt>
                <c:pt idx="120">
                  <c:v>4.0174599152637255E-2</c:v>
                </c:pt>
                <c:pt idx="121">
                  <c:v>4.1339870243896695E-2</c:v>
                </c:pt>
                <c:pt idx="122">
                  <c:v>4.3132708319829356E-2</c:v>
                </c:pt>
                <c:pt idx="123">
                  <c:v>4.3561398443162473E-2</c:v>
                </c:pt>
                <c:pt idx="124">
                  <c:v>4.405343452973725E-2</c:v>
                </c:pt>
                <c:pt idx="125">
                  <c:v>4.6756686682026843E-2</c:v>
                </c:pt>
                <c:pt idx="126">
                  <c:v>4.7010070534993495E-2</c:v>
                </c:pt>
                <c:pt idx="127">
                  <c:v>4.7481482354466337E-2</c:v>
                </c:pt>
                <c:pt idx="128">
                  <c:v>4.8817640230284676E-2</c:v>
                </c:pt>
                <c:pt idx="129">
                  <c:v>5.2102791347236055E-2</c:v>
                </c:pt>
                <c:pt idx="130">
                  <c:v>5.2107210833043614E-2</c:v>
                </c:pt>
                <c:pt idx="131">
                  <c:v>5.2765714218369744E-2</c:v>
                </c:pt>
                <c:pt idx="132">
                  <c:v>5.3422744441760019E-2</c:v>
                </c:pt>
                <c:pt idx="133">
                  <c:v>5.3556802177922608E-2</c:v>
                </c:pt>
                <c:pt idx="134">
                  <c:v>5.5280401642870194E-2</c:v>
                </c:pt>
                <c:pt idx="135">
                  <c:v>5.774794788542336E-2</c:v>
                </c:pt>
                <c:pt idx="136">
                  <c:v>5.9219636659340151E-2</c:v>
                </c:pt>
                <c:pt idx="137">
                  <c:v>6.206136603359988E-2</c:v>
                </c:pt>
                <c:pt idx="138">
                  <c:v>6.2578445873084157E-2</c:v>
                </c:pt>
                <c:pt idx="139">
                  <c:v>6.561905210868399E-2</c:v>
                </c:pt>
                <c:pt idx="140">
                  <c:v>6.8375338090664289E-2</c:v>
                </c:pt>
                <c:pt idx="141">
                  <c:v>7.1019663765519755E-2</c:v>
                </c:pt>
                <c:pt idx="142">
                  <c:v>9.3690152796355994E-2</c:v>
                </c:pt>
                <c:pt idx="143">
                  <c:v>9.4090852842907913E-2</c:v>
                </c:pt>
                <c:pt idx="144">
                  <c:v>9.7311184834681763E-2</c:v>
                </c:pt>
                <c:pt idx="145">
                  <c:v>0.12790875824234105</c:v>
                </c:pt>
                <c:pt idx="146">
                  <c:v>0.12946147092272972</c:v>
                </c:pt>
                <c:pt idx="147">
                  <c:v>0.14658845158895248</c:v>
                </c:pt>
                <c:pt idx="148">
                  <c:v>0.15818518234798443</c:v>
                </c:pt>
                <c:pt idx="149">
                  <c:v>1</c:v>
                </c:pt>
              </c:numCache>
            </c:numRef>
          </c:xVal>
          <c:yVal>
            <c:numRef>
              <c:f>'Функции распределения'!$H$17:$H$166</c:f>
              <c:numCache>
                <c:formatCode>General</c:formatCode>
                <c:ptCount val="150"/>
                <c:pt idx="0">
                  <c:v>2.4E-2</c:v>
                </c:pt>
                <c:pt idx="1">
                  <c:v>6.2E-2</c:v>
                </c:pt>
                <c:pt idx="2">
                  <c:v>0.14200000000000002</c:v>
                </c:pt>
                <c:pt idx="3">
                  <c:v>0.26300000000000001</c:v>
                </c:pt>
                <c:pt idx="4">
                  <c:v>0.40700000000000003</c:v>
                </c:pt>
                <c:pt idx="5">
                  <c:v>0.58899999999999997</c:v>
                </c:pt>
                <c:pt idx="6">
                  <c:v>0.81399999999999995</c:v>
                </c:pt>
                <c:pt idx="7">
                  <c:v>1</c:v>
                </c:pt>
                <c:pt idx="8">
                  <c:v>1.0000000068493151</c:v>
                </c:pt>
                <c:pt idx="9">
                  <c:v>1.0000000136986302</c:v>
                </c:pt>
                <c:pt idx="10">
                  <c:v>1.0000000205479453</c:v>
                </c:pt>
                <c:pt idx="11">
                  <c:v>1.0000000273972605</c:v>
                </c:pt>
                <c:pt idx="12">
                  <c:v>1.0000000342465756</c:v>
                </c:pt>
                <c:pt idx="13">
                  <c:v>1.0000000410958907</c:v>
                </c:pt>
                <c:pt idx="14">
                  <c:v>1.0000000479452058</c:v>
                </c:pt>
                <c:pt idx="15">
                  <c:v>1.0000000547945209</c:v>
                </c:pt>
                <c:pt idx="16">
                  <c:v>1.000000061643836</c:v>
                </c:pt>
                <c:pt idx="17">
                  <c:v>1.0000000684931512</c:v>
                </c:pt>
                <c:pt idx="18">
                  <c:v>1.0000000753424663</c:v>
                </c:pt>
                <c:pt idx="19">
                  <c:v>1.0000000821917814</c:v>
                </c:pt>
                <c:pt idx="20">
                  <c:v>1.0000000890410965</c:v>
                </c:pt>
                <c:pt idx="21">
                  <c:v>1.0000000958904116</c:v>
                </c:pt>
                <c:pt idx="22">
                  <c:v>1.0000001027397267</c:v>
                </c:pt>
                <c:pt idx="23">
                  <c:v>1.0000001095890418</c:v>
                </c:pt>
                <c:pt idx="24">
                  <c:v>1.000000116438357</c:v>
                </c:pt>
                <c:pt idx="25">
                  <c:v>1.0000001232876721</c:v>
                </c:pt>
                <c:pt idx="26">
                  <c:v>1.0000001301369872</c:v>
                </c:pt>
                <c:pt idx="27">
                  <c:v>1.0000001369863023</c:v>
                </c:pt>
                <c:pt idx="28">
                  <c:v>1.0000001438356174</c:v>
                </c:pt>
                <c:pt idx="29">
                  <c:v>1.0000001506849325</c:v>
                </c:pt>
                <c:pt idx="30">
                  <c:v>1.0000001575342476</c:v>
                </c:pt>
                <c:pt idx="31">
                  <c:v>1.0000001643835628</c:v>
                </c:pt>
                <c:pt idx="32">
                  <c:v>1.0000001712328779</c:v>
                </c:pt>
                <c:pt idx="33">
                  <c:v>1.000000178082193</c:v>
                </c:pt>
                <c:pt idx="34">
                  <c:v>1.0000001849315081</c:v>
                </c:pt>
                <c:pt idx="35">
                  <c:v>1.0000001917808232</c:v>
                </c:pt>
                <c:pt idx="36">
                  <c:v>1.0000001986301383</c:v>
                </c:pt>
                <c:pt idx="37">
                  <c:v>1.0000002054794535</c:v>
                </c:pt>
                <c:pt idx="38">
                  <c:v>1.0000002123287686</c:v>
                </c:pt>
                <c:pt idx="39">
                  <c:v>1.0000002191780837</c:v>
                </c:pt>
                <c:pt idx="40">
                  <c:v>1.0000002260273988</c:v>
                </c:pt>
                <c:pt idx="41">
                  <c:v>1.0000002328767139</c:v>
                </c:pt>
                <c:pt idx="42">
                  <c:v>1.000000239726029</c:v>
                </c:pt>
                <c:pt idx="43">
                  <c:v>1.0000002465753441</c:v>
                </c:pt>
                <c:pt idx="44">
                  <c:v>1.0000002534246593</c:v>
                </c:pt>
                <c:pt idx="45">
                  <c:v>1.0000002602739744</c:v>
                </c:pt>
                <c:pt idx="46">
                  <c:v>1.0000002671232895</c:v>
                </c:pt>
                <c:pt idx="47">
                  <c:v>1.0000002739726046</c:v>
                </c:pt>
                <c:pt idx="48">
                  <c:v>1.0000002808219197</c:v>
                </c:pt>
                <c:pt idx="49">
                  <c:v>1.0000002876712348</c:v>
                </c:pt>
                <c:pt idx="50">
                  <c:v>1.0000002945205499</c:v>
                </c:pt>
                <c:pt idx="51">
                  <c:v>1.0000003013698651</c:v>
                </c:pt>
                <c:pt idx="52">
                  <c:v>1.0000003082191802</c:v>
                </c:pt>
                <c:pt idx="53">
                  <c:v>1.0000003150684953</c:v>
                </c:pt>
                <c:pt idx="54">
                  <c:v>1.0000003219178104</c:v>
                </c:pt>
                <c:pt idx="55">
                  <c:v>1.0000003287671255</c:v>
                </c:pt>
                <c:pt idx="56">
                  <c:v>1.0000003356164406</c:v>
                </c:pt>
                <c:pt idx="57">
                  <c:v>1.0000003424657558</c:v>
                </c:pt>
                <c:pt idx="58">
                  <c:v>1.0000003493150709</c:v>
                </c:pt>
                <c:pt idx="59">
                  <c:v>1.000000356164386</c:v>
                </c:pt>
                <c:pt idx="60">
                  <c:v>1.0000003630137011</c:v>
                </c:pt>
                <c:pt idx="61">
                  <c:v>1.0000003698630162</c:v>
                </c:pt>
                <c:pt idx="62">
                  <c:v>1.0000003767123313</c:v>
                </c:pt>
                <c:pt idx="63">
                  <c:v>1.0000003835616464</c:v>
                </c:pt>
                <c:pt idx="64">
                  <c:v>1.0000003904109616</c:v>
                </c:pt>
                <c:pt idx="65">
                  <c:v>1.0000003972602767</c:v>
                </c:pt>
                <c:pt idx="66">
                  <c:v>1.0000004041095918</c:v>
                </c:pt>
                <c:pt idx="67">
                  <c:v>1.0000004109589069</c:v>
                </c:pt>
                <c:pt idx="68">
                  <c:v>1.000000417808222</c:v>
                </c:pt>
                <c:pt idx="69">
                  <c:v>1.0000004246575371</c:v>
                </c:pt>
                <c:pt idx="70">
                  <c:v>1.0000004315068522</c:v>
                </c:pt>
                <c:pt idx="71">
                  <c:v>1.0000004383561674</c:v>
                </c:pt>
                <c:pt idx="72">
                  <c:v>1.0000004452054825</c:v>
                </c:pt>
                <c:pt idx="73">
                  <c:v>1.0000004520547976</c:v>
                </c:pt>
                <c:pt idx="74">
                  <c:v>1.0000004589041127</c:v>
                </c:pt>
                <c:pt idx="75">
                  <c:v>1.0000004657534278</c:v>
                </c:pt>
                <c:pt idx="76">
                  <c:v>1.0000004726027429</c:v>
                </c:pt>
                <c:pt idx="77">
                  <c:v>1.0000004794520581</c:v>
                </c:pt>
                <c:pt idx="78">
                  <c:v>1.0000004863013732</c:v>
                </c:pt>
                <c:pt idx="79">
                  <c:v>1.0000004931506883</c:v>
                </c:pt>
                <c:pt idx="80">
                  <c:v>1.0000005000000034</c:v>
                </c:pt>
                <c:pt idx="81">
                  <c:v>1.0000005068493185</c:v>
                </c:pt>
                <c:pt idx="82">
                  <c:v>1.0000005136986336</c:v>
                </c:pt>
                <c:pt idx="83">
                  <c:v>1.0000005205479487</c:v>
                </c:pt>
                <c:pt idx="84">
                  <c:v>1.0000005273972639</c:v>
                </c:pt>
                <c:pt idx="85">
                  <c:v>1.000000534246579</c:v>
                </c:pt>
                <c:pt idx="86">
                  <c:v>1.0000005410958941</c:v>
                </c:pt>
                <c:pt idx="87">
                  <c:v>1.0000005479452092</c:v>
                </c:pt>
                <c:pt idx="88">
                  <c:v>1.0000005547945243</c:v>
                </c:pt>
                <c:pt idx="89">
                  <c:v>1.0000005616438394</c:v>
                </c:pt>
                <c:pt idx="90">
                  <c:v>1.0000005684931546</c:v>
                </c:pt>
                <c:pt idx="91">
                  <c:v>1.0000005753424697</c:v>
                </c:pt>
                <c:pt idx="92">
                  <c:v>1.0000005821917848</c:v>
                </c:pt>
                <c:pt idx="93">
                  <c:v>1.0000005890410999</c:v>
                </c:pt>
                <c:pt idx="94">
                  <c:v>1.000000595890415</c:v>
                </c:pt>
                <c:pt idx="95">
                  <c:v>1.0000006027397301</c:v>
                </c:pt>
                <c:pt idx="96">
                  <c:v>1.0000006095890452</c:v>
                </c:pt>
                <c:pt idx="97">
                  <c:v>1.0000006164383604</c:v>
                </c:pt>
                <c:pt idx="98">
                  <c:v>1.0000006232876755</c:v>
                </c:pt>
                <c:pt idx="99">
                  <c:v>1.0000006301369906</c:v>
                </c:pt>
                <c:pt idx="100">
                  <c:v>1.0000006369863057</c:v>
                </c:pt>
                <c:pt idx="101">
                  <c:v>1.0000006438356208</c:v>
                </c:pt>
                <c:pt idx="102">
                  <c:v>1.0000006506849359</c:v>
                </c:pt>
                <c:pt idx="103">
                  <c:v>1.000000657534251</c:v>
                </c:pt>
                <c:pt idx="104">
                  <c:v>1.0000006643835662</c:v>
                </c:pt>
                <c:pt idx="105">
                  <c:v>1.0000006712328813</c:v>
                </c:pt>
                <c:pt idx="106">
                  <c:v>1.0000006780821964</c:v>
                </c:pt>
                <c:pt idx="107">
                  <c:v>1.0000006849315115</c:v>
                </c:pt>
                <c:pt idx="108">
                  <c:v>1.0000006917808266</c:v>
                </c:pt>
                <c:pt idx="109">
                  <c:v>1.0000006986301417</c:v>
                </c:pt>
                <c:pt idx="110">
                  <c:v>1.0000007054794569</c:v>
                </c:pt>
                <c:pt idx="111">
                  <c:v>1.000000712328772</c:v>
                </c:pt>
                <c:pt idx="112">
                  <c:v>1.0000007191780871</c:v>
                </c:pt>
                <c:pt idx="113">
                  <c:v>1.0000007260274022</c:v>
                </c:pt>
                <c:pt idx="114">
                  <c:v>1.0000007328767173</c:v>
                </c:pt>
                <c:pt idx="115">
                  <c:v>1.0000007397260324</c:v>
                </c:pt>
                <c:pt idx="116">
                  <c:v>1.0000007465753475</c:v>
                </c:pt>
                <c:pt idx="117">
                  <c:v>1.0000007534246627</c:v>
                </c:pt>
                <c:pt idx="118">
                  <c:v>1.0000007602739778</c:v>
                </c:pt>
                <c:pt idx="119">
                  <c:v>1.0000007671232929</c:v>
                </c:pt>
                <c:pt idx="120">
                  <c:v>1.000000773972608</c:v>
                </c:pt>
                <c:pt idx="121">
                  <c:v>1.0000007808219231</c:v>
                </c:pt>
                <c:pt idx="122">
                  <c:v>1.0000007876712382</c:v>
                </c:pt>
                <c:pt idx="123">
                  <c:v>1.0000007945205533</c:v>
                </c:pt>
                <c:pt idx="124">
                  <c:v>1.0000008013698685</c:v>
                </c:pt>
                <c:pt idx="125">
                  <c:v>1.0000008082191836</c:v>
                </c:pt>
                <c:pt idx="126">
                  <c:v>1.0000008150684987</c:v>
                </c:pt>
                <c:pt idx="127">
                  <c:v>1.0000008219178138</c:v>
                </c:pt>
                <c:pt idx="128">
                  <c:v>1.0000008287671289</c:v>
                </c:pt>
                <c:pt idx="129">
                  <c:v>1.000000835616444</c:v>
                </c:pt>
                <c:pt idx="130">
                  <c:v>1.0000008424657592</c:v>
                </c:pt>
                <c:pt idx="131">
                  <c:v>1.0000008493150743</c:v>
                </c:pt>
                <c:pt idx="132">
                  <c:v>1.0000008561643894</c:v>
                </c:pt>
                <c:pt idx="133">
                  <c:v>1.0000008630137045</c:v>
                </c:pt>
                <c:pt idx="134">
                  <c:v>1.0000008698630196</c:v>
                </c:pt>
                <c:pt idx="135">
                  <c:v>1.0000008767123347</c:v>
                </c:pt>
                <c:pt idx="136">
                  <c:v>1.0000008835616498</c:v>
                </c:pt>
                <c:pt idx="137">
                  <c:v>1.000000890410965</c:v>
                </c:pt>
                <c:pt idx="138">
                  <c:v>1.0000008972602801</c:v>
                </c:pt>
                <c:pt idx="139">
                  <c:v>1.0000009041095952</c:v>
                </c:pt>
                <c:pt idx="140">
                  <c:v>1.0000009109589103</c:v>
                </c:pt>
                <c:pt idx="141">
                  <c:v>1.0000009178082254</c:v>
                </c:pt>
                <c:pt idx="142">
                  <c:v>1.0000009246575405</c:v>
                </c:pt>
                <c:pt idx="143">
                  <c:v>1.0000009315068557</c:v>
                </c:pt>
                <c:pt idx="144">
                  <c:v>1.0000009383561708</c:v>
                </c:pt>
                <c:pt idx="145">
                  <c:v>1.0000009452054859</c:v>
                </c:pt>
                <c:pt idx="146">
                  <c:v>1.000000952054801</c:v>
                </c:pt>
                <c:pt idx="147">
                  <c:v>1.0000009589041161</c:v>
                </c:pt>
                <c:pt idx="148">
                  <c:v>1.0000009657534312</c:v>
                </c:pt>
                <c:pt idx="149">
                  <c:v>1.0000009726027463</c:v>
                </c:pt>
              </c:numCache>
            </c:numRef>
          </c:yVal>
          <c:smooth val="1"/>
        </c:ser>
        <c:ser>
          <c:idx val="2"/>
          <c:order val="2"/>
          <c:tx>
            <c:v>Равновероятное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'Функции распределения'!$C$329:$C$339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'Функции распределения'!$C$329:$C$339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Нормальное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'Функции распределения'!$H$206:$H$326</c:f>
              <c:numCache>
                <c:formatCode>General</c:formatCode>
                <c:ptCount val="121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</c:numCache>
            </c:numRef>
          </c:xVal>
          <c:yVal>
            <c:numRef>
              <c:f>'Функции распределения'!$E$206:$E$326</c:f>
              <c:numCache>
                <c:formatCode>General</c:formatCode>
                <c:ptCount val="121"/>
                <c:pt idx="0">
                  <c:v>6.0758828498232851E-10</c:v>
                </c:pt>
                <c:pt idx="1">
                  <c:v>1.7091646474505592E-9</c:v>
                </c:pt>
                <c:pt idx="2">
                  <c:v>3.6864842880750264E-9</c:v>
                </c:pt>
                <c:pt idx="3">
                  <c:v>7.2004393828954594E-9</c:v>
                </c:pt>
                <c:pt idx="4">
                  <c:v>1.3383059883061305E-8</c:v>
                </c:pt>
                <c:pt idx="5">
                  <c:v>2.415281992560458E-8</c:v>
                </c:pt>
                <c:pt idx="6">
                  <c:v>4.2726438371157511E-8</c:v>
                </c:pt>
                <c:pt idx="7">
                  <c:v>7.4439930538317265E-8</c:v>
                </c:pt>
                <c:pt idx="8">
                  <c:v>1.2805028398529351E-7</c:v>
                </c:pt>
                <c:pt idx="9">
                  <c:v>2.177746356091267E-7</c:v>
                </c:pt>
                <c:pt idx="10">
                  <c:v>3.6644658708255645E-7</c:v>
                </c:pt>
                <c:pt idx="11">
                  <c:v>6.1034266167189212E-7</c:v>
                </c:pt>
                <c:pt idx="12">
                  <c:v>1.0064725707750996E-6</c:v>
                </c:pt>
                <c:pt idx="13">
                  <c:v>1.6434550886618097E-6</c:v>
                </c:pt>
                <c:pt idx="14">
                  <c:v>2.6575402952104836E-6</c:v>
                </c:pt>
                <c:pt idx="15">
                  <c:v>4.2559144059010311E-6</c:v>
                </c:pt>
                <c:pt idx="16">
                  <c:v>6.7501615349063886E-6</c:v>
                </c:pt>
                <c:pt idx="17">
                  <c:v>1.06036812091151E-5</c:v>
                </c:pt>
                <c:pt idx="18">
                  <c:v>1.6497987984769085E-5</c:v>
                </c:pt>
                <c:pt idx="19">
                  <c:v>2.5424153702482375E-5</c:v>
                </c:pt>
                <c:pt idx="20">
                  <c:v>3.8807176278970909E-5</c:v>
                </c:pt>
                <c:pt idx="21">
                  <c:v>5.867272341824816E-5</c:v>
                </c:pt>
                <c:pt idx="22">
                  <c:v>8.7867415997394183E-5</c:v>
                </c:pt>
                <c:pt idx="23">
                  <c:v>1.3034544305246936E-4</c:v>
                </c:pt>
                <c:pt idx="24">
                  <c:v>1.9153563606384656E-4</c:v>
                </c:pt>
                <c:pt idx="25">
                  <c:v>2.7880390556842254E-4</c:v>
                </c:pt>
                <c:pt idx="26">
                  <c:v>4.0202582241572436E-4</c:v>
                </c:pt>
                <c:pt idx="27">
                  <c:v>5.7428271632109236E-4</c:v>
                </c:pt>
                <c:pt idx="28">
                  <c:v>8.1269153646757657E-4</c:v>
                </c:pt>
                <c:pt idx="29">
                  <c:v>1.1393734420875688E-3</c:v>
                </c:pt>
                <c:pt idx="30">
                  <c:v>1.5825582832813695E-3</c:v>
                </c:pt>
                <c:pt idx="31">
                  <c:v>2.1778115252589548E-3</c:v>
                </c:pt>
                <c:pt idx="32">
                  <c:v>2.9693566835569509E-3</c:v>
                </c:pt>
                <c:pt idx="33">
                  <c:v>4.0114501649992102E-3</c:v>
                </c:pt>
                <c:pt idx="34">
                  <c:v>5.3697470883677717E-3</c:v>
                </c:pt>
                <c:pt idx="35">
                  <c:v>7.1225771377246257E-3</c:v>
                </c:pt>
                <c:pt idx="36">
                  <c:v>9.3620301672089155E-3</c:v>
                </c:pt>
                <c:pt idx="37">
                  <c:v>1.2194733941369032E-2</c:v>
                </c:pt>
                <c:pt idx="38">
                  <c:v>1.5742193225992178E-2</c:v>
                </c:pt>
                <c:pt idx="39">
                  <c:v>2.0140552824034895E-2</c:v>
                </c:pt>
                <c:pt idx="40">
                  <c:v>2.5539649475353698E-2</c:v>
                </c:pt>
                <c:pt idx="41">
                  <c:v>3.2101230952821358E-2</c:v>
                </c:pt>
                <c:pt idx="42">
                  <c:v>3.999624678291077E-2</c:v>
                </c:pt>
                <c:pt idx="43">
                  <c:v>4.9401154520599462E-2</c:v>
                </c:pt>
                <c:pt idx="44">
                  <c:v>6.0493237988545015E-2</c:v>
                </c:pt>
                <c:pt idx="45">
                  <c:v>7.3444997555134187E-2</c:v>
                </c:pt>
                <c:pt idx="46">
                  <c:v>8.8417744118708674E-2</c:v>
                </c:pt>
                <c:pt idx="47">
                  <c:v>0.10555460332348941</c:v>
                </c:pt>
                <c:pt idx="48">
                  <c:v>0.12497320882181071</c:v>
                </c:pt>
                <c:pt idx="49">
                  <c:v>0.14675842652506577</c:v>
                </c:pt>
                <c:pt idx="50">
                  <c:v>0.17095549897698009</c:v>
                </c:pt>
                <c:pt idx="51">
                  <c:v>0.19756402396685557</c:v>
                </c:pt>
                <c:pt idx="52">
                  <c:v>0.22653317924300384</c:v>
                </c:pt>
                <c:pt idx="53">
                  <c:v>0.25775857257967999</c:v>
                </c:pt>
                <c:pt idx="54">
                  <c:v>0.29108103286885995</c:v>
                </c:pt>
                <c:pt idx="55">
                  <c:v>0.32628756554528993</c:v>
                </c:pt>
                <c:pt idx="56">
                  <c:v>0.36311457957562226</c:v>
                </c:pt>
                <c:pt idx="57">
                  <c:v>0.40125336112167465</c:v>
                </c:pt>
                <c:pt idx="58">
                  <c:v>0.44035763051922022</c:v>
                </c:pt>
                <c:pt idx="59">
                  <c:v>0.48005288526692141</c:v>
                </c:pt>
                <c:pt idx="60">
                  <c:v>0.51994711330706467</c:v>
                </c:pt>
                <c:pt idx="61">
                  <c:v>0.55964236805476586</c:v>
                </c:pt>
                <c:pt idx="62">
                  <c:v>0.59874663745231149</c:v>
                </c:pt>
                <c:pt idx="63">
                  <c:v>0.63688541899836393</c:v>
                </c:pt>
                <c:pt idx="64">
                  <c:v>0.67371243302869621</c:v>
                </c:pt>
                <c:pt idx="65">
                  <c:v>0.70891896570512614</c:v>
                </c:pt>
                <c:pt idx="66">
                  <c:v>0.74224142599430609</c:v>
                </c:pt>
                <c:pt idx="67">
                  <c:v>0.77346681933098227</c:v>
                </c:pt>
                <c:pt idx="68">
                  <c:v>0.80243597460713056</c:v>
                </c:pt>
                <c:pt idx="69">
                  <c:v>0.82904449959700599</c:v>
                </c:pt>
                <c:pt idx="70">
                  <c:v>0.85324157204892037</c:v>
                </c:pt>
                <c:pt idx="71">
                  <c:v>0.8750267897521754</c:v>
                </c:pt>
                <c:pt idx="72">
                  <c:v>0.89444539525049671</c:v>
                </c:pt>
                <c:pt idx="73">
                  <c:v>0.91158225445527741</c:v>
                </c:pt>
                <c:pt idx="74">
                  <c:v>0.92655500101885191</c:v>
                </c:pt>
                <c:pt idx="75">
                  <c:v>0.93950676058544103</c:v>
                </c:pt>
                <c:pt idx="76">
                  <c:v>0.95059884405338657</c:v>
                </c:pt>
                <c:pt idx="77">
                  <c:v>0.96000375179107522</c:v>
                </c:pt>
                <c:pt idx="78">
                  <c:v>0.96789876762116467</c:v>
                </c:pt>
                <c:pt idx="79">
                  <c:v>0.97446034909863233</c:v>
                </c:pt>
                <c:pt idx="80">
                  <c:v>0.9798594457499511</c:v>
                </c:pt>
                <c:pt idx="81">
                  <c:v>0.98425780534799379</c:v>
                </c:pt>
                <c:pt idx="82">
                  <c:v>0.98780526463261698</c:v>
                </c:pt>
                <c:pt idx="83">
                  <c:v>0.99063796840677709</c:v>
                </c:pt>
                <c:pt idx="84">
                  <c:v>0.99287742143626134</c:v>
                </c:pt>
                <c:pt idx="85">
                  <c:v>0.99463025148561823</c:v>
                </c:pt>
                <c:pt idx="86">
                  <c:v>0.99598854840898676</c:v>
                </c:pt>
                <c:pt idx="87">
                  <c:v>0.997030641890429</c:v>
                </c:pt>
                <c:pt idx="88">
                  <c:v>0.99782218704872705</c:v>
                </c:pt>
                <c:pt idx="89">
                  <c:v>0.99841744029070467</c:v>
                </c:pt>
                <c:pt idx="90">
                  <c:v>0.99886062513189844</c:v>
                </c:pt>
                <c:pt idx="91">
                  <c:v>0.99918730703751846</c:v>
                </c:pt>
                <c:pt idx="92">
                  <c:v>0.99942571585766493</c:v>
                </c:pt>
                <c:pt idx="93">
                  <c:v>0.99959797275157025</c:v>
                </c:pt>
                <c:pt idx="94">
                  <c:v>0.99972119466841758</c:v>
                </c:pt>
                <c:pt idx="95">
                  <c:v>0.99980846293792214</c:v>
                </c:pt>
                <c:pt idx="96">
                  <c:v>0.99986965313093357</c:v>
                </c:pt>
                <c:pt idx="97">
                  <c:v>0.9999121311579886</c:v>
                </c:pt>
                <c:pt idx="98">
                  <c:v>0.99994132585056772</c:v>
                </c:pt>
                <c:pt idx="99">
                  <c:v>0.99996119139770701</c:v>
                </c:pt>
                <c:pt idx="100">
                  <c:v>0.99997457442028348</c:v>
                </c:pt>
                <c:pt idx="101">
                  <c:v>0.99998350058600116</c:v>
                </c:pt>
                <c:pt idx="102">
                  <c:v>0.99998939489277683</c:v>
                </c:pt>
                <c:pt idx="103">
                  <c:v>0.99999324841245107</c:v>
                </c:pt>
                <c:pt idx="104">
                  <c:v>0.99999574265958013</c:v>
                </c:pt>
                <c:pt idx="105">
                  <c:v>0.99999734103369087</c:v>
                </c:pt>
                <c:pt idx="106">
                  <c:v>0.99999835511889745</c:v>
                </c:pt>
                <c:pt idx="107">
                  <c:v>0.9999989921014153</c:v>
                </c:pt>
                <c:pt idx="108">
                  <c:v>0.99999938823132439</c:v>
                </c:pt>
                <c:pt idx="109">
                  <c:v>0.99999963212739895</c:v>
                </c:pt>
                <c:pt idx="110">
                  <c:v>0.99999978079935048</c:v>
                </c:pt>
                <c:pt idx="111">
                  <c:v>0.99999987052370209</c:v>
                </c:pt>
                <c:pt idx="112">
                  <c:v>0.99999992413405558</c:v>
                </c:pt>
                <c:pt idx="113">
                  <c:v>0.99999995584754775</c:v>
                </c:pt>
                <c:pt idx="114">
                  <c:v>0.99999997442116617</c:v>
                </c:pt>
                <c:pt idx="115">
                  <c:v>0.99999998519092625</c:v>
                </c:pt>
                <c:pt idx="116">
                  <c:v>0.99999999137354678</c:v>
                </c:pt>
                <c:pt idx="117">
                  <c:v>0.99999999488750191</c:v>
                </c:pt>
                <c:pt idx="118">
                  <c:v>0.99999999686482155</c:v>
                </c:pt>
                <c:pt idx="119">
                  <c:v>0.99999999796639794</c:v>
                </c:pt>
                <c:pt idx="120">
                  <c:v>0.99999999857398625</c:v>
                </c:pt>
              </c:numCache>
            </c:numRef>
          </c:yVal>
          <c:smooth val="1"/>
        </c:ser>
        <c:ser>
          <c:idx val="4"/>
          <c:order val="4"/>
          <c:tx>
            <c:v>Credit Suiss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'Функции распределения'!$C$172:$N$172</c:f>
              <c:numCache>
                <c:formatCode>General</c:formatCode>
                <c:ptCount val="12"/>
                <c:pt idx="0">
                  <c:v>0</c:v>
                </c:pt>
                <c:pt idx="1">
                  <c:v>1.342281879194631E-3</c:v>
                </c:pt>
                <c:pt idx="2">
                  <c:v>2.684563758389262E-3</c:v>
                </c:pt>
                <c:pt idx="3">
                  <c:v>6.7114093959731542E-3</c:v>
                </c:pt>
                <c:pt idx="4">
                  <c:v>1.0738255033557048E-2</c:v>
                </c:pt>
                <c:pt idx="5">
                  <c:v>1.6107382550335569E-2</c:v>
                </c:pt>
                <c:pt idx="6">
                  <c:v>2.2818791946308724E-2</c:v>
                </c:pt>
                <c:pt idx="7">
                  <c:v>3.2214765100671137E-2</c:v>
                </c:pt>
                <c:pt idx="8">
                  <c:v>5.6375838926174496E-2</c:v>
                </c:pt>
                <c:pt idx="9">
                  <c:v>5.6375838926174537E-2</c:v>
                </c:pt>
                <c:pt idx="10">
                  <c:v>0.13825503355704694</c:v>
                </c:pt>
                <c:pt idx="11">
                  <c:v>1</c:v>
                </c:pt>
              </c:numCache>
            </c:numRef>
          </c:xVal>
          <c:yVal>
            <c:numRef>
              <c:f>'Функции распределения'!$C$173:$N$173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0.95</c:v>
                </c:pt>
                <c:pt idx="10">
                  <c:v>0.99</c:v>
                </c:pt>
                <c:pt idx="11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autopousk.ru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'Функции распределения'!$K$177:$K$200</c:f>
              <c:numCache>
                <c:formatCode>General</c:formatCode>
                <c:ptCount val="24"/>
                <c:pt idx="0">
                  <c:v>1.7822226594641955E-5</c:v>
                </c:pt>
                <c:pt idx="1">
                  <c:v>6.2381357526565778E-5</c:v>
                </c:pt>
                <c:pt idx="2">
                  <c:v>1.2921827170179204E-4</c:v>
                </c:pt>
                <c:pt idx="3">
                  <c:v>2.2947186074197197E-4</c:v>
                </c:pt>
                <c:pt idx="4">
                  <c:v>3.7985046207958238E-4</c:v>
                </c:pt>
                <c:pt idx="5">
                  <c:v>6.0541658186333855E-4</c:v>
                </c:pt>
                <c:pt idx="6">
                  <c:v>9.437639793163134E-4</c:v>
                </c:pt>
                <c:pt idx="7">
                  <c:v>1.4512832932731161E-3</c:v>
                </c:pt>
                <c:pt idx="8">
                  <c:v>2.2125604819856607E-3</c:v>
                </c:pt>
                <c:pt idx="9">
                  <c:v>3.3544744828318184E-3</c:v>
                </c:pt>
                <c:pt idx="10">
                  <c:v>5.067343701878395E-3</c:v>
                </c:pt>
                <c:pt idx="11">
                  <c:v>7.6366457482256013E-3</c:v>
                </c:pt>
                <c:pt idx="12">
                  <c:v>1.1490597035523751E-2</c:v>
                </c:pt>
                <c:pt idx="13">
                  <c:v>1.7271522184248315E-2</c:v>
                </c:pt>
                <c:pt idx="14">
                  <c:v>2.5942908125112501E-2</c:v>
                </c:pt>
                <c:pt idx="15">
                  <c:v>3.8949985254186123E-2</c:v>
                </c:pt>
                <c:pt idx="16">
                  <c:v>5.8460599165573897E-2</c:v>
                </c:pt>
                <c:pt idx="17">
                  <c:v>8.77265182504329E-2</c:v>
                </c:pt>
                <c:pt idx="18">
                  <c:v>0.13162539509549873</c:v>
                </c:pt>
                <c:pt idx="19">
                  <c:v>0.19747370858087485</c:v>
                </c:pt>
                <c:pt idx="20">
                  <c:v>0.29624617702671635</c:v>
                </c:pt>
                <c:pt idx="21">
                  <c:v>0.44440487791325589</c:v>
                </c:pt>
                <c:pt idx="22">
                  <c:v>0.66664292746084264</c:v>
                </c:pt>
                <c:pt idx="23">
                  <c:v>1</c:v>
                </c:pt>
              </c:numCache>
            </c:numRef>
          </c:xVal>
          <c:yVal>
            <c:numRef>
              <c:f>'Функции распределения'!$J$177:$J$200</c:f>
              <c:numCache>
                <c:formatCode>General</c:formatCode>
                <c:ptCount val="24"/>
                <c:pt idx="0">
                  <c:v>1.5142610946665561E-3</c:v>
                </c:pt>
                <c:pt idx="1">
                  <c:v>5.4044699545361136E-3</c:v>
                </c:pt>
                <c:pt idx="2">
                  <c:v>1.6811903534357502E-2</c:v>
                </c:pt>
                <c:pt idx="3">
                  <c:v>3.8361281064886087E-2</c:v>
                </c:pt>
                <c:pt idx="4">
                  <c:v>7.3333501584566071E-2</c:v>
                </c:pt>
                <c:pt idx="5">
                  <c:v>0.1376283065873963</c:v>
                </c:pt>
                <c:pt idx="6">
                  <c:v>0.24879309785371517</c:v>
                </c:pt>
                <c:pt idx="7">
                  <c:v>0.43298132771854936</c:v>
                </c:pt>
                <c:pt idx="8">
                  <c:v>0.65730108197560599</c:v>
                </c:pt>
                <c:pt idx="9">
                  <c:v>0.82235193591070188</c:v>
                </c:pt>
                <c:pt idx="10">
                  <c:v>0.93360686176598895</c:v>
                </c:pt>
                <c:pt idx="11">
                  <c:v>0.96768494716310394</c:v>
                </c:pt>
                <c:pt idx="12">
                  <c:v>0.98516024127226776</c:v>
                </c:pt>
                <c:pt idx="13">
                  <c:v>0.99411601403215277</c:v>
                </c:pt>
                <c:pt idx="14">
                  <c:v>0.99760602531700326</c:v>
                </c:pt>
                <c:pt idx="15">
                  <c:v>0.99925729098690153</c:v>
                </c:pt>
                <c:pt idx="16">
                  <c:v>0.99981252005494592</c:v>
                </c:pt>
                <c:pt idx="17">
                  <c:v>0.99992068156170777</c:v>
                </c:pt>
                <c:pt idx="18">
                  <c:v>0.99996034078085383</c:v>
                </c:pt>
                <c:pt idx="19">
                  <c:v>0.99998557846576497</c:v>
                </c:pt>
                <c:pt idx="20">
                  <c:v>0.99998918384932367</c:v>
                </c:pt>
                <c:pt idx="21">
                  <c:v>0.99999639461644108</c:v>
                </c:pt>
                <c:pt idx="22">
                  <c:v>0.99999639461644108</c:v>
                </c:pt>
                <c:pt idx="23">
                  <c:v>0.99999999999999978</c:v>
                </c:pt>
              </c:numCache>
            </c:numRef>
          </c:yVal>
          <c:smooth val="1"/>
        </c:ser>
        <c:dLbls/>
        <c:axId val="76787712"/>
        <c:axId val="76789632"/>
      </c:scatterChart>
      <c:valAx>
        <c:axId val="767877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Безразмерный доход</a:t>
                </a:r>
              </a:p>
            </c:rich>
          </c:tx>
          <c:layout>
            <c:manualLayout>
              <c:xMode val="edge"/>
              <c:yMode val="edge"/>
              <c:x val="0.70208333333333339"/>
              <c:y val="0.9481590775179076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89632"/>
        <c:crosses val="autoZero"/>
        <c:crossBetween val="midCat"/>
      </c:valAx>
      <c:valAx>
        <c:axId val="76789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Кумулятивная</a:t>
                </a:r>
                <a:r>
                  <a:rPr lang="ru-RU" baseline="0"/>
                  <a:t> доля населения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4.8591790609507135E-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8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4</xdr:row>
      <xdr:rowOff>99060</xdr:rowOff>
    </xdr:from>
    <xdr:to>
      <xdr:col>21</xdr:col>
      <xdr:colOff>579120</xdr:colOff>
      <xdr:row>27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4</xdr:row>
      <xdr:rowOff>7620</xdr:rowOff>
    </xdr:from>
    <xdr:to>
      <xdr:col>19</xdr:col>
      <xdr:colOff>579120</xdr:colOff>
      <xdr:row>23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20</xdr:col>
      <xdr:colOff>220980</xdr:colOff>
      <xdr:row>54</xdr:row>
      <xdr:rowOff>45720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11</xdr:row>
      <xdr:rowOff>129540</xdr:rowOff>
    </xdr:from>
    <xdr:to>
      <xdr:col>24</xdr:col>
      <xdr:colOff>289560</xdr:colOff>
      <xdr:row>34</xdr:row>
      <xdr:rowOff>30480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rbes.ru/rating/284265-vlast-i-dengi-2015-reyting-dohodov-gossluzhashchih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I51"/>
  <sheetViews>
    <sheetView topLeftCell="A10" workbookViewId="0">
      <selection activeCell="B11" sqref="B11"/>
    </sheetView>
  </sheetViews>
  <sheetFormatPr defaultRowHeight="14.4"/>
  <cols>
    <col min="2" max="2" width="43.44140625" customWidth="1"/>
    <col min="3" max="3" width="27.6640625" customWidth="1"/>
    <col min="4" max="4" width="37" customWidth="1"/>
    <col min="5" max="5" width="27.6640625" customWidth="1"/>
    <col min="6" max="6" width="17" customWidth="1"/>
  </cols>
  <sheetData>
    <row r="1" spans="2:5">
      <c r="B1" t="s">
        <v>74</v>
      </c>
    </row>
    <row r="2" spans="2:5">
      <c r="B2" t="s">
        <v>0</v>
      </c>
    </row>
    <row r="3" spans="2:5">
      <c r="B3" t="s">
        <v>2</v>
      </c>
      <c r="C3" t="s">
        <v>3</v>
      </c>
      <c r="D3" t="s">
        <v>4</v>
      </c>
      <c r="E3" t="s">
        <v>1</v>
      </c>
    </row>
    <row r="4" spans="2:5">
      <c r="B4">
        <v>0</v>
      </c>
      <c r="C4" s="2">
        <v>5000</v>
      </c>
      <c r="D4" s="2">
        <f>C4-B4</f>
        <v>5000</v>
      </c>
      <c r="E4">
        <v>2.4</v>
      </c>
    </row>
    <row r="5" spans="2:5">
      <c r="B5">
        <v>5000.1000000000004</v>
      </c>
      <c r="C5" s="2">
        <v>7000</v>
      </c>
      <c r="D5" s="2">
        <f t="shared" ref="D5:D10" si="0">C5-B5</f>
        <v>1999.8999999999996</v>
      </c>
      <c r="E5">
        <v>3.8</v>
      </c>
    </row>
    <row r="6" spans="2:5">
      <c r="B6">
        <v>7000.1</v>
      </c>
      <c r="C6" s="2">
        <v>10000</v>
      </c>
      <c r="D6" s="2">
        <f t="shared" si="0"/>
        <v>2999.8999999999996</v>
      </c>
      <c r="E6">
        <v>8</v>
      </c>
    </row>
    <row r="7" spans="2:5">
      <c r="B7">
        <v>10000.1</v>
      </c>
      <c r="C7" s="2">
        <v>14000</v>
      </c>
      <c r="D7" s="2">
        <f t="shared" si="0"/>
        <v>3999.8999999999996</v>
      </c>
      <c r="E7">
        <v>12.1</v>
      </c>
    </row>
    <row r="8" spans="2:5">
      <c r="B8">
        <v>14000.1</v>
      </c>
      <c r="C8" s="2">
        <v>19000</v>
      </c>
      <c r="D8" s="2">
        <f t="shared" si="0"/>
        <v>4999.8999999999996</v>
      </c>
      <c r="E8">
        <v>14.4</v>
      </c>
    </row>
    <row r="9" spans="2:5">
      <c r="B9">
        <v>19000.099999999999</v>
      </c>
      <c r="C9" s="2">
        <v>27000</v>
      </c>
      <c r="D9" s="2">
        <f t="shared" si="0"/>
        <v>7999.9000000000015</v>
      </c>
      <c r="E9">
        <v>18.2</v>
      </c>
    </row>
    <row r="10" spans="2:5">
      <c r="B10">
        <v>27000.1</v>
      </c>
      <c r="C10" s="2">
        <v>45000</v>
      </c>
      <c r="D10" s="2">
        <f t="shared" si="0"/>
        <v>17999.900000000001</v>
      </c>
      <c r="E10">
        <v>22.5</v>
      </c>
    </row>
    <row r="11" spans="2:5">
      <c r="B11" t="s">
        <v>5</v>
      </c>
      <c r="C11" s="1" t="s">
        <v>6</v>
      </c>
      <c r="D11" s="2" t="s">
        <v>6</v>
      </c>
      <c r="E11">
        <v>18.600000000000001</v>
      </c>
    </row>
    <row r="12" spans="2:5">
      <c r="B12" s="3" t="s">
        <v>7</v>
      </c>
      <c r="C12" s="1"/>
      <c r="D12" s="2"/>
    </row>
    <row r="13" spans="2:5">
      <c r="B13" t="s">
        <v>8</v>
      </c>
      <c r="C13" s="2">
        <v>146.4</v>
      </c>
      <c r="D13" t="s">
        <v>9</v>
      </c>
    </row>
    <row r="14" spans="2:5">
      <c r="B14" t="s">
        <v>11</v>
      </c>
      <c r="C14">
        <f>30225</f>
        <v>30225</v>
      </c>
      <c r="D14" t="s">
        <v>12</v>
      </c>
    </row>
    <row r="15" spans="2:5">
      <c r="B15" t="s">
        <v>13</v>
      </c>
      <c r="C15">
        <f>C13*C14</f>
        <v>4424940</v>
      </c>
      <c r="D15" s="2" t="s">
        <v>14</v>
      </c>
      <c r="E15">
        <f>53101/12</f>
        <v>4425.083333333333</v>
      </c>
    </row>
    <row r="18" spans="2:9">
      <c r="B18" t="s">
        <v>0</v>
      </c>
    </row>
    <row r="19" spans="2:9">
      <c r="B19" t="s">
        <v>2</v>
      </c>
      <c r="C19" t="s">
        <v>3</v>
      </c>
      <c r="D19" t="s">
        <v>1</v>
      </c>
      <c r="E19" t="s">
        <v>10</v>
      </c>
      <c r="F19" t="s">
        <v>17</v>
      </c>
    </row>
    <row r="20" spans="2:9">
      <c r="B20">
        <v>0</v>
      </c>
      <c r="C20" s="2">
        <v>5000</v>
      </c>
      <c r="D20">
        <v>2.4</v>
      </c>
      <c r="E20">
        <f t="shared" ref="E20:E27" si="1">D20*C$13/100</f>
        <v>3.5136000000000003</v>
      </c>
      <c r="F20">
        <f t="shared" ref="F20:F27" si="2">E20*0.5*(B20+C20)</f>
        <v>8784</v>
      </c>
    </row>
    <row r="21" spans="2:9">
      <c r="B21">
        <v>5000.1000000000004</v>
      </c>
      <c r="C21" s="2">
        <v>7000</v>
      </c>
      <c r="D21">
        <v>3.8</v>
      </c>
      <c r="E21">
        <f t="shared" si="1"/>
        <v>5.5632000000000001</v>
      </c>
      <c r="F21">
        <f t="shared" si="2"/>
        <v>33379.478159999999</v>
      </c>
    </row>
    <row r="22" spans="2:9">
      <c r="B22">
        <v>7000.1</v>
      </c>
      <c r="C22" s="2">
        <v>10000</v>
      </c>
      <c r="D22">
        <v>8</v>
      </c>
      <c r="E22">
        <f t="shared" si="1"/>
        <v>11.712</v>
      </c>
      <c r="F22">
        <f t="shared" si="2"/>
        <v>99552.585599999991</v>
      </c>
    </row>
    <row r="23" spans="2:9">
      <c r="B23">
        <v>10000.1</v>
      </c>
      <c r="C23" s="2">
        <v>14000</v>
      </c>
      <c r="D23">
        <v>12.1</v>
      </c>
      <c r="E23">
        <f t="shared" si="1"/>
        <v>17.714400000000001</v>
      </c>
      <c r="F23">
        <f t="shared" si="2"/>
        <v>212573.68572000001</v>
      </c>
    </row>
    <row r="24" spans="2:9">
      <c r="B24">
        <v>14000.1</v>
      </c>
      <c r="C24" s="2">
        <v>19000</v>
      </c>
      <c r="D24">
        <v>14.4</v>
      </c>
      <c r="E24">
        <f t="shared" si="1"/>
        <v>21.081600000000002</v>
      </c>
      <c r="F24">
        <f t="shared" si="2"/>
        <v>347847.45408</v>
      </c>
    </row>
    <row r="25" spans="2:9">
      <c r="B25">
        <v>19000.099999999999</v>
      </c>
      <c r="C25" s="2">
        <v>27000</v>
      </c>
      <c r="D25">
        <v>18.2</v>
      </c>
      <c r="E25">
        <f t="shared" si="1"/>
        <v>26.6448</v>
      </c>
      <c r="F25">
        <f t="shared" si="2"/>
        <v>612831.73223999992</v>
      </c>
    </row>
    <row r="26" spans="2:9">
      <c r="B26">
        <v>27000.1</v>
      </c>
      <c r="C26" s="2">
        <v>45000</v>
      </c>
      <c r="D26">
        <v>22.5</v>
      </c>
      <c r="E26">
        <f t="shared" si="1"/>
        <v>32.94</v>
      </c>
      <c r="F26">
        <f t="shared" si="2"/>
        <v>1185841.6470000001</v>
      </c>
    </row>
    <row r="27" spans="2:9">
      <c r="B27">
        <v>45000.1</v>
      </c>
      <c r="C27" s="8">
        <v>96322</v>
      </c>
      <c r="D27">
        <v>18.600000000000001</v>
      </c>
      <c r="E27">
        <f t="shared" si="1"/>
        <v>27.230400000000003</v>
      </c>
      <c r="F27">
        <f t="shared" si="2"/>
        <v>1924128.6559200003</v>
      </c>
    </row>
    <row r="28" spans="2:9">
      <c r="C28" s="9" t="s">
        <v>25</v>
      </c>
      <c r="E28" t="s">
        <v>15</v>
      </c>
      <c r="F28" s="7">
        <f>SUM(F20:F27)</f>
        <v>4424939.2387199998</v>
      </c>
      <c r="G28" t="s">
        <v>16</v>
      </c>
      <c r="H28">
        <f>C15-F28</f>
        <v>0.76128000020980835</v>
      </c>
      <c r="I28" t="s">
        <v>18</v>
      </c>
    </row>
    <row r="43" spans="6:6" ht="15" thickBot="1"/>
    <row r="44" spans="6:6" ht="16.2" thickBot="1">
      <c r="F44" s="34">
        <v>25</v>
      </c>
    </row>
    <row r="45" spans="6:6" ht="16.2" thickBot="1">
      <c r="F45" s="35">
        <v>17</v>
      </c>
    </row>
    <row r="46" spans="6:6" ht="16.2" thickBot="1">
      <c r="F46" s="35">
        <v>23</v>
      </c>
    </row>
    <row r="47" spans="6:6" ht="16.2" thickBot="1">
      <c r="F47" s="35">
        <v>21</v>
      </c>
    </row>
    <row r="48" spans="6:6" ht="16.2" thickBot="1">
      <c r="F48" s="35">
        <v>18</v>
      </c>
    </row>
    <row r="49" spans="6:6" ht="16.2" thickBot="1">
      <c r="F49" s="35">
        <v>21</v>
      </c>
    </row>
    <row r="50" spans="6:6" ht="16.2" thickBot="1">
      <c r="F50" s="35">
        <v>11</v>
      </c>
    </row>
    <row r="51" spans="6:6" ht="16.2" thickBot="1">
      <c r="F51" s="35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2:E147"/>
  <sheetViews>
    <sheetView workbookViewId="0">
      <selection activeCell="C2" sqref="C2"/>
    </sheetView>
  </sheetViews>
  <sheetFormatPr defaultRowHeight="13.8"/>
  <cols>
    <col min="1" max="2" width="8.88671875" style="4"/>
    <col min="3" max="3" width="28.5546875" style="4" customWidth="1"/>
    <col min="4" max="4" width="17.21875" style="4" customWidth="1"/>
    <col min="5" max="5" width="12" style="4" bestFit="1" customWidth="1"/>
    <col min="6" max="16384" width="8.88671875" style="4"/>
  </cols>
  <sheetData>
    <row r="2" spans="2:5" ht="14.4">
      <c r="C2" s="33" t="s">
        <v>19</v>
      </c>
    </row>
    <row r="3" spans="2:5">
      <c r="C3" s="4" t="s">
        <v>20</v>
      </c>
    </row>
    <row r="4" spans="2:5">
      <c r="B4" s="4" t="s">
        <v>24</v>
      </c>
      <c r="C4" s="4" t="s">
        <v>21</v>
      </c>
      <c r="D4" s="4" t="s">
        <v>22</v>
      </c>
      <c r="E4" s="4" t="s">
        <v>23</v>
      </c>
    </row>
    <row r="5" spans="2:5">
      <c r="B5" s="4">
        <v>1</v>
      </c>
      <c r="C5" s="5">
        <v>6788.12</v>
      </c>
      <c r="D5" s="5">
        <v>6788.37</v>
      </c>
      <c r="E5" s="4">
        <f t="shared" ref="E5:E36" si="0">C5*1000000/12</f>
        <v>565676666.66666663</v>
      </c>
    </row>
    <row r="6" spans="2:5">
      <c r="B6" s="4">
        <v>2</v>
      </c>
      <c r="C6" s="5">
        <v>1073.78</v>
      </c>
      <c r="D6" s="5">
        <v>1693.28</v>
      </c>
      <c r="E6" s="4">
        <f t="shared" si="0"/>
        <v>89481666.666666672</v>
      </c>
    </row>
    <row r="7" spans="2:5">
      <c r="B7" s="4">
        <v>3</v>
      </c>
      <c r="C7" s="5">
        <v>995.06</v>
      </c>
      <c r="D7" s="5">
        <v>995.06</v>
      </c>
      <c r="E7" s="4">
        <f t="shared" si="0"/>
        <v>82921666.666666672</v>
      </c>
    </row>
    <row r="8" spans="2:5">
      <c r="B8" s="4">
        <v>4</v>
      </c>
      <c r="C8" s="5">
        <v>878.8</v>
      </c>
      <c r="D8" s="5">
        <v>879.2</v>
      </c>
      <c r="E8" s="4">
        <f t="shared" si="0"/>
        <v>73233333.333333328</v>
      </c>
    </row>
    <row r="9" spans="2:5">
      <c r="B9" s="4">
        <v>5</v>
      </c>
      <c r="C9" s="5">
        <v>868.26</v>
      </c>
      <c r="D9" s="5">
        <v>868.27</v>
      </c>
      <c r="E9" s="4">
        <f t="shared" si="0"/>
        <v>72355000</v>
      </c>
    </row>
    <row r="10" spans="2:5">
      <c r="B10" s="4">
        <v>6</v>
      </c>
      <c r="C10" s="5">
        <v>660.56</v>
      </c>
      <c r="D10" s="5">
        <v>660.69</v>
      </c>
      <c r="E10" s="4">
        <f t="shared" si="0"/>
        <v>55046666.666666664</v>
      </c>
    </row>
    <row r="11" spans="2:5">
      <c r="B11" s="4">
        <v>7</v>
      </c>
      <c r="C11" s="5">
        <v>638.70000000000005</v>
      </c>
      <c r="D11" s="5">
        <v>638.70000000000005</v>
      </c>
      <c r="E11" s="4">
        <f t="shared" si="0"/>
        <v>53225000</v>
      </c>
    </row>
    <row r="12" spans="2:5">
      <c r="B12" s="4">
        <v>8</v>
      </c>
      <c r="C12" s="5">
        <v>635.98</v>
      </c>
      <c r="D12" s="5">
        <v>679.62</v>
      </c>
      <c r="E12" s="4">
        <f t="shared" si="0"/>
        <v>52998333.333333336</v>
      </c>
    </row>
    <row r="13" spans="2:5">
      <c r="B13" s="4">
        <v>9</v>
      </c>
      <c r="C13" s="5">
        <v>482.09</v>
      </c>
      <c r="D13" s="5">
        <v>483.47</v>
      </c>
      <c r="E13" s="4">
        <f t="shared" si="0"/>
        <v>40174166.666666664</v>
      </c>
    </row>
    <row r="14" spans="2:5">
      <c r="B14" s="4">
        <v>10</v>
      </c>
      <c r="C14" s="5">
        <v>464.14</v>
      </c>
      <c r="D14" s="5">
        <v>464.14</v>
      </c>
      <c r="E14" s="4">
        <f t="shared" si="0"/>
        <v>38678333.333333336</v>
      </c>
    </row>
    <row r="15" spans="2:5">
      <c r="B15" s="4">
        <v>11</v>
      </c>
      <c r="C15" s="5">
        <v>445.43</v>
      </c>
      <c r="D15" s="5">
        <v>445.62</v>
      </c>
      <c r="E15" s="4">
        <f t="shared" si="0"/>
        <v>37119166.666666664</v>
      </c>
    </row>
    <row r="16" spans="2:5">
      <c r="B16" s="4">
        <v>12</v>
      </c>
      <c r="C16" s="5">
        <v>424.79</v>
      </c>
      <c r="D16" s="5">
        <v>860.82</v>
      </c>
      <c r="E16" s="4">
        <f t="shared" si="0"/>
        <v>35399166.666666664</v>
      </c>
    </row>
    <row r="17" spans="2:5">
      <c r="B17" s="4">
        <v>13</v>
      </c>
      <c r="C17" s="5">
        <v>421.28</v>
      </c>
      <c r="D17" s="5">
        <v>421.28</v>
      </c>
      <c r="E17" s="4">
        <f t="shared" si="0"/>
        <v>35106666.666666664</v>
      </c>
    </row>
    <row r="18" spans="2:5">
      <c r="B18" s="4">
        <v>14</v>
      </c>
      <c r="C18" s="5">
        <v>401.99</v>
      </c>
      <c r="D18" s="5">
        <v>426.42</v>
      </c>
      <c r="E18" s="4">
        <f t="shared" si="0"/>
        <v>33499166.666666668</v>
      </c>
    </row>
    <row r="19" spans="2:5">
      <c r="B19" s="4">
        <v>15</v>
      </c>
      <c r="C19" s="5">
        <v>392</v>
      </c>
      <c r="D19" s="5">
        <v>392</v>
      </c>
      <c r="E19" s="4">
        <f t="shared" si="0"/>
        <v>32666666.666666668</v>
      </c>
    </row>
    <row r="20" spans="2:5">
      <c r="B20" s="4">
        <v>16</v>
      </c>
      <c r="C20" s="5">
        <v>375.25</v>
      </c>
      <c r="D20" s="5">
        <v>451.07</v>
      </c>
      <c r="E20" s="4">
        <f t="shared" si="0"/>
        <v>31270833.333333332</v>
      </c>
    </row>
    <row r="21" spans="2:5">
      <c r="B21" s="4">
        <v>17</v>
      </c>
      <c r="C21" s="5">
        <v>363.55</v>
      </c>
      <c r="D21" s="5">
        <v>364.41</v>
      </c>
      <c r="E21" s="4">
        <f t="shared" si="0"/>
        <v>30295833.333333332</v>
      </c>
    </row>
    <row r="22" spans="2:5">
      <c r="B22" s="4">
        <v>18</v>
      </c>
      <c r="C22" s="5">
        <v>362.64</v>
      </c>
      <c r="D22" s="5">
        <v>372.82</v>
      </c>
      <c r="E22" s="4">
        <f t="shared" si="0"/>
        <v>30220000</v>
      </c>
    </row>
    <row r="23" spans="2:5">
      <c r="B23" s="4">
        <v>19</v>
      </c>
      <c r="C23" s="5">
        <v>358.18</v>
      </c>
      <c r="D23" s="5">
        <v>358.94</v>
      </c>
      <c r="E23" s="4">
        <f t="shared" si="0"/>
        <v>29848333.333333332</v>
      </c>
    </row>
    <row r="24" spans="2:5">
      <c r="B24" s="4">
        <v>20</v>
      </c>
      <c r="C24" s="5">
        <v>353.71</v>
      </c>
      <c r="D24" s="5">
        <v>376.25</v>
      </c>
      <c r="E24" s="4">
        <f t="shared" si="0"/>
        <v>29475833.333333332</v>
      </c>
    </row>
    <row r="25" spans="2:5">
      <c r="B25" s="4">
        <v>21</v>
      </c>
      <c r="C25" s="5">
        <v>353.68</v>
      </c>
      <c r="D25" s="5">
        <v>354.48</v>
      </c>
      <c r="E25" s="4">
        <f t="shared" si="0"/>
        <v>29473333.333333332</v>
      </c>
    </row>
    <row r="26" spans="2:5">
      <c r="B26" s="4">
        <v>22</v>
      </c>
      <c r="C26" s="5">
        <v>331.38</v>
      </c>
      <c r="D26" s="5">
        <v>362.56</v>
      </c>
      <c r="E26" s="4">
        <f t="shared" si="0"/>
        <v>27615000</v>
      </c>
    </row>
    <row r="27" spans="2:5">
      <c r="B27" s="4">
        <v>23</v>
      </c>
      <c r="C27" s="5">
        <v>322.31</v>
      </c>
      <c r="D27" s="5">
        <v>414.94</v>
      </c>
      <c r="E27" s="4">
        <f t="shared" si="0"/>
        <v>26859166.666666668</v>
      </c>
    </row>
    <row r="28" spans="2:5">
      <c r="B28" s="4">
        <v>24</v>
      </c>
      <c r="C28" s="5">
        <v>319.11</v>
      </c>
      <c r="D28" s="5">
        <v>386.44</v>
      </c>
      <c r="E28" s="4">
        <f t="shared" si="0"/>
        <v>26592500</v>
      </c>
    </row>
    <row r="29" spans="2:5">
      <c r="B29" s="4">
        <v>25</v>
      </c>
      <c r="C29" s="5">
        <v>317.39</v>
      </c>
      <c r="D29" s="5">
        <v>317.39</v>
      </c>
      <c r="E29" s="4">
        <f t="shared" si="0"/>
        <v>26449166.666666668</v>
      </c>
    </row>
    <row r="30" spans="2:5">
      <c r="B30" s="4">
        <v>26</v>
      </c>
      <c r="C30" s="5">
        <v>299.04000000000002</v>
      </c>
      <c r="D30" s="5">
        <v>299.04000000000002</v>
      </c>
      <c r="E30" s="4">
        <f t="shared" si="0"/>
        <v>24920000</v>
      </c>
    </row>
    <row r="31" spans="2:5">
      <c r="B31" s="4">
        <v>27</v>
      </c>
      <c r="C31" s="5">
        <v>295.7</v>
      </c>
      <c r="D31" s="5">
        <v>302.35000000000002</v>
      </c>
      <c r="E31" s="4">
        <f t="shared" si="0"/>
        <v>24641666.666666668</v>
      </c>
    </row>
    <row r="32" spans="2:5">
      <c r="B32" s="4">
        <v>28</v>
      </c>
      <c r="C32" s="5">
        <v>292.79000000000002</v>
      </c>
      <c r="D32" s="5">
        <v>297.73</v>
      </c>
      <c r="E32" s="4">
        <f t="shared" si="0"/>
        <v>24399166.666666668</v>
      </c>
    </row>
    <row r="33" spans="2:5">
      <c r="B33" s="4">
        <v>29</v>
      </c>
      <c r="C33" s="5">
        <v>280.62</v>
      </c>
      <c r="D33" s="5">
        <v>288.85000000000002</v>
      </c>
      <c r="E33" s="4">
        <f t="shared" si="0"/>
        <v>23385000</v>
      </c>
    </row>
    <row r="34" spans="2:5">
      <c r="B34" s="4">
        <v>30</v>
      </c>
      <c r="C34" s="5">
        <v>272.70999999999998</v>
      </c>
      <c r="D34" s="5">
        <v>272.70999999999998</v>
      </c>
      <c r="E34" s="4">
        <f t="shared" si="0"/>
        <v>22725833.333333332</v>
      </c>
    </row>
    <row r="35" spans="2:5">
      <c r="B35" s="4">
        <v>31</v>
      </c>
      <c r="C35" s="5">
        <v>265.45999999999998</v>
      </c>
      <c r="D35" s="5">
        <v>357.57</v>
      </c>
      <c r="E35" s="4">
        <f t="shared" si="0"/>
        <v>22121666.666666664</v>
      </c>
    </row>
    <row r="36" spans="2:5">
      <c r="B36" s="4">
        <v>32</v>
      </c>
      <c r="C36" s="5">
        <v>252.99</v>
      </c>
      <c r="D36" s="5">
        <v>851.47</v>
      </c>
      <c r="E36" s="4">
        <f t="shared" si="0"/>
        <v>21082500</v>
      </c>
    </row>
    <row r="37" spans="2:5">
      <c r="B37" s="4">
        <v>33</v>
      </c>
      <c r="C37" s="5">
        <v>247.74</v>
      </c>
      <c r="D37" s="5">
        <v>247.87</v>
      </c>
      <c r="E37" s="4">
        <f t="shared" ref="E37:E68" si="1">C37*1000000/12</f>
        <v>20645000</v>
      </c>
    </row>
    <row r="38" spans="2:5">
      <c r="B38" s="4">
        <v>34</v>
      </c>
      <c r="C38" s="5">
        <v>238.67</v>
      </c>
      <c r="D38" s="5">
        <v>239.2</v>
      </c>
      <c r="E38" s="4">
        <f t="shared" si="1"/>
        <v>19889166.666666668</v>
      </c>
    </row>
    <row r="39" spans="2:5">
      <c r="B39" s="4">
        <v>35</v>
      </c>
      <c r="C39" s="5">
        <v>238.54</v>
      </c>
      <c r="D39" s="5">
        <v>249.4</v>
      </c>
      <c r="E39" s="4">
        <f t="shared" si="1"/>
        <v>19878333.333333332</v>
      </c>
    </row>
    <row r="40" spans="2:5">
      <c r="B40" s="4">
        <v>36</v>
      </c>
      <c r="C40" s="5">
        <v>224.36</v>
      </c>
      <c r="D40" s="5">
        <v>224.81</v>
      </c>
      <c r="E40" s="4">
        <f t="shared" si="1"/>
        <v>18696666.666666668</v>
      </c>
    </row>
    <row r="41" spans="2:5">
      <c r="B41" s="4">
        <v>37</v>
      </c>
      <c r="C41" s="5">
        <v>221.99</v>
      </c>
      <c r="D41" s="5">
        <v>230.1</v>
      </c>
      <c r="E41" s="4">
        <f t="shared" si="1"/>
        <v>18499166.666666668</v>
      </c>
    </row>
    <row r="42" spans="2:5">
      <c r="B42" s="4">
        <v>38</v>
      </c>
      <c r="C42" s="5">
        <v>209.38</v>
      </c>
      <c r="D42" s="5">
        <v>209.38</v>
      </c>
      <c r="E42" s="4">
        <f t="shared" si="1"/>
        <v>17448333.333333332</v>
      </c>
    </row>
    <row r="43" spans="2:5">
      <c r="B43" s="4">
        <v>39</v>
      </c>
      <c r="C43" s="5">
        <v>208.14</v>
      </c>
      <c r="D43" s="5">
        <v>208.27</v>
      </c>
      <c r="E43" s="4">
        <f t="shared" si="1"/>
        <v>17345000</v>
      </c>
    </row>
    <row r="44" spans="2:5">
      <c r="B44" s="4">
        <v>40</v>
      </c>
      <c r="C44" s="5">
        <v>207.45</v>
      </c>
      <c r="D44" s="5">
        <v>208.67</v>
      </c>
      <c r="E44" s="4">
        <f t="shared" si="1"/>
        <v>17287500</v>
      </c>
    </row>
    <row r="45" spans="2:5">
      <c r="B45" s="4">
        <v>41</v>
      </c>
      <c r="C45" s="5">
        <v>206.63</v>
      </c>
      <c r="D45" s="5">
        <v>211.07</v>
      </c>
      <c r="E45" s="4">
        <f t="shared" si="1"/>
        <v>17219166.666666668</v>
      </c>
    </row>
    <row r="46" spans="2:5">
      <c r="B46" s="4">
        <v>42</v>
      </c>
      <c r="C46" s="5">
        <v>196.73</v>
      </c>
      <c r="D46" s="5">
        <v>202.11</v>
      </c>
      <c r="E46" s="4">
        <f t="shared" si="1"/>
        <v>16394166.666666666</v>
      </c>
    </row>
    <row r="47" spans="2:5">
      <c r="B47" s="4">
        <v>43</v>
      </c>
      <c r="C47" s="5">
        <v>192.05</v>
      </c>
      <c r="D47" s="5">
        <v>199.3</v>
      </c>
      <c r="E47" s="4">
        <f t="shared" si="1"/>
        <v>16004166.666666666</v>
      </c>
    </row>
    <row r="48" spans="2:5">
      <c r="B48" s="4">
        <v>44</v>
      </c>
      <c r="C48" s="5">
        <v>191.4</v>
      </c>
      <c r="D48" s="5">
        <v>196.55</v>
      </c>
      <c r="E48" s="4">
        <f t="shared" si="1"/>
        <v>15950000</v>
      </c>
    </row>
    <row r="49" spans="2:5">
      <c r="B49" s="4">
        <v>45</v>
      </c>
      <c r="C49" s="5">
        <v>184.94</v>
      </c>
      <c r="D49" s="5">
        <v>183.34</v>
      </c>
      <c r="E49" s="4">
        <f t="shared" si="1"/>
        <v>15411666.666666666</v>
      </c>
    </row>
    <row r="50" spans="2:5">
      <c r="B50" s="4">
        <v>46</v>
      </c>
      <c r="C50" s="5">
        <v>179.87</v>
      </c>
      <c r="D50" s="5">
        <v>233.43</v>
      </c>
      <c r="E50" s="4">
        <f t="shared" si="1"/>
        <v>14989166.666666666</v>
      </c>
    </row>
    <row r="51" spans="2:5">
      <c r="B51" s="4">
        <v>47</v>
      </c>
      <c r="C51" s="5">
        <v>179.59</v>
      </c>
      <c r="D51" s="5">
        <v>179.72</v>
      </c>
      <c r="E51" s="4">
        <f t="shared" si="1"/>
        <v>14965833.333333334</v>
      </c>
    </row>
    <row r="52" spans="2:5">
      <c r="B52" s="4">
        <v>48</v>
      </c>
      <c r="C52" s="5">
        <v>174.79</v>
      </c>
      <c r="D52" s="5">
        <v>178.85</v>
      </c>
      <c r="E52" s="4">
        <f t="shared" si="1"/>
        <v>14565833.333333334</v>
      </c>
    </row>
    <row r="53" spans="2:5">
      <c r="B53" s="4">
        <v>49</v>
      </c>
      <c r="C53" s="5">
        <v>166.47</v>
      </c>
      <c r="D53" s="5">
        <v>166.9</v>
      </c>
      <c r="E53" s="4">
        <f t="shared" si="1"/>
        <v>13872500</v>
      </c>
    </row>
    <row r="54" spans="2:5">
      <c r="B54" s="4">
        <v>50</v>
      </c>
      <c r="C54" s="5">
        <v>160.36000000000001</v>
      </c>
      <c r="D54" s="5">
        <v>162.24</v>
      </c>
      <c r="E54" s="4">
        <f t="shared" si="1"/>
        <v>13363333.333333334</v>
      </c>
    </row>
    <row r="55" spans="2:5">
      <c r="B55" s="4">
        <v>51</v>
      </c>
      <c r="C55" s="5">
        <v>150.88</v>
      </c>
      <c r="D55" s="5">
        <v>150.88</v>
      </c>
      <c r="E55" s="4">
        <f t="shared" si="1"/>
        <v>12573333.333333334</v>
      </c>
    </row>
    <row r="56" spans="2:5">
      <c r="B56" s="4">
        <v>52</v>
      </c>
      <c r="C56" s="5">
        <v>144.82</v>
      </c>
      <c r="D56" s="5">
        <v>144.88</v>
      </c>
      <c r="E56" s="4">
        <f t="shared" si="1"/>
        <v>12068333.333333334</v>
      </c>
    </row>
    <row r="57" spans="2:5">
      <c r="B57" s="4">
        <v>53</v>
      </c>
      <c r="C57" s="5">
        <v>140.86000000000001</v>
      </c>
      <c r="D57" s="5">
        <v>141.16</v>
      </c>
      <c r="E57" s="4">
        <f t="shared" si="1"/>
        <v>11738333.333333334</v>
      </c>
    </row>
    <row r="58" spans="2:5">
      <c r="B58" s="4">
        <v>54</v>
      </c>
      <c r="C58" s="5">
        <v>140.80000000000001</v>
      </c>
      <c r="D58" s="5">
        <v>144.78</v>
      </c>
      <c r="E58" s="4">
        <f t="shared" si="1"/>
        <v>11733333.333333334</v>
      </c>
    </row>
    <row r="59" spans="2:5">
      <c r="B59" s="4">
        <v>55</v>
      </c>
      <c r="C59" s="5">
        <v>137.47</v>
      </c>
      <c r="D59" s="5">
        <v>137.96</v>
      </c>
      <c r="E59" s="4">
        <f t="shared" si="1"/>
        <v>11455833.333333334</v>
      </c>
    </row>
    <row r="60" spans="2:5">
      <c r="B60" s="4">
        <v>56</v>
      </c>
      <c r="C60" s="5">
        <v>129.32</v>
      </c>
      <c r="D60" s="5">
        <v>129.5</v>
      </c>
      <c r="E60" s="4">
        <f t="shared" si="1"/>
        <v>10776666.666666666</v>
      </c>
    </row>
    <row r="61" spans="2:5">
      <c r="B61" s="4">
        <v>57</v>
      </c>
      <c r="C61" s="5">
        <v>128.31</v>
      </c>
      <c r="D61" s="5">
        <v>140.80000000000001</v>
      </c>
      <c r="E61" s="4">
        <f t="shared" si="1"/>
        <v>10692500</v>
      </c>
    </row>
    <row r="62" spans="2:5">
      <c r="B62" s="4">
        <v>58</v>
      </c>
      <c r="C62" s="5">
        <v>127.23</v>
      </c>
      <c r="D62" s="5">
        <v>130.47999999999999</v>
      </c>
      <c r="E62" s="4">
        <f t="shared" si="1"/>
        <v>10602500</v>
      </c>
    </row>
    <row r="63" spans="2:5">
      <c r="B63" s="4">
        <v>59</v>
      </c>
      <c r="C63" s="5">
        <v>125.6</v>
      </c>
      <c r="D63" s="5">
        <v>140.5</v>
      </c>
      <c r="E63" s="4">
        <f t="shared" si="1"/>
        <v>10466666.666666666</v>
      </c>
    </row>
    <row r="64" spans="2:5">
      <c r="B64" s="4">
        <v>60</v>
      </c>
      <c r="C64" s="5">
        <v>123.51</v>
      </c>
      <c r="D64" s="5">
        <v>123.99</v>
      </c>
      <c r="E64" s="4">
        <f t="shared" si="1"/>
        <v>10292500</v>
      </c>
    </row>
    <row r="65" spans="2:5">
      <c r="B65" s="4">
        <v>61</v>
      </c>
      <c r="C65" s="5">
        <v>122.49</v>
      </c>
      <c r="D65" s="5">
        <v>122.54</v>
      </c>
      <c r="E65" s="4">
        <f t="shared" si="1"/>
        <v>10207500</v>
      </c>
    </row>
    <row r="66" spans="2:5">
      <c r="B66" s="4">
        <v>62</v>
      </c>
      <c r="C66" s="5">
        <v>118.66</v>
      </c>
      <c r="D66" s="5">
        <v>210.29</v>
      </c>
      <c r="E66" s="4">
        <f t="shared" si="1"/>
        <v>9888333.333333334</v>
      </c>
    </row>
    <row r="67" spans="2:5">
      <c r="B67" s="4">
        <v>63</v>
      </c>
      <c r="C67" s="5">
        <v>114.01</v>
      </c>
      <c r="D67" s="5">
        <v>114.3</v>
      </c>
      <c r="E67" s="4">
        <f t="shared" si="1"/>
        <v>9500833.333333334</v>
      </c>
    </row>
    <row r="68" spans="2:5">
      <c r="B68" s="4">
        <v>64</v>
      </c>
      <c r="C68" s="5">
        <v>113.48</v>
      </c>
      <c r="D68" s="5">
        <v>120.42</v>
      </c>
      <c r="E68" s="4">
        <f t="shared" si="1"/>
        <v>9456666.666666666</v>
      </c>
    </row>
    <row r="69" spans="2:5">
      <c r="B69" s="4">
        <v>65</v>
      </c>
      <c r="C69" s="5">
        <v>109.64</v>
      </c>
      <c r="D69" s="5">
        <v>110.53</v>
      </c>
      <c r="E69" s="4">
        <f t="shared" ref="E69:E100" si="2">C69*1000000/12</f>
        <v>9136666.666666666</v>
      </c>
    </row>
    <row r="70" spans="2:5">
      <c r="B70" s="4">
        <v>66</v>
      </c>
      <c r="C70" s="5">
        <v>108.45</v>
      </c>
      <c r="D70" s="5">
        <v>111.11</v>
      </c>
      <c r="E70" s="4">
        <f t="shared" si="2"/>
        <v>9037500</v>
      </c>
    </row>
    <row r="71" spans="2:5">
      <c r="B71" s="4">
        <v>67</v>
      </c>
      <c r="C71" s="5">
        <v>104.52</v>
      </c>
      <c r="D71" s="5">
        <v>180.16</v>
      </c>
      <c r="E71" s="4">
        <f t="shared" si="2"/>
        <v>8710000</v>
      </c>
    </row>
    <row r="72" spans="2:5">
      <c r="B72" s="4">
        <v>68</v>
      </c>
      <c r="C72" s="5">
        <v>102.94</v>
      </c>
      <c r="D72" s="5">
        <v>103.5</v>
      </c>
      <c r="E72" s="4">
        <f t="shared" si="2"/>
        <v>8578333.333333334</v>
      </c>
    </row>
    <row r="73" spans="2:5">
      <c r="B73" s="4">
        <v>69</v>
      </c>
      <c r="C73" s="5">
        <v>102.35</v>
      </c>
      <c r="D73" s="5">
        <v>103.04</v>
      </c>
      <c r="E73" s="4">
        <f t="shared" si="2"/>
        <v>8529166.666666666</v>
      </c>
    </row>
    <row r="74" spans="2:5">
      <c r="B74" s="4">
        <v>70</v>
      </c>
      <c r="C74" s="5">
        <v>97.2</v>
      </c>
      <c r="D74" s="5">
        <v>97.2</v>
      </c>
      <c r="E74" s="4">
        <f t="shared" si="2"/>
        <v>8100000</v>
      </c>
    </row>
    <row r="75" spans="2:5">
      <c r="B75" s="4">
        <v>71</v>
      </c>
      <c r="C75" s="5">
        <v>95.17</v>
      </c>
      <c r="D75" s="5">
        <v>95.17</v>
      </c>
      <c r="E75" s="4">
        <f t="shared" si="2"/>
        <v>7930833.333333333</v>
      </c>
    </row>
    <row r="76" spans="2:5">
      <c r="B76" s="4">
        <v>72</v>
      </c>
      <c r="C76" s="5">
        <v>94.82</v>
      </c>
      <c r="D76" s="5">
        <v>95.81</v>
      </c>
      <c r="E76" s="4">
        <f t="shared" si="2"/>
        <v>7901666.666666667</v>
      </c>
    </row>
    <row r="77" spans="2:5">
      <c r="B77" s="4">
        <v>73</v>
      </c>
      <c r="C77" s="5">
        <v>93.24</v>
      </c>
      <c r="D77" s="5">
        <v>102.85</v>
      </c>
      <c r="E77" s="4">
        <f t="shared" si="2"/>
        <v>7770000</v>
      </c>
    </row>
    <row r="78" spans="2:5">
      <c r="B78" s="4">
        <v>74</v>
      </c>
      <c r="C78" s="5">
        <v>92.74</v>
      </c>
      <c r="D78" s="5">
        <v>92.77</v>
      </c>
      <c r="E78" s="4">
        <f t="shared" si="2"/>
        <v>7728333.333333333</v>
      </c>
    </row>
    <row r="79" spans="2:5">
      <c r="B79" s="4">
        <v>75</v>
      </c>
      <c r="C79" s="5">
        <v>91.03</v>
      </c>
      <c r="D79" s="5">
        <v>107.92</v>
      </c>
      <c r="E79" s="4">
        <f t="shared" si="2"/>
        <v>7585833.333333333</v>
      </c>
    </row>
    <row r="80" spans="2:5">
      <c r="B80" s="4">
        <v>76</v>
      </c>
      <c r="C80" s="5">
        <v>90.4</v>
      </c>
      <c r="D80" s="5">
        <v>90.61</v>
      </c>
      <c r="E80" s="4">
        <f t="shared" si="2"/>
        <v>7533333.333333333</v>
      </c>
    </row>
    <row r="81" spans="2:5">
      <c r="B81" s="4">
        <v>77</v>
      </c>
      <c r="C81" s="5">
        <v>90.26</v>
      </c>
      <c r="D81" s="5">
        <v>94.08</v>
      </c>
      <c r="E81" s="4">
        <f t="shared" si="2"/>
        <v>7521666.666666667</v>
      </c>
    </row>
    <row r="82" spans="2:5">
      <c r="B82" s="4">
        <v>78</v>
      </c>
      <c r="C82" s="5">
        <v>86.58</v>
      </c>
      <c r="D82" s="5">
        <v>86.79</v>
      </c>
      <c r="E82" s="4">
        <f t="shared" si="2"/>
        <v>7215000</v>
      </c>
    </row>
    <row r="83" spans="2:5">
      <c r="B83" s="4">
        <v>79</v>
      </c>
      <c r="C83" s="5">
        <v>83.11</v>
      </c>
      <c r="D83" s="5">
        <v>117.6</v>
      </c>
      <c r="E83" s="4">
        <f t="shared" si="2"/>
        <v>6925833.333333333</v>
      </c>
    </row>
    <row r="84" spans="2:5">
      <c r="B84" s="4">
        <v>80</v>
      </c>
      <c r="C84" s="5">
        <v>78.88</v>
      </c>
      <c r="D84" s="5">
        <v>78.88</v>
      </c>
      <c r="E84" s="4">
        <f t="shared" si="2"/>
        <v>6573333.333333333</v>
      </c>
    </row>
    <row r="85" spans="2:5">
      <c r="B85" s="4">
        <v>81</v>
      </c>
      <c r="C85" s="5">
        <v>77.53</v>
      </c>
      <c r="D85" s="5">
        <v>85.49</v>
      </c>
      <c r="E85" s="4">
        <f t="shared" si="2"/>
        <v>6460833.333333333</v>
      </c>
    </row>
    <row r="86" spans="2:5">
      <c r="B86" s="4">
        <v>82</v>
      </c>
      <c r="C86" s="5">
        <v>75.59</v>
      </c>
      <c r="D86" s="5">
        <v>75.59</v>
      </c>
      <c r="E86" s="4">
        <f t="shared" si="2"/>
        <v>6299166.666666667</v>
      </c>
    </row>
    <row r="87" spans="2:5">
      <c r="B87" s="4">
        <v>83</v>
      </c>
      <c r="C87" s="5">
        <v>75.42</v>
      </c>
      <c r="D87" s="5">
        <v>75.42</v>
      </c>
      <c r="E87" s="4">
        <f t="shared" si="2"/>
        <v>6285000</v>
      </c>
    </row>
    <row r="88" spans="2:5">
      <c r="B88" s="4">
        <v>84</v>
      </c>
      <c r="C88" s="5">
        <v>72.31</v>
      </c>
      <c r="D88" s="5">
        <v>72.650000000000006</v>
      </c>
      <c r="E88" s="4">
        <f t="shared" si="2"/>
        <v>6025833.333333333</v>
      </c>
    </row>
    <row r="89" spans="2:5">
      <c r="B89" s="4">
        <v>85</v>
      </c>
      <c r="C89" s="5">
        <v>66.12</v>
      </c>
      <c r="D89" s="5">
        <v>73.86</v>
      </c>
      <c r="E89" s="4">
        <f t="shared" si="2"/>
        <v>5510000.0000000009</v>
      </c>
    </row>
    <row r="90" spans="2:5">
      <c r="B90" s="4">
        <v>86</v>
      </c>
      <c r="C90" s="5">
        <v>62.93</v>
      </c>
      <c r="D90" s="5">
        <v>62.93</v>
      </c>
      <c r="E90" s="4">
        <f t="shared" si="2"/>
        <v>5244166.666666667</v>
      </c>
    </row>
    <row r="91" spans="2:5">
      <c r="B91" s="4">
        <v>87</v>
      </c>
      <c r="C91" s="5">
        <v>61.34</v>
      </c>
      <c r="D91" s="5">
        <v>64.16</v>
      </c>
      <c r="E91" s="4">
        <f t="shared" si="2"/>
        <v>5111666.666666667</v>
      </c>
    </row>
    <row r="92" spans="2:5">
      <c r="B92" s="4">
        <v>88</v>
      </c>
      <c r="C92" s="5">
        <v>56.43</v>
      </c>
      <c r="D92" s="5">
        <v>56.92</v>
      </c>
      <c r="E92" s="4">
        <f t="shared" si="2"/>
        <v>4702500</v>
      </c>
    </row>
    <row r="93" spans="2:5">
      <c r="B93" s="4">
        <v>89</v>
      </c>
      <c r="C93" s="5">
        <v>53.9</v>
      </c>
      <c r="D93" s="5">
        <v>103.62</v>
      </c>
      <c r="E93" s="4">
        <f t="shared" si="2"/>
        <v>4491666.666666667</v>
      </c>
    </row>
    <row r="94" spans="2:5">
      <c r="B94" s="4">
        <v>90</v>
      </c>
      <c r="C94" s="5">
        <v>53.58</v>
      </c>
      <c r="D94" s="5">
        <v>88.23</v>
      </c>
      <c r="E94" s="4">
        <f t="shared" si="2"/>
        <v>4465000</v>
      </c>
    </row>
    <row r="95" spans="2:5">
      <c r="B95" s="4">
        <v>91</v>
      </c>
      <c r="C95" s="5">
        <v>50.98</v>
      </c>
      <c r="D95" s="5">
        <v>101.99</v>
      </c>
      <c r="E95" s="4">
        <f t="shared" si="2"/>
        <v>4248333.333333333</v>
      </c>
    </row>
    <row r="96" spans="2:5">
      <c r="B96" s="4">
        <v>92</v>
      </c>
      <c r="C96" s="5">
        <v>48.59</v>
      </c>
      <c r="D96" s="5">
        <v>48.74</v>
      </c>
      <c r="E96" s="4">
        <f t="shared" si="2"/>
        <v>4049166.6666666665</v>
      </c>
    </row>
    <row r="97" spans="2:5">
      <c r="B97" s="4">
        <v>93</v>
      </c>
      <c r="C97" s="5">
        <v>47.18</v>
      </c>
      <c r="D97" s="5">
        <v>48.12</v>
      </c>
      <c r="E97" s="4">
        <f t="shared" si="2"/>
        <v>3931666.6666666665</v>
      </c>
    </row>
    <row r="98" spans="2:5">
      <c r="B98" s="4">
        <v>94</v>
      </c>
      <c r="C98" s="5">
        <v>43.34</v>
      </c>
      <c r="D98" s="5">
        <v>51.5</v>
      </c>
      <c r="E98" s="4">
        <f t="shared" si="2"/>
        <v>3611666.6666666665</v>
      </c>
    </row>
    <row r="99" spans="2:5">
      <c r="B99" s="4">
        <v>95</v>
      </c>
      <c r="C99" s="5">
        <v>41.15</v>
      </c>
      <c r="D99" s="5">
        <v>43.93</v>
      </c>
      <c r="E99" s="4">
        <f t="shared" si="2"/>
        <v>3429166.6666666665</v>
      </c>
    </row>
    <row r="100" spans="2:5">
      <c r="B100" s="4">
        <v>96</v>
      </c>
      <c r="C100" s="5">
        <v>40.58</v>
      </c>
      <c r="D100" s="5">
        <v>40.58</v>
      </c>
      <c r="E100" s="4">
        <f t="shared" si="2"/>
        <v>3381666.6666666665</v>
      </c>
    </row>
    <row r="101" spans="2:5">
      <c r="B101" s="4">
        <v>97</v>
      </c>
      <c r="C101" s="5">
        <v>38.590000000000003</v>
      </c>
      <c r="D101" s="5">
        <v>59.37</v>
      </c>
      <c r="E101" s="4">
        <f t="shared" ref="E101:E132" si="3">C101*1000000/12</f>
        <v>3215833.3333333335</v>
      </c>
    </row>
    <row r="102" spans="2:5">
      <c r="B102" s="4">
        <v>98</v>
      </c>
      <c r="C102" s="5">
        <v>38.51</v>
      </c>
      <c r="D102" s="5">
        <v>38.51</v>
      </c>
      <c r="E102" s="4">
        <f t="shared" si="3"/>
        <v>3209166.6666666665</v>
      </c>
    </row>
    <row r="103" spans="2:5">
      <c r="B103" s="4">
        <v>99</v>
      </c>
      <c r="C103" s="5">
        <v>37.729999999999997</v>
      </c>
      <c r="D103" s="5">
        <v>87.79</v>
      </c>
      <c r="E103" s="4">
        <f t="shared" si="3"/>
        <v>3144166.6666666665</v>
      </c>
    </row>
    <row r="104" spans="2:5">
      <c r="B104" s="4">
        <v>100</v>
      </c>
      <c r="C104" s="5">
        <v>36.619999999999997</v>
      </c>
      <c r="D104" s="5">
        <v>87.17</v>
      </c>
      <c r="E104" s="4">
        <f t="shared" si="3"/>
        <v>3051666.6666666665</v>
      </c>
    </row>
    <row r="105" spans="2:5">
      <c r="B105" s="4">
        <v>101</v>
      </c>
      <c r="C105" s="5">
        <v>36.39</v>
      </c>
      <c r="D105" s="5">
        <v>38.020000000000003</v>
      </c>
      <c r="E105" s="4">
        <f t="shared" si="3"/>
        <v>3032500</v>
      </c>
    </row>
    <row r="106" spans="2:5">
      <c r="B106" s="4">
        <v>102</v>
      </c>
      <c r="C106" s="5">
        <v>35.520000000000003</v>
      </c>
      <c r="D106" s="5">
        <v>36.119999999999997</v>
      </c>
      <c r="E106" s="4">
        <f t="shared" si="3"/>
        <v>2960000</v>
      </c>
    </row>
    <row r="107" spans="2:5">
      <c r="B107" s="4">
        <v>103</v>
      </c>
      <c r="C107" s="5">
        <v>32.799999999999997</v>
      </c>
      <c r="D107" s="5">
        <v>47.29</v>
      </c>
      <c r="E107" s="4">
        <f t="shared" si="3"/>
        <v>2733333.333333333</v>
      </c>
    </row>
    <row r="108" spans="2:5">
      <c r="B108" s="4">
        <v>104</v>
      </c>
      <c r="C108" s="5">
        <v>30.91</v>
      </c>
      <c r="D108" s="5">
        <v>55.91</v>
      </c>
      <c r="E108" s="4">
        <f t="shared" si="3"/>
        <v>2575833.3333333335</v>
      </c>
    </row>
    <row r="109" spans="2:5">
      <c r="B109" s="4">
        <v>105</v>
      </c>
      <c r="C109" s="5">
        <v>27.83</v>
      </c>
      <c r="D109" s="5">
        <v>27.83</v>
      </c>
      <c r="E109" s="4">
        <f t="shared" si="3"/>
        <v>2319166.6666666665</v>
      </c>
    </row>
    <row r="110" spans="2:5">
      <c r="B110" s="4">
        <v>106</v>
      </c>
      <c r="C110" s="5">
        <v>24.76</v>
      </c>
      <c r="D110" s="5">
        <v>27.04</v>
      </c>
      <c r="E110" s="4">
        <f t="shared" si="3"/>
        <v>2063333.3333333333</v>
      </c>
    </row>
    <row r="111" spans="2:5">
      <c r="B111" s="4">
        <v>107</v>
      </c>
      <c r="C111" s="5">
        <v>23.25</v>
      </c>
      <c r="D111" s="5">
        <v>24.78</v>
      </c>
      <c r="E111" s="4">
        <f t="shared" si="3"/>
        <v>1937500</v>
      </c>
    </row>
    <row r="112" spans="2:5">
      <c r="B112" s="4">
        <v>108</v>
      </c>
      <c r="C112" s="5">
        <v>23.18</v>
      </c>
      <c r="D112" s="5">
        <v>183.31</v>
      </c>
      <c r="E112" s="4">
        <f t="shared" si="3"/>
        <v>1931666.6666666667</v>
      </c>
    </row>
    <row r="113" spans="2:5">
      <c r="B113" s="4">
        <v>109</v>
      </c>
      <c r="C113" s="5">
        <v>22.99</v>
      </c>
      <c r="D113" s="5">
        <v>36.380000000000003</v>
      </c>
      <c r="E113" s="4">
        <f t="shared" si="3"/>
        <v>1915833.3333333333</v>
      </c>
    </row>
    <row r="114" spans="2:5">
      <c r="B114" s="4">
        <v>110</v>
      </c>
      <c r="C114" s="5">
        <v>21.23</v>
      </c>
      <c r="D114" s="5">
        <v>37.5</v>
      </c>
      <c r="E114" s="4">
        <f t="shared" si="3"/>
        <v>1769166.6666666667</v>
      </c>
    </row>
    <row r="115" spans="2:5">
      <c r="B115" s="4">
        <v>111</v>
      </c>
      <c r="C115" s="5">
        <v>19.97</v>
      </c>
      <c r="D115" s="5">
        <v>48.28</v>
      </c>
      <c r="E115" s="4">
        <f t="shared" si="3"/>
        <v>1664166.6666666667</v>
      </c>
    </row>
    <row r="116" spans="2:5">
      <c r="B116" s="4">
        <v>112</v>
      </c>
      <c r="C116" s="5">
        <v>19.579999999999998</v>
      </c>
      <c r="D116" s="5">
        <v>63.95</v>
      </c>
      <c r="E116" s="4">
        <f t="shared" si="3"/>
        <v>1631666.6666666667</v>
      </c>
    </row>
    <row r="117" spans="2:5">
      <c r="B117" s="4">
        <v>113</v>
      </c>
      <c r="C117" s="5">
        <v>19.38</v>
      </c>
      <c r="D117" s="5">
        <v>198.07</v>
      </c>
      <c r="E117" s="4">
        <f t="shared" si="3"/>
        <v>1615000</v>
      </c>
    </row>
    <row r="118" spans="2:5">
      <c r="B118" s="4">
        <v>114</v>
      </c>
      <c r="C118" s="5">
        <v>16.489999999999998</v>
      </c>
      <c r="D118" s="5">
        <v>41.64</v>
      </c>
      <c r="E118" s="4">
        <f t="shared" si="3"/>
        <v>1374166.6666666665</v>
      </c>
    </row>
    <row r="119" spans="2:5">
      <c r="B119" s="4">
        <v>115</v>
      </c>
      <c r="C119" s="5">
        <v>15.81</v>
      </c>
      <c r="D119" s="5">
        <v>98.2</v>
      </c>
      <c r="E119" s="4">
        <f t="shared" si="3"/>
        <v>1317500</v>
      </c>
    </row>
    <row r="120" spans="2:5">
      <c r="B120" s="4">
        <v>116</v>
      </c>
      <c r="C120" s="5">
        <v>14.12</v>
      </c>
      <c r="D120" s="5">
        <v>22.62</v>
      </c>
      <c r="E120" s="4">
        <f t="shared" si="3"/>
        <v>1176666.6666666667</v>
      </c>
    </row>
    <row r="121" spans="2:5">
      <c r="B121" s="4">
        <v>117</v>
      </c>
      <c r="C121" s="5">
        <v>11.96</v>
      </c>
      <c r="D121" s="5">
        <v>18.39</v>
      </c>
      <c r="E121" s="4">
        <f t="shared" si="3"/>
        <v>996666.66666666663</v>
      </c>
    </row>
    <row r="122" spans="2:5">
      <c r="B122" s="4">
        <v>118</v>
      </c>
      <c r="C122" s="5">
        <v>10.35</v>
      </c>
      <c r="D122" s="5">
        <v>25.85</v>
      </c>
      <c r="E122" s="4">
        <f t="shared" si="3"/>
        <v>862500</v>
      </c>
    </row>
    <row r="123" spans="2:5">
      <c r="B123" s="4">
        <v>119</v>
      </c>
      <c r="C123" s="5">
        <v>10.17</v>
      </c>
      <c r="D123" s="5">
        <v>66.36</v>
      </c>
      <c r="E123" s="4">
        <f t="shared" si="3"/>
        <v>847500</v>
      </c>
    </row>
    <row r="124" spans="2:5">
      <c r="B124" s="4">
        <v>120</v>
      </c>
      <c r="C124" s="5">
        <v>10.11</v>
      </c>
      <c r="D124" s="5">
        <v>129.57</v>
      </c>
      <c r="E124" s="4">
        <f t="shared" si="3"/>
        <v>842500</v>
      </c>
    </row>
    <row r="125" spans="2:5">
      <c r="B125" s="4">
        <v>121</v>
      </c>
      <c r="C125" s="5">
        <v>9.32</v>
      </c>
      <c r="D125" s="5">
        <v>81.69</v>
      </c>
      <c r="E125" s="4">
        <f t="shared" si="3"/>
        <v>776666.66666666663</v>
      </c>
    </row>
    <row r="126" spans="2:5">
      <c r="B126" s="4">
        <v>122</v>
      </c>
      <c r="C126" s="5">
        <v>9.23</v>
      </c>
      <c r="D126" s="5">
        <v>52.14</v>
      </c>
      <c r="E126" s="4">
        <f t="shared" si="3"/>
        <v>769166.66666666663</v>
      </c>
    </row>
    <row r="127" spans="2:5">
      <c r="B127" s="4">
        <v>123</v>
      </c>
      <c r="C127" s="5">
        <v>7.88</v>
      </c>
      <c r="D127" s="5">
        <v>21.69</v>
      </c>
      <c r="E127" s="4">
        <f t="shared" si="3"/>
        <v>656666.66666666663</v>
      </c>
    </row>
    <row r="128" spans="2:5">
      <c r="B128" s="4">
        <v>124</v>
      </c>
      <c r="C128" s="5">
        <v>7.37</v>
      </c>
      <c r="D128" s="5">
        <v>40.65</v>
      </c>
      <c r="E128" s="4">
        <f t="shared" si="3"/>
        <v>614166.66666666663</v>
      </c>
    </row>
    <row r="129" spans="2:5">
      <c r="B129" s="4">
        <v>125</v>
      </c>
      <c r="C129" s="5">
        <v>7.36</v>
      </c>
      <c r="D129" s="5">
        <v>79.709999999999994</v>
      </c>
      <c r="E129" s="4">
        <f t="shared" si="3"/>
        <v>613333.33333333337</v>
      </c>
    </row>
    <row r="130" spans="2:5">
      <c r="B130" s="4">
        <v>126</v>
      </c>
      <c r="C130" s="5">
        <v>7.09</v>
      </c>
      <c r="D130" s="5">
        <v>33.53</v>
      </c>
      <c r="E130" s="4">
        <f t="shared" si="3"/>
        <v>590833.33333333337</v>
      </c>
    </row>
    <row r="131" spans="2:5">
      <c r="B131" s="4">
        <v>127</v>
      </c>
      <c r="C131" s="5">
        <v>6.91</v>
      </c>
      <c r="D131" s="5">
        <v>18.41</v>
      </c>
      <c r="E131" s="4">
        <f t="shared" si="3"/>
        <v>575833.33333333337</v>
      </c>
    </row>
    <row r="132" spans="2:5">
      <c r="B132" s="4">
        <v>128</v>
      </c>
      <c r="C132" s="5">
        <v>6.59</v>
      </c>
      <c r="D132" s="5">
        <v>213.19</v>
      </c>
      <c r="E132" s="4">
        <f t="shared" si="3"/>
        <v>549166.66666666663</v>
      </c>
    </row>
    <row r="133" spans="2:5">
      <c r="B133" s="4">
        <v>129</v>
      </c>
      <c r="C133" s="5">
        <v>6.46</v>
      </c>
      <c r="D133" s="5">
        <v>116.98</v>
      </c>
      <c r="E133" s="4">
        <f t="shared" ref="E133:E146" si="4">C133*1000000/12</f>
        <v>538333.33333333337</v>
      </c>
    </row>
    <row r="134" spans="2:5">
      <c r="B134" s="4">
        <v>130</v>
      </c>
      <c r="C134" s="5">
        <v>5.7</v>
      </c>
      <c r="D134" s="5">
        <v>55.51</v>
      </c>
      <c r="E134" s="4">
        <f t="shared" si="4"/>
        <v>475000</v>
      </c>
    </row>
    <row r="135" spans="2:5">
      <c r="B135" s="4">
        <v>131</v>
      </c>
      <c r="C135" s="5">
        <v>5.44</v>
      </c>
      <c r="D135" s="5">
        <v>40.44</v>
      </c>
      <c r="E135" s="4">
        <f t="shared" si="4"/>
        <v>453333.33333333331</v>
      </c>
    </row>
    <row r="136" spans="2:5">
      <c r="B136" s="4">
        <v>132</v>
      </c>
      <c r="C136" s="5">
        <v>5.05</v>
      </c>
      <c r="D136" s="5">
        <v>72.62</v>
      </c>
      <c r="E136" s="4">
        <f t="shared" si="4"/>
        <v>420833.33333333331</v>
      </c>
    </row>
    <row r="137" spans="2:5">
      <c r="B137" s="4">
        <v>133</v>
      </c>
      <c r="C137" s="5">
        <v>4.78</v>
      </c>
      <c r="D137" s="5">
        <v>51.91</v>
      </c>
      <c r="E137" s="4">
        <f t="shared" si="4"/>
        <v>398333.33333333331</v>
      </c>
    </row>
    <row r="138" spans="2:5">
      <c r="B138" s="4">
        <v>134</v>
      </c>
      <c r="C138" s="5">
        <v>4.74</v>
      </c>
      <c r="D138" s="5">
        <v>66.39</v>
      </c>
      <c r="E138" s="4">
        <f t="shared" si="4"/>
        <v>395000</v>
      </c>
    </row>
    <row r="139" spans="2:5">
      <c r="B139" s="4">
        <v>135</v>
      </c>
      <c r="C139" s="5">
        <v>4.1900000000000004</v>
      </c>
      <c r="D139" s="5">
        <v>36.25</v>
      </c>
      <c r="E139" s="4">
        <f t="shared" si="4"/>
        <v>349166.66666666669</v>
      </c>
    </row>
    <row r="140" spans="2:5">
      <c r="B140" s="4">
        <v>136</v>
      </c>
      <c r="C140" s="5">
        <v>4.13</v>
      </c>
      <c r="D140" s="5">
        <v>86.93</v>
      </c>
      <c r="E140" s="4">
        <f t="shared" si="4"/>
        <v>344166.66666666669</v>
      </c>
    </row>
    <row r="141" spans="2:5">
      <c r="B141" s="4">
        <v>137</v>
      </c>
      <c r="C141" s="5">
        <v>3.94</v>
      </c>
      <c r="D141" s="5">
        <v>338.52</v>
      </c>
      <c r="E141" s="4">
        <f t="shared" si="4"/>
        <v>328333.33333333331</v>
      </c>
    </row>
    <row r="142" spans="2:5">
      <c r="B142" s="4">
        <v>138</v>
      </c>
      <c r="C142" s="5">
        <v>3.88</v>
      </c>
      <c r="D142" s="5">
        <v>74.150000000000006</v>
      </c>
      <c r="E142" s="4">
        <f t="shared" si="4"/>
        <v>323333.33333333331</v>
      </c>
    </row>
    <row r="143" spans="2:5">
      <c r="B143" s="4">
        <v>139</v>
      </c>
      <c r="C143" s="5">
        <v>3.53</v>
      </c>
      <c r="D143" s="5">
        <v>551.62</v>
      </c>
      <c r="E143" s="4">
        <f t="shared" si="4"/>
        <v>294166.66666666669</v>
      </c>
    </row>
    <row r="144" spans="2:5">
      <c r="B144" s="4">
        <v>140</v>
      </c>
      <c r="C144" s="5">
        <v>3.27</v>
      </c>
      <c r="D144" s="5">
        <v>698.71</v>
      </c>
      <c r="E144" s="4">
        <f t="shared" si="4"/>
        <v>272500</v>
      </c>
    </row>
    <row r="145" spans="2:5">
      <c r="B145" s="4">
        <v>141</v>
      </c>
      <c r="C145" s="5">
        <v>2.34</v>
      </c>
      <c r="D145" s="5">
        <v>40.200000000000003</v>
      </c>
      <c r="E145" s="4">
        <f t="shared" si="4"/>
        <v>195000</v>
      </c>
    </row>
    <row r="146" spans="2:5">
      <c r="B146" s="4">
        <v>142</v>
      </c>
      <c r="C146" s="5">
        <v>1.59</v>
      </c>
      <c r="D146" s="5">
        <v>76.08</v>
      </c>
      <c r="E146" s="4">
        <f t="shared" si="4"/>
        <v>132500</v>
      </c>
    </row>
    <row r="147" spans="2:5">
      <c r="C147" s="5"/>
      <c r="D147" s="5" t="s">
        <v>15</v>
      </c>
      <c r="E147" s="6">
        <f>SUM(E5:E146)</f>
        <v>2465114166.6666656</v>
      </c>
    </row>
  </sheetData>
  <hyperlinks>
    <hyperlink ref="C2" r:id="rId1" location="all_rat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H154"/>
  <sheetViews>
    <sheetView workbookViewId="0">
      <selection activeCell="F13" sqref="F13"/>
    </sheetView>
  </sheetViews>
  <sheetFormatPr defaultRowHeight="14.4"/>
  <cols>
    <col min="6" max="6" width="21.109375" customWidth="1"/>
  </cols>
  <sheetData>
    <row r="2" spans="3:8">
      <c r="C2" t="s">
        <v>0</v>
      </c>
    </row>
    <row r="3" spans="3:8">
      <c r="C3" t="s">
        <v>2</v>
      </c>
      <c r="D3" t="s">
        <v>3</v>
      </c>
      <c r="E3" t="s">
        <v>4</v>
      </c>
      <c r="F3" t="s">
        <v>1</v>
      </c>
      <c r="G3" t="s">
        <v>10</v>
      </c>
      <c r="H3" t="s">
        <v>17</v>
      </c>
    </row>
    <row r="4" spans="3:8">
      <c r="C4">
        <v>0</v>
      </c>
      <c r="D4" s="2">
        <v>5000</v>
      </c>
      <c r="E4" s="2">
        <f>D4-C4</f>
        <v>5000</v>
      </c>
      <c r="F4">
        <v>2.4</v>
      </c>
      <c r="G4">
        <v>3.5136000000000003</v>
      </c>
      <c r="H4">
        <f>G4*0.5*(C4+D4)</f>
        <v>8784</v>
      </c>
    </row>
    <row r="5" spans="3:8">
      <c r="C5">
        <v>5000.1000000000004</v>
      </c>
      <c r="D5" s="2">
        <v>7000</v>
      </c>
      <c r="E5" s="2">
        <f t="shared" ref="E5:E11" si="0">D5-C5</f>
        <v>1999.8999999999996</v>
      </c>
      <c r="F5">
        <v>3.8</v>
      </c>
      <c r="G5">
        <v>5.5632000000000001</v>
      </c>
      <c r="H5">
        <f t="shared" ref="H5:H68" si="1">G5*0.5*(C5+D5)</f>
        <v>33379.478159999999</v>
      </c>
    </row>
    <row r="6" spans="3:8">
      <c r="C6">
        <v>7000.1</v>
      </c>
      <c r="D6" s="2">
        <v>10000</v>
      </c>
      <c r="E6" s="2">
        <f t="shared" si="0"/>
        <v>2999.8999999999996</v>
      </c>
      <c r="F6">
        <v>8</v>
      </c>
      <c r="G6">
        <v>11.712</v>
      </c>
      <c r="H6">
        <f t="shared" si="1"/>
        <v>99552.585599999991</v>
      </c>
    </row>
    <row r="7" spans="3:8">
      <c r="C7">
        <v>10000.1</v>
      </c>
      <c r="D7" s="2">
        <v>14000</v>
      </c>
      <c r="E7" s="2">
        <f t="shared" si="0"/>
        <v>3999.8999999999996</v>
      </c>
      <c r="F7">
        <v>12.1</v>
      </c>
      <c r="G7">
        <v>17.714400000000001</v>
      </c>
      <c r="H7">
        <f t="shared" si="1"/>
        <v>212573.68572000001</v>
      </c>
    </row>
    <row r="8" spans="3:8">
      <c r="C8">
        <v>14000.1</v>
      </c>
      <c r="D8" s="2">
        <v>19000</v>
      </c>
      <c r="E8" s="2">
        <f t="shared" si="0"/>
        <v>4999.8999999999996</v>
      </c>
      <c r="F8">
        <v>14.4</v>
      </c>
      <c r="G8">
        <v>21.081600000000002</v>
      </c>
      <c r="H8">
        <f t="shared" si="1"/>
        <v>347847.45408</v>
      </c>
    </row>
    <row r="9" spans="3:8">
      <c r="C9">
        <v>19000.099999999999</v>
      </c>
      <c r="D9" s="2">
        <v>27000</v>
      </c>
      <c r="E9" s="2">
        <f t="shared" si="0"/>
        <v>7999.9000000000015</v>
      </c>
      <c r="F9">
        <v>18.2</v>
      </c>
      <c r="G9">
        <v>26.6448</v>
      </c>
      <c r="H9">
        <f t="shared" si="1"/>
        <v>612831.73223999992</v>
      </c>
    </row>
    <row r="10" spans="3:8">
      <c r="C10">
        <v>27000.1</v>
      </c>
      <c r="D10" s="2">
        <v>45000</v>
      </c>
      <c r="E10" s="2">
        <f t="shared" si="0"/>
        <v>17999.900000000001</v>
      </c>
      <c r="F10">
        <v>22.5</v>
      </c>
      <c r="G10">
        <v>32.94</v>
      </c>
      <c r="H10">
        <f t="shared" si="1"/>
        <v>1185841.6470000001</v>
      </c>
    </row>
    <row r="11" spans="3:8">
      <c r="C11">
        <v>45000.1</v>
      </c>
      <c r="D11" s="2">
        <v>96322</v>
      </c>
      <c r="E11" s="2">
        <f t="shared" si="0"/>
        <v>51321.9</v>
      </c>
      <c r="F11">
        <v>18.600000000000001</v>
      </c>
      <c r="G11">
        <v>27.230400000000003</v>
      </c>
      <c r="H11">
        <f t="shared" si="1"/>
        <v>1924128.6559200003</v>
      </c>
    </row>
    <row r="12" spans="3:8">
      <c r="C12" s="2">
        <f>D11+0.1</f>
        <v>96322.1</v>
      </c>
      <c r="D12" s="1">
        <v>132500</v>
      </c>
      <c r="E12" s="2">
        <f>D12-C11</f>
        <v>87499.9</v>
      </c>
      <c r="F12">
        <f>1/1460000</f>
        <v>6.8493150684931511E-7</v>
      </c>
      <c r="G12" s="7">
        <v>9.9999999999999995E-7</v>
      </c>
      <c r="H12">
        <f t="shared" si="1"/>
        <v>0.11441105</v>
      </c>
    </row>
    <row r="13" spans="3:8">
      <c r="C13">
        <f>D13</f>
        <v>195000</v>
      </c>
      <c r="D13">
        <v>195000</v>
      </c>
      <c r="E13">
        <v>0</v>
      </c>
      <c r="F13">
        <f>1/1460000</f>
        <v>6.8493150684931511E-7</v>
      </c>
      <c r="G13" s="7">
        <v>9.9999999999999995E-7</v>
      </c>
      <c r="H13">
        <f t="shared" si="1"/>
        <v>0.19499999999999998</v>
      </c>
    </row>
    <row r="14" spans="3:8">
      <c r="C14">
        <f t="shared" ref="C14:C77" si="2">D14</f>
        <v>272500</v>
      </c>
      <c r="D14">
        <v>272500</v>
      </c>
      <c r="E14">
        <v>0</v>
      </c>
      <c r="F14">
        <f t="shared" ref="F14:F77" si="3">1/1460000</f>
        <v>6.8493150684931511E-7</v>
      </c>
      <c r="G14" s="7">
        <v>9.9999999999999995E-7</v>
      </c>
      <c r="H14">
        <f t="shared" si="1"/>
        <v>0.27249999999999996</v>
      </c>
    </row>
    <row r="15" spans="3:8">
      <c r="C15">
        <f t="shared" si="2"/>
        <v>294166.66666666669</v>
      </c>
      <c r="D15">
        <v>294166.66666666669</v>
      </c>
      <c r="E15">
        <v>0</v>
      </c>
      <c r="F15">
        <f t="shared" si="3"/>
        <v>6.8493150684931511E-7</v>
      </c>
      <c r="G15" s="7">
        <v>9.9999999999999995E-7</v>
      </c>
      <c r="H15">
        <f t="shared" si="1"/>
        <v>0.29416666666666669</v>
      </c>
    </row>
    <row r="16" spans="3:8">
      <c r="C16">
        <f t="shared" si="2"/>
        <v>323333.33333333331</v>
      </c>
      <c r="D16">
        <v>323333.33333333331</v>
      </c>
      <c r="E16">
        <v>0</v>
      </c>
      <c r="F16">
        <f t="shared" si="3"/>
        <v>6.8493150684931511E-7</v>
      </c>
      <c r="G16" s="7">
        <v>9.9999999999999995E-7</v>
      </c>
      <c r="H16">
        <f t="shared" si="1"/>
        <v>0.32333333333333331</v>
      </c>
    </row>
    <row r="17" spans="3:8">
      <c r="C17">
        <f t="shared" si="2"/>
        <v>328333.33333333331</v>
      </c>
      <c r="D17">
        <v>328333.33333333331</v>
      </c>
      <c r="E17">
        <v>0</v>
      </c>
      <c r="F17">
        <f t="shared" si="3"/>
        <v>6.8493150684931511E-7</v>
      </c>
      <c r="G17" s="7">
        <v>9.9999999999999995E-7</v>
      </c>
      <c r="H17">
        <f t="shared" si="1"/>
        <v>0.32833333333333331</v>
      </c>
    </row>
    <row r="18" spans="3:8">
      <c r="C18">
        <f t="shared" si="2"/>
        <v>344166.66666666669</v>
      </c>
      <c r="D18">
        <v>344166.66666666669</v>
      </c>
      <c r="E18">
        <v>0</v>
      </c>
      <c r="F18">
        <f t="shared" si="3"/>
        <v>6.8493150684931511E-7</v>
      </c>
      <c r="G18" s="7">
        <v>9.9999999999999995E-7</v>
      </c>
      <c r="H18">
        <f t="shared" si="1"/>
        <v>0.34416666666666668</v>
      </c>
    </row>
    <row r="19" spans="3:8">
      <c r="C19">
        <f t="shared" si="2"/>
        <v>349166.66666666669</v>
      </c>
      <c r="D19">
        <v>349166.66666666669</v>
      </c>
      <c r="E19">
        <v>0</v>
      </c>
      <c r="F19">
        <f t="shared" si="3"/>
        <v>6.8493150684931511E-7</v>
      </c>
      <c r="G19" s="7">
        <v>9.9999999999999995E-7</v>
      </c>
      <c r="H19">
        <f t="shared" si="1"/>
        <v>0.34916666666666668</v>
      </c>
    </row>
    <row r="20" spans="3:8">
      <c r="C20">
        <f t="shared" si="2"/>
        <v>395000</v>
      </c>
      <c r="D20">
        <v>395000</v>
      </c>
      <c r="E20">
        <v>0</v>
      </c>
      <c r="F20">
        <f t="shared" si="3"/>
        <v>6.8493150684931511E-7</v>
      </c>
      <c r="G20" s="7">
        <v>9.9999999999999995E-7</v>
      </c>
      <c r="H20">
        <f t="shared" si="1"/>
        <v>0.39499999999999996</v>
      </c>
    </row>
    <row r="21" spans="3:8">
      <c r="C21">
        <f t="shared" si="2"/>
        <v>398333.33333333331</v>
      </c>
      <c r="D21">
        <v>398333.33333333331</v>
      </c>
      <c r="E21">
        <v>0</v>
      </c>
      <c r="F21">
        <f t="shared" si="3"/>
        <v>6.8493150684931511E-7</v>
      </c>
      <c r="G21" s="7">
        <v>9.9999999999999995E-7</v>
      </c>
      <c r="H21">
        <f t="shared" si="1"/>
        <v>0.39833333333333332</v>
      </c>
    </row>
    <row r="22" spans="3:8">
      <c r="C22">
        <f t="shared" si="2"/>
        <v>420833.33333333331</v>
      </c>
      <c r="D22">
        <v>420833.33333333331</v>
      </c>
      <c r="E22">
        <v>0</v>
      </c>
      <c r="F22">
        <f t="shared" si="3"/>
        <v>6.8493150684931511E-7</v>
      </c>
      <c r="G22" s="7">
        <v>9.9999999999999995E-7</v>
      </c>
      <c r="H22">
        <f t="shared" si="1"/>
        <v>0.42083333333333328</v>
      </c>
    </row>
    <row r="23" spans="3:8">
      <c r="C23">
        <f t="shared" si="2"/>
        <v>453333.33333333331</v>
      </c>
      <c r="D23">
        <v>453333.33333333331</v>
      </c>
      <c r="E23">
        <v>0</v>
      </c>
      <c r="F23">
        <f t="shared" si="3"/>
        <v>6.8493150684931511E-7</v>
      </c>
      <c r="G23" s="7">
        <v>9.9999999999999995E-7</v>
      </c>
      <c r="H23">
        <f t="shared" si="1"/>
        <v>0.45333333333333331</v>
      </c>
    </row>
    <row r="24" spans="3:8">
      <c r="C24">
        <f t="shared" si="2"/>
        <v>475000</v>
      </c>
      <c r="D24">
        <v>475000</v>
      </c>
      <c r="E24">
        <v>0</v>
      </c>
      <c r="F24">
        <f t="shared" si="3"/>
        <v>6.8493150684931511E-7</v>
      </c>
      <c r="G24" s="7">
        <v>9.9999999999999995E-7</v>
      </c>
      <c r="H24">
        <f t="shared" si="1"/>
        <v>0.47499999999999998</v>
      </c>
    </row>
    <row r="25" spans="3:8">
      <c r="C25">
        <f t="shared" si="2"/>
        <v>538333.33333333337</v>
      </c>
      <c r="D25">
        <v>538333.33333333337</v>
      </c>
      <c r="E25">
        <v>0</v>
      </c>
      <c r="F25">
        <f t="shared" si="3"/>
        <v>6.8493150684931511E-7</v>
      </c>
      <c r="G25" s="7">
        <v>9.9999999999999995E-7</v>
      </c>
      <c r="H25">
        <f t="shared" si="1"/>
        <v>0.53833333333333333</v>
      </c>
    </row>
    <row r="26" spans="3:8">
      <c r="C26">
        <f t="shared" si="2"/>
        <v>549166.66666666663</v>
      </c>
      <c r="D26">
        <v>549166.66666666663</v>
      </c>
      <c r="E26">
        <v>0</v>
      </c>
      <c r="F26">
        <f t="shared" si="3"/>
        <v>6.8493150684931511E-7</v>
      </c>
      <c r="G26" s="7">
        <v>9.9999999999999995E-7</v>
      </c>
      <c r="H26">
        <f t="shared" si="1"/>
        <v>0.54916666666666658</v>
      </c>
    </row>
    <row r="27" spans="3:8">
      <c r="C27">
        <f t="shared" si="2"/>
        <v>575833.33333333337</v>
      </c>
      <c r="D27">
        <v>575833.33333333337</v>
      </c>
      <c r="E27">
        <v>0</v>
      </c>
      <c r="F27">
        <f t="shared" si="3"/>
        <v>6.8493150684931511E-7</v>
      </c>
      <c r="G27" s="7">
        <v>9.9999999999999995E-7</v>
      </c>
      <c r="H27">
        <f t="shared" si="1"/>
        <v>0.57583333333333331</v>
      </c>
    </row>
    <row r="28" spans="3:8">
      <c r="C28">
        <f t="shared" si="2"/>
        <v>590833.33333333337</v>
      </c>
      <c r="D28">
        <v>590833.33333333337</v>
      </c>
      <c r="E28">
        <v>0</v>
      </c>
      <c r="F28">
        <f t="shared" si="3"/>
        <v>6.8493150684931511E-7</v>
      </c>
      <c r="G28" s="7">
        <v>9.9999999999999995E-7</v>
      </c>
      <c r="H28">
        <f t="shared" si="1"/>
        <v>0.59083333333333332</v>
      </c>
    </row>
    <row r="29" spans="3:8">
      <c r="C29">
        <f t="shared" si="2"/>
        <v>613333.33333333337</v>
      </c>
      <c r="D29">
        <v>613333.33333333337</v>
      </c>
      <c r="E29">
        <v>0</v>
      </c>
      <c r="F29">
        <f t="shared" si="3"/>
        <v>6.8493150684931511E-7</v>
      </c>
      <c r="G29" s="7">
        <v>9.9999999999999995E-7</v>
      </c>
      <c r="H29">
        <f t="shared" si="1"/>
        <v>0.6133333333333334</v>
      </c>
    </row>
    <row r="30" spans="3:8">
      <c r="C30">
        <f t="shared" si="2"/>
        <v>614166.66666666663</v>
      </c>
      <c r="D30">
        <v>614166.66666666663</v>
      </c>
      <c r="E30">
        <v>0</v>
      </c>
      <c r="F30">
        <f t="shared" si="3"/>
        <v>6.8493150684931511E-7</v>
      </c>
      <c r="G30" s="7">
        <v>9.9999999999999995E-7</v>
      </c>
      <c r="H30">
        <f t="shared" si="1"/>
        <v>0.61416666666666664</v>
      </c>
    </row>
    <row r="31" spans="3:8">
      <c r="C31">
        <f t="shared" si="2"/>
        <v>656666.66666666663</v>
      </c>
      <c r="D31">
        <v>656666.66666666663</v>
      </c>
      <c r="E31">
        <v>0</v>
      </c>
      <c r="F31">
        <f t="shared" si="3"/>
        <v>6.8493150684931511E-7</v>
      </c>
      <c r="G31" s="7">
        <v>9.9999999999999995E-7</v>
      </c>
      <c r="H31">
        <f t="shared" si="1"/>
        <v>0.65666666666666662</v>
      </c>
    </row>
    <row r="32" spans="3:8">
      <c r="C32">
        <f t="shared" si="2"/>
        <v>769166.66666666663</v>
      </c>
      <c r="D32">
        <v>769166.66666666663</v>
      </c>
      <c r="E32">
        <v>0</v>
      </c>
      <c r="F32">
        <f t="shared" si="3"/>
        <v>6.8493150684931511E-7</v>
      </c>
      <c r="G32" s="7">
        <v>9.9999999999999995E-7</v>
      </c>
      <c r="H32">
        <f t="shared" si="1"/>
        <v>0.76916666666666655</v>
      </c>
    </row>
    <row r="33" spans="3:8">
      <c r="C33">
        <f t="shared" si="2"/>
        <v>776666.66666666663</v>
      </c>
      <c r="D33">
        <v>776666.66666666663</v>
      </c>
      <c r="E33">
        <v>0</v>
      </c>
      <c r="F33">
        <f t="shared" si="3"/>
        <v>6.8493150684931511E-7</v>
      </c>
      <c r="G33" s="7">
        <v>9.9999999999999995E-7</v>
      </c>
      <c r="H33">
        <f t="shared" si="1"/>
        <v>0.77666666666666662</v>
      </c>
    </row>
    <row r="34" spans="3:8">
      <c r="C34">
        <f t="shared" si="2"/>
        <v>842500</v>
      </c>
      <c r="D34">
        <v>842500</v>
      </c>
      <c r="E34">
        <v>0</v>
      </c>
      <c r="F34">
        <f t="shared" si="3"/>
        <v>6.8493150684931511E-7</v>
      </c>
      <c r="G34" s="7">
        <v>9.9999999999999995E-7</v>
      </c>
      <c r="H34">
        <f t="shared" si="1"/>
        <v>0.84249999999999992</v>
      </c>
    </row>
    <row r="35" spans="3:8">
      <c r="C35">
        <f t="shared" si="2"/>
        <v>847500</v>
      </c>
      <c r="D35">
        <v>847500</v>
      </c>
      <c r="E35">
        <v>0</v>
      </c>
      <c r="F35">
        <f t="shared" si="3"/>
        <v>6.8493150684931511E-7</v>
      </c>
      <c r="G35" s="7">
        <v>9.9999999999999995E-7</v>
      </c>
      <c r="H35">
        <f t="shared" si="1"/>
        <v>0.84749999999999992</v>
      </c>
    </row>
    <row r="36" spans="3:8">
      <c r="C36">
        <f t="shared" si="2"/>
        <v>862500</v>
      </c>
      <c r="D36">
        <v>862500</v>
      </c>
      <c r="E36">
        <v>0</v>
      </c>
      <c r="F36">
        <f t="shared" si="3"/>
        <v>6.8493150684931511E-7</v>
      </c>
      <c r="G36" s="7">
        <v>9.9999999999999995E-7</v>
      </c>
      <c r="H36">
        <f t="shared" si="1"/>
        <v>0.86249999999999993</v>
      </c>
    </row>
    <row r="37" spans="3:8">
      <c r="C37">
        <f t="shared" si="2"/>
        <v>996666.66666666663</v>
      </c>
      <c r="D37">
        <v>996666.66666666663</v>
      </c>
      <c r="E37">
        <v>0</v>
      </c>
      <c r="F37">
        <f t="shared" si="3"/>
        <v>6.8493150684931511E-7</v>
      </c>
      <c r="G37" s="7">
        <v>9.9999999999999995E-7</v>
      </c>
      <c r="H37">
        <f t="shared" si="1"/>
        <v>0.99666666666666659</v>
      </c>
    </row>
    <row r="38" spans="3:8">
      <c r="C38">
        <f t="shared" si="2"/>
        <v>1176666.6666666667</v>
      </c>
      <c r="D38">
        <v>1176666.6666666667</v>
      </c>
      <c r="E38">
        <v>0</v>
      </c>
      <c r="F38">
        <f t="shared" si="3"/>
        <v>6.8493150684931511E-7</v>
      </c>
      <c r="G38" s="7">
        <v>9.9999999999999995E-7</v>
      </c>
      <c r="H38">
        <f t="shared" si="1"/>
        <v>1.1766666666666667</v>
      </c>
    </row>
    <row r="39" spans="3:8">
      <c r="C39">
        <f t="shared" si="2"/>
        <v>1317500</v>
      </c>
      <c r="D39">
        <v>1317500</v>
      </c>
      <c r="E39">
        <v>0</v>
      </c>
      <c r="F39">
        <f t="shared" si="3"/>
        <v>6.8493150684931511E-7</v>
      </c>
      <c r="G39" s="7">
        <v>9.9999999999999995E-7</v>
      </c>
      <c r="H39">
        <f t="shared" si="1"/>
        <v>1.3174999999999999</v>
      </c>
    </row>
    <row r="40" spans="3:8">
      <c r="C40">
        <f t="shared" si="2"/>
        <v>1374166.6666666665</v>
      </c>
      <c r="D40">
        <v>1374166.6666666665</v>
      </c>
      <c r="E40">
        <v>0</v>
      </c>
      <c r="F40">
        <f t="shared" si="3"/>
        <v>6.8493150684931511E-7</v>
      </c>
      <c r="G40" s="7">
        <v>9.9999999999999995E-7</v>
      </c>
      <c r="H40">
        <f t="shared" si="1"/>
        <v>1.3741666666666665</v>
      </c>
    </row>
    <row r="41" spans="3:8">
      <c r="C41">
        <f t="shared" si="2"/>
        <v>1615000</v>
      </c>
      <c r="D41">
        <v>1615000</v>
      </c>
      <c r="E41">
        <v>0</v>
      </c>
      <c r="F41">
        <f t="shared" si="3"/>
        <v>6.8493150684931511E-7</v>
      </c>
      <c r="G41" s="7">
        <v>9.9999999999999995E-7</v>
      </c>
      <c r="H41">
        <f t="shared" si="1"/>
        <v>1.615</v>
      </c>
    </row>
    <row r="42" spans="3:8">
      <c r="C42">
        <f t="shared" si="2"/>
        <v>1631666.6666666667</v>
      </c>
      <c r="D42">
        <v>1631666.6666666667</v>
      </c>
      <c r="E42">
        <v>0</v>
      </c>
      <c r="F42">
        <f t="shared" si="3"/>
        <v>6.8493150684931511E-7</v>
      </c>
      <c r="G42" s="7">
        <v>9.9999999999999995E-7</v>
      </c>
      <c r="H42">
        <f t="shared" si="1"/>
        <v>1.6316666666666666</v>
      </c>
    </row>
    <row r="43" spans="3:8">
      <c r="C43">
        <f t="shared" si="2"/>
        <v>1664166.6666666667</v>
      </c>
      <c r="D43">
        <v>1664166.6666666667</v>
      </c>
      <c r="E43">
        <v>0</v>
      </c>
      <c r="F43">
        <f t="shared" si="3"/>
        <v>6.8493150684931511E-7</v>
      </c>
      <c r="G43" s="7">
        <v>9.9999999999999995E-7</v>
      </c>
      <c r="H43">
        <f t="shared" si="1"/>
        <v>1.6641666666666666</v>
      </c>
    </row>
    <row r="44" spans="3:8">
      <c r="C44">
        <f t="shared" si="2"/>
        <v>1769166.6666666667</v>
      </c>
      <c r="D44">
        <v>1769166.6666666667</v>
      </c>
      <c r="E44">
        <v>0</v>
      </c>
      <c r="F44">
        <f t="shared" si="3"/>
        <v>6.8493150684931511E-7</v>
      </c>
      <c r="G44" s="7">
        <v>9.9999999999999995E-7</v>
      </c>
      <c r="H44">
        <f t="shared" si="1"/>
        <v>1.7691666666666666</v>
      </c>
    </row>
    <row r="45" spans="3:8">
      <c r="C45">
        <f t="shared" si="2"/>
        <v>1915833.3333333333</v>
      </c>
      <c r="D45">
        <v>1915833.3333333333</v>
      </c>
      <c r="E45">
        <v>0</v>
      </c>
      <c r="F45">
        <f t="shared" si="3"/>
        <v>6.8493150684931511E-7</v>
      </c>
      <c r="G45" s="7">
        <v>9.9999999999999995E-7</v>
      </c>
      <c r="H45">
        <f t="shared" si="1"/>
        <v>1.9158333333333333</v>
      </c>
    </row>
    <row r="46" spans="3:8">
      <c r="C46">
        <f t="shared" si="2"/>
        <v>1931666.6666666667</v>
      </c>
      <c r="D46">
        <v>1931666.6666666667</v>
      </c>
      <c r="E46">
        <v>0</v>
      </c>
      <c r="F46">
        <f t="shared" si="3"/>
        <v>6.8493150684931511E-7</v>
      </c>
      <c r="G46" s="7">
        <v>9.9999999999999995E-7</v>
      </c>
      <c r="H46">
        <f t="shared" si="1"/>
        <v>1.9316666666666666</v>
      </c>
    </row>
    <row r="47" spans="3:8">
      <c r="C47">
        <f t="shared" si="2"/>
        <v>1937500</v>
      </c>
      <c r="D47">
        <v>1937500</v>
      </c>
      <c r="E47">
        <v>0</v>
      </c>
      <c r="F47">
        <f t="shared" si="3"/>
        <v>6.8493150684931511E-7</v>
      </c>
      <c r="G47" s="7">
        <v>9.9999999999999995E-7</v>
      </c>
      <c r="H47">
        <f t="shared" si="1"/>
        <v>1.9375</v>
      </c>
    </row>
    <row r="48" spans="3:8">
      <c r="C48">
        <f t="shared" si="2"/>
        <v>2063333.3333333333</v>
      </c>
      <c r="D48">
        <v>2063333.3333333333</v>
      </c>
      <c r="E48">
        <v>0</v>
      </c>
      <c r="F48">
        <f t="shared" si="3"/>
        <v>6.8493150684931511E-7</v>
      </c>
      <c r="G48" s="7">
        <v>9.9999999999999995E-7</v>
      </c>
      <c r="H48">
        <f t="shared" si="1"/>
        <v>2.063333333333333</v>
      </c>
    </row>
    <row r="49" spans="3:8">
      <c r="C49">
        <f t="shared" si="2"/>
        <v>2319166.6666666665</v>
      </c>
      <c r="D49">
        <v>2319166.6666666665</v>
      </c>
      <c r="E49">
        <v>0</v>
      </c>
      <c r="F49">
        <f t="shared" si="3"/>
        <v>6.8493150684931511E-7</v>
      </c>
      <c r="G49" s="7">
        <v>9.9999999999999995E-7</v>
      </c>
      <c r="H49">
        <f t="shared" si="1"/>
        <v>2.3191666666666664</v>
      </c>
    </row>
    <row r="50" spans="3:8">
      <c r="C50">
        <f t="shared" si="2"/>
        <v>2575833.3333333335</v>
      </c>
      <c r="D50">
        <v>2575833.3333333335</v>
      </c>
      <c r="E50">
        <v>0</v>
      </c>
      <c r="F50">
        <f t="shared" si="3"/>
        <v>6.8493150684931511E-7</v>
      </c>
      <c r="G50" s="7">
        <v>9.9999999999999995E-7</v>
      </c>
      <c r="H50">
        <f t="shared" si="1"/>
        <v>2.5758333333333332</v>
      </c>
    </row>
    <row r="51" spans="3:8">
      <c r="C51">
        <f t="shared" si="2"/>
        <v>2733333.333333333</v>
      </c>
      <c r="D51">
        <v>2733333.333333333</v>
      </c>
      <c r="E51">
        <v>0</v>
      </c>
      <c r="F51">
        <f t="shared" si="3"/>
        <v>6.8493150684931511E-7</v>
      </c>
      <c r="G51" s="7">
        <v>9.9999999999999995E-7</v>
      </c>
      <c r="H51">
        <f t="shared" si="1"/>
        <v>2.7333333333333329</v>
      </c>
    </row>
    <row r="52" spans="3:8">
      <c r="C52">
        <f t="shared" si="2"/>
        <v>2960000</v>
      </c>
      <c r="D52">
        <v>2960000</v>
      </c>
      <c r="E52">
        <v>0</v>
      </c>
      <c r="F52">
        <f t="shared" si="3"/>
        <v>6.8493150684931511E-7</v>
      </c>
      <c r="G52" s="7">
        <v>9.9999999999999995E-7</v>
      </c>
      <c r="H52">
        <f t="shared" si="1"/>
        <v>2.96</v>
      </c>
    </row>
    <row r="53" spans="3:8">
      <c r="C53">
        <f t="shared" si="2"/>
        <v>3032500</v>
      </c>
      <c r="D53">
        <v>3032500</v>
      </c>
      <c r="E53">
        <v>0</v>
      </c>
      <c r="F53">
        <f t="shared" si="3"/>
        <v>6.8493150684931511E-7</v>
      </c>
      <c r="G53" s="7">
        <v>9.9999999999999995E-7</v>
      </c>
      <c r="H53">
        <f t="shared" si="1"/>
        <v>3.0324999999999998</v>
      </c>
    </row>
    <row r="54" spans="3:8">
      <c r="C54">
        <f t="shared" si="2"/>
        <v>3051666.6666666665</v>
      </c>
      <c r="D54">
        <v>3051666.6666666665</v>
      </c>
      <c r="E54">
        <v>0</v>
      </c>
      <c r="F54">
        <f t="shared" si="3"/>
        <v>6.8493150684931511E-7</v>
      </c>
      <c r="G54" s="7">
        <v>9.9999999999999995E-7</v>
      </c>
      <c r="H54">
        <f t="shared" si="1"/>
        <v>3.0516666666666663</v>
      </c>
    </row>
    <row r="55" spans="3:8">
      <c r="C55">
        <f t="shared" si="2"/>
        <v>3144166.6666666665</v>
      </c>
      <c r="D55">
        <v>3144166.6666666665</v>
      </c>
      <c r="E55">
        <v>0</v>
      </c>
      <c r="F55">
        <f t="shared" si="3"/>
        <v>6.8493150684931511E-7</v>
      </c>
      <c r="G55" s="7">
        <v>9.9999999999999995E-7</v>
      </c>
      <c r="H55">
        <f t="shared" si="1"/>
        <v>3.1441666666666666</v>
      </c>
    </row>
    <row r="56" spans="3:8">
      <c r="C56">
        <f t="shared" si="2"/>
        <v>3209166.6666666665</v>
      </c>
      <c r="D56">
        <v>3209166.6666666665</v>
      </c>
      <c r="E56">
        <v>0</v>
      </c>
      <c r="F56">
        <f t="shared" si="3"/>
        <v>6.8493150684931511E-7</v>
      </c>
      <c r="G56" s="7">
        <v>9.9999999999999995E-7</v>
      </c>
      <c r="H56">
        <f t="shared" si="1"/>
        <v>3.2091666666666665</v>
      </c>
    </row>
    <row r="57" spans="3:8">
      <c r="C57">
        <f t="shared" si="2"/>
        <v>3215833.3333333335</v>
      </c>
      <c r="D57">
        <v>3215833.3333333335</v>
      </c>
      <c r="E57">
        <v>0</v>
      </c>
      <c r="F57">
        <f t="shared" si="3"/>
        <v>6.8493150684931511E-7</v>
      </c>
      <c r="G57" s="7">
        <v>9.9999999999999995E-7</v>
      </c>
      <c r="H57">
        <f t="shared" si="1"/>
        <v>3.2158333333333333</v>
      </c>
    </row>
    <row r="58" spans="3:8">
      <c r="C58">
        <f t="shared" si="2"/>
        <v>3381666.6666666665</v>
      </c>
      <c r="D58">
        <v>3381666.6666666665</v>
      </c>
      <c r="E58">
        <v>0</v>
      </c>
      <c r="F58">
        <f t="shared" si="3"/>
        <v>6.8493150684931511E-7</v>
      </c>
      <c r="G58" s="7">
        <v>9.9999999999999995E-7</v>
      </c>
      <c r="H58">
        <f t="shared" si="1"/>
        <v>3.3816666666666664</v>
      </c>
    </row>
    <row r="59" spans="3:8">
      <c r="C59">
        <f t="shared" si="2"/>
        <v>3429166.6666666665</v>
      </c>
      <c r="D59">
        <v>3429166.6666666665</v>
      </c>
      <c r="E59">
        <v>0</v>
      </c>
      <c r="F59">
        <f t="shared" si="3"/>
        <v>6.8493150684931511E-7</v>
      </c>
      <c r="G59" s="7">
        <v>9.9999999999999995E-7</v>
      </c>
      <c r="H59">
        <f t="shared" si="1"/>
        <v>3.4291666666666663</v>
      </c>
    </row>
    <row r="60" spans="3:8">
      <c r="C60">
        <f t="shared" si="2"/>
        <v>3611666.6666666665</v>
      </c>
      <c r="D60">
        <v>3611666.6666666665</v>
      </c>
      <c r="E60">
        <v>0</v>
      </c>
      <c r="F60">
        <f t="shared" si="3"/>
        <v>6.8493150684931511E-7</v>
      </c>
      <c r="G60" s="7">
        <v>9.9999999999999995E-7</v>
      </c>
      <c r="H60">
        <f t="shared" si="1"/>
        <v>3.6116666666666664</v>
      </c>
    </row>
    <row r="61" spans="3:8">
      <c r="C61">
        <f t="shared" si="2"/>
        <v>3931666.6666666665</v>
      </c>
      <c r="D61">
        <v>3931666.6666666665</v>
      </c>
      <c r="E61">
        <v>0</v>
      </c>
      <c r="F61">
        <f t="shared" si="3"/>
        <v>6.8493150684931511E-7</v>
      </c>
      <c r="G61" s="7">
        <v>9.9999999999999995E-7</v>
      </c>
      <c r="H61">
        <f t="shared" si="1"/>
        <v>3.9316666666666662</v>
      </c>
    </row>
    <row r="62" spans="3:8">
      <c r="C62">
        <f t="shared" si="2"/>
        <v>4049166.6666666665</v>
      </c>
      <c r="D62">
        <v>4049166.6666666665</v>
      </c>
      <c r="E62">
        <v>0</v>
      </c>
      <c r="F62">
        <f t="shared" si="3"/>
        <v>6.8493150684931511E-7</v>
      </c>
      <c r="G62" s="7">
        <v>9.9999999999999995E-7</v>
      </c>
      <c r="H62">
        <f t="shared" si="1"/>
        <v>4.0491666666666664</v>
      </c>
    </row>
    <row r="63" spans="3:8">
      <c r="C63">
        <f t="shared" si="2"/>
        <v>4248333.333333333</v>
      </c>
      <c r="D63">
        <v>4248333.333333333</v>
      </c>
      <c r="E63">
        <v>0</v>
      </c>
      <c r="F63">
        <f t="shared" si="3"/>
        <v>6.8493150684931511E-7</v>
      </c>
      <c r="G63" s="7">
        <v>9.9999999999999995E-7</v>
      </c>
      <c r="H63">
        <f t="shared" si="1"/>
        <v>4.2483333333333331</v>
      </c>
    </row>
    <row r="64" spans="3:8">
      <c r="C64">
        <f t="shared" si="2"/>
        <v>4465000</v>
      </c>
      <c r="D64">
        <v>4465000</v>
      </c>
      <c r="E64">
        <v>0</v>
      </c>
      <c r="F64">
        <f t="shared" si="3"/>
        <v>6.8493150684931511E-7</v>
      </c>
      <c r="G64" s="7">
        <v>9.9999999999999995E-7</v>
      </c>
      <c r="H64">
        <f t="shared" si="1"/>
        <v>4.4649999999999999</v>
      </c>
    </row>
    <row r="65" spans="3:8">
      <c r="C65">
        <f t="shared" si="2"/>
        <v>4491666.666666667</v>
      </c>
      <c r="D65">
        <v>4491666.666666667</v>
      </c>
      <c r="E65">
        <v>0</v>
      </c>
      <c r="F65">
        <f t="shared" si="3"/>
        <v>6.8493150684931511E-7</v>
      </c>
      <c r="G65" s="7">
        <v>9.9999999999999995E-7</v>
      </c>
      <c r="H65">
        <f t="shared" si="1"/>
        <v>4.4916666666666671</v>
      </c>
    </row>
    <row r="66" spans="3:8">
      <c r="C66">
        <f t="shared" si="2"/>
        <v>4702500</v>
      </c>
      <c r="D66">
        <v>4702500</v>
      </c>
      <c r="E66">
        <v>0</v>
      </c>
      <c r="F66">
        <f t="shared" si="3"/>
        <v>6.8493150684931511E-7</v>
      </c>
      <c r="G66" s="7">
        <v>9.9999999999999995E-7</v>
      </c>
      <c r="H66">
        <f t="shared" si="1"/>
        <v>4.7024999999999997</v>
      </c>
    </row>
    <row r="67" spans="3:8">
      <c r="C67">
        <f t="shared" si="2"/>
        <v>5111666.666666667</v>
      </c>
      <c r="D67">
        <v>5111666.666666667</v>
      </c>
      <c r="E67">
        <v>0</v>
      </c>
      <c r="F67">
        <f t="shared" si="3"/>
        <v>6.8493150684931511E-7</v>
      </c>
      <c r="G67" s="7">
        <v>9.9999999999999995E-7</v>
      </c>
      <c r="H67">
        <f t="shared" si="1"/>
        <v>5.1116666666666664</v>
      </c>
    </row>
    <row r="68" spans="3:8">
      <c r="C68">
        <f t="shared" si="2"/>
        <v>5244166.666666667</v>
      </c>
      <c r="D68">
        <v>5244166.666666667</v>
      </c>
      <c r="E68">
        <v>0</v>
      </c>
      <c r="F68">
        <f t="shared" si="3"/>
        <v>6.8493150684931511E-7</v>
      </c>
      <c r="G68" s="7">
        <v>9.9999999999999995E-7</v>
      </c>
      <c r="H68">
        <f t="shared" si="1"/>
        <v>5.2441666666666666</v>
      </c>
    </row>
    <row r="69" spans="3:8">
      <c r="C69">
        <f t="shared" si="2"/>
        <v>5510000.0000000009</v>
      </c>
      <c r="D69">
        <v>5510000.0000000009</v>
      </c>
      <c r="E69">
        <v>0</v>
      </c>
      <c r="F69">
        <f t="shared" si="3"/>
        <v>6.8493150684931511E-7</v>
      </c>
      <c r="G69" s="7">
        <v>9.9999999999999995E-7</v>
      </c>
      <c r="H69">
        <f t="shared" ref="H69:H132" si="4">G69*0.5*(C69+D69)</f>
        <v>5.5100000000000007</v>
      </c>
    </row>
    <row r="70" spans="3:8">
      <c r="C70">
        <f t="shared" si="2"/>
        <v>6025833.333333333</v>
      </c>
      <c r="D70">
        <v>6025833.333333333</v>
      </c>
      <c r="E70">
        <v>0</v>
      </c>
      <c r="F70">
        <f t="shared" si="3"/>
        <v>6.8493150684931511E-7</v>
      </c>
      <c r="G70" s="7">
        <v>9.9999999999999995E-7</v>
      </c>
      <c r="H70">
        <f t="shared" si="4"/>
        <v>6.0258333333333329</v>
      </c>
    </row>
    <row r="71" spans="3:8">
      <c r="C71">
        <f t="shared" si="2"/>
        <v>6285000</v>
      </c>
      <c r="D71">
        <v>6285000</v>
      </c>
      <c r="E71">
        <v>0</v>
      </c>
      <c r="F71">
        <f t="shared" si="3"/>
        <v>6.8493150684931511E-7</v>
      </c>
      <c r="G71" s="7">
        <v>9.9999999999999995E-7</v>
      </c>
      <c r="H71">
        <f t="shared" si="4"/>
        <v>6.2850000000000001</v>
      </c>
    </row>
    <row r="72" spans="3:8">
      <c r="C72">
        <f t="shared" si="2"/>
        <v>6299166.666666667</v>
      </c>
      <c r="D72">
        <v>6299166.666666667</v>
      </c>
      <c r="E72">
        <v>0</v>
      </c>
      <c r="F72">
        <f t="shared" si="3"/>
        <v>6.8493150684931511E-7</v>
      </c>
      <c r="G72" s="7">
        <v>9.9999999999999995E-7</v>
      </c>
      <c r="H72">
        <f t="shared" si="4"/>
        <v>6.2991666666666664</v>
      </c>
    </row>
    <row r="73" spans="3:8">
      <c r="C73">
        <f t="shared" si="2"/>
        <v>6460833.333333333</v>
      </c>
      <c r="D73">
        <v>6460833.333333333</v>
      </c>
      <c r="E73">
        <v>0</v>
      </c>
      <c r="F73">
        <f t="shared" si="3"/>
        <v>6.8493150684931511E-7</v>
      </c>
      <c r="G73" s="7">
        <v>9.9999999999999995E-7</v>
      </c>
      <c r="H73">
        <f t="shared" si="4"/>
        <v>6.4608333333333325</v>
      </c>
    </row>
    <row r="74" spans="3:8">
      <c r="C74">
        <f t="shared" si="2"/>
        <v>6573333.333333333</v>
      </c>
      <c r="D74">
        <v>6573333.333333333</v>
      </c>
      <c r="E74">
        <v>0</v>
      </c>
      <c r="F74">
        <f t="shared" si="3"/>
        <v>6.8493150684931511E-7</v>
      </c>
      <c r="G74" s="7">
        <v>9.9999999999999995E-7</v>
      </c>
      <c r="H74">
        <f t="shared" si="4"/>
        <v>6.5733333333333324</v>
      </c>
    </row>
    <row r="75" spans="3:8">
      <c r="C75">
        <f t="shared" si="2"/>
        <v>6925833.333333333</v>
      </c>
      <c r="D75">
        <v>6925833.333333333</v>
      </c>
      <c r="E75">
        <v>0</v>
      </c>
      <c r="F75">
        <f t="shared" si="3"/>
        <v>6.8493150684931511E-7</v>
      </c>
      <c r="G75" s="7">
        <v>9.9999999999999995E-7</v>
      </c>
      <c r="H75">
        <f t="shared" si="4"/>
        <v>6.9258333333333324</v>
      </c>
    </row>
    <row r="76" spans="3:8">
      <c r="C76">
        <f t="shared" si="2"/>
        <v>7215000</v>
      </c>
      <c r="D76">
        <v>7215000</v>
      </c>
      <c r="E76">
        <v>0</v>
      </c>
      <c r="F76">
        <f t="shared" si="3"/>
        <v>6.8493150684931511E-7</v>
      </c>
      <c r="G76" s="7">
        <v>9.9999999999999995E-7</v>
      </c>
      <c r="H76">
        <f t="shared" si="4"/>
        <v>7.2149999999999999</v>
      </c>
    </row>
    <row r="77" spans="3:8">
      <c r="C77">
        <f t="shared" si="2"/>
        <v>7521666.666666667</v>
      </c>
      <c r="D77">
        <v>7521666.666666667</v>
      </c>
      <c r="E77">
        <v>0</v>
      </c>
      <c r="F77">
        <f t="shared" si="3"/>
        <v>6.8493150684931511E-7</v>
      </c>
      <c r="G77" s="7">
        <v>9.9999999999999995E-7</v>
      </c>
      <c r="H77">
        <f t="shared" si="4"/>
        <v>7.5216666666666665</v>
      </c>
    </row>
    <row r="78" spans="3:8">
      <c r="C78">
        <f t="shared" ref="C78:C141" si="5">D78</f>
        <v>7533333.333333333</v>
      </c>
      <c r="D78">
        <v>7533333.333333333</v>
      </c>
      <c r="E78">
        <v>0</v>
      </c>
      <c r="F78">
        <f t="shared" ref="F78:F141" si="6">1/1460000</f>
        <v>6.8493150684931511E-7</v>
      </c>
      <c r="G78" s="7">
        <v>9.9999999999999995E-7</v>
      </c>
      <c r="H78">
        <f t="shared" si="4"/>
        <v>7.5333333333333323</v>
      </c>
    </row>
    <row r="79" spans="3:8">
      <c r="C79">
        <f t="shared" si="5"/>
        <v>7585833.333333333</v>
      </c>
      <c r="D79">
        <v>7585833.333333333</v>
      </c>
      <c r="E79">
        <v>0</v>
      </c>
      <c r="F79">
        <f t="shared" si="6"/>
        <v>6.8493150684931511E-7</v>
      </c>
      <c r="G79" s="7">
        <v>9.9999999999999995E-7</v>
      </c>
      <c r="H79">
        <f t="shared" si="4"/>
        <v>7.5858333333333325</v>
      </c>
    </row>
    <row r="80" spans="3:8">
      <c r="C80">
        <f t="shared" si="5"/>
        <v>7728333.333333333</v>
      </c>
      <c r="D80">
        <v>7728333.333333333</v>
      </c>
      <c r="E80">
        <v>0</v>
      </c>
      <c r="F80">
        <f t="shared" si="6"/>
        <v>6.8493150684931511E-7</v>
      </c>
      <c r="G80" s="7">
        <v>9.9999999999999995E-7</v>
      </c>
      <c r="H80">
        <f t="shared" si="4"/>
        <v>7.7283333333333326</v>
      </c>
    </row>
    <row r="81" spans="3:8">
      <c r="C81">
        <f t="shared" si="5"/>
        <v>7770000</v>
      </c>
      <c r="D81">
        <v>7770000</v>
      </c>
      <c r="E81">
        <v>0</v>
      </c>
      <c r="F81">
        <f t="shared" si="6"/>
        <v>6.8493150684931511E-7</v>
      </c>
      <c r="G81" s="7">
        <v>9.9999999999999995E-7</v>
      </c>
      <c r="H81">
        <f t="shared" si="4"/>
        <v>7.77</v>
      </c>
    </row>
    <row r="82" spans="3:8">
      <c r="C82">
        <f t="shared" si="5"/>
        <v>7901666.666666667</v>
      </c>
      <c r="D82">
        <v>7901666.666666667</v>
      </c>
      <c r="E82">
        <v>0</v>
      </c>
      <c r="F82">
        <f t="shared" si="6"/>
        <v>6.8493150684931511E-7</v>
      </c>
      <c r="G82" s="7">
        <v>9.9999999999999995E-7</v>
      </c>
      <c r="H82">
        <f t="shared" si="4"/>
        <v>7.9016666666666664</v>
      </c>
    </row>
    <row r="83" spans="3:8">
      <c r="C83">
        <f t="shared" si="5"/>
        <v>7930833.333333333</v>
      </c>
      <c r="D83">
        <v>7930833.333333333</v>
      </c>
      <c r="E83">
        <v>0</v>
      </c>
      <c r="F83">
        <f t="shared" si="6"/>
        <v>6.8493150684931511E-7</v>
      </c>
      <c r="G83" s="7">
        <v>9.9999999999999995E-7</v>
      </c>
      <c r="H83">
        <f t="shared" si="4"/>
        <v>7.9308333333333323</v>
      </c>
    </row>
    <row r="84" spans="3:8">
      <c r="C84">
        <f t="shared" si="5"/>
        <v>8100000</v>
      </c>
      <c r="D84">
        <v>8100000</v>
      </c>
      <c r="E84">
        <v>0</v>
      </c>
      <c r="F84">
        <f t="shared" si="6"/>
        <v>6.8493150684931511E-7</v>
      </c>
      <c r="G84" s="7">
        <v>9.9999999999999995E-7</v>
      </c>
      <c r="H84">
        <f t="shared" si="4"/>
        <v>8.1</v>
      </c>
    </row>
    <row r="85" spans="3:8">
      <c r="C85">
        <f t="shared" si="5"/>
        <v>8529166.666666666</v>
      </c>
      <c r="D85">
        <v>8529166.666666666</v>
      </c>
      <c r="E85">
        <v>0</v>
      </c>
      <c r="F85">
        <f t="shared" si="6"/>
        <v>6.8493150684931511E-7</v>
      </c>
      <c r="G85" s="7">
        <v>9.9999999999999995E-7</v>
      </c>
      <c r="H85">
        <f t="shared" si="4"/>
        <v>8.529166666666665</v>
      </c>
    </row>
    <row r="86" spans="3:8">
      <c r="C86">
        <f t="shared" si="5"/>
        <v>8578333.333333334</v>
      </c>
      <c r="D86">
        <v>8578333.333333334</v>
      </c>
      <c r="E86">
        <v>0</v>
      </c>
      <c r="F86">
        <f t="shared" si="6"/>
        <v>6.8493150684931511E-7</v>
      </c>
      <c r="G86" s="7">
        <v>9.9999999999999995E-7</v>
      </c>
      <c r="H86">
        <f t="shared" si="4"/>
        <v>8.5783333333333331</v>
      </c>
    </row>
    <row r="87" spans="3:8">
      <c r="C87">
        <f t="shared" si="5"/>
        <v>8710000</v>
      </c>
      <c r="D87">
        <v>8710000</v>
      </c>
      <c r="E87">
        <v>0</v>
      </c>
      <c r="F87">
        <f t="shared" si="6"/>
        <v>6.8493150684931511E-7</v>
      </c>
      <c r="G87" s="7">
        <v>9.9999999999999995E-7</v>
      </c>
      <c r="H87">
        <f t="shared" si="4"/>
        <v>8.7099999999999991</v>
      </c>
    </row>
    <row r="88" spans="3:8">
      <c r="C88">
        <f t="shared" si="5"/>
        <v>9037500</v>
      </c>
      <c r="D88">
        <v>9037500</v>
      </c>
      <c r="E88">
        <v>0</v>
      </c>
      <c r="F88">
        <f t="shared" si="6"/>
        <v>6.8493150684931511E-7</v>
      </c>
      <c r="G88" s="7">
        <v>9.9999999999999995E-7</v>
      </c>
      <c r="H88">
        <f t="shared" si="4"/>
        <v>9.0374999999999996</v>
      </c>
    </row>
    <row r="89" spans="3:8">
      <c r="C89">
        <f t="shared" si="5"/>
        <v>9136666.666666666</v>
      </c>
      <c r="D89">
        <v>9136666.666666666</v>
      </c>
      <c r="E89">
        <v>0</v>
      </c>
      <c r="F89">
        <f t="shared" si="6"/>
        <v>6.8493150684931511E-7</v>
      </c>
      <c r="G89" s="7">
        <v>9.9999999999999995E-7</v>
      </c>
      <c r="H89">
        <f t="shared" si="4"/>
        <v>9.1366666666666649</v>
      </c>
    </row>
    <row r="90" spans="3:8">
      <c r="C90">
        <f t="shared" si="5"/>
        <v>9456666.666666666</v>
      </c>
      <c r="D90">
        <v>9456666.666666666</v>
      </c>
      <c r="E90">
        <v>0</v>
      </c>
      <c r="F90">
        <f t="shared" si="6"/>
        <v>6.8493150684931511E-7</v>
      </c>
      <c r="G90" s="7">
        <v>9.9999999999999995E-7</v>
      </c>
      <c r="H90">
        <f t="shared" si="4"/>
        <v>9.4566666666666652</v>
      </c>
    </row>
    <row r="91" spans="3:8">
      <c r="C91">
        <f t="shared" si="5"/>
        <v>9500833.333333334</v>
      </c>
      <c r="D91">
        <v>9500833.333333334</v>
      </c>
      <c r="E91">
        <v>0</v>
      </c>
      <c r="F91">
        <f t="shared" si="6"/>
        <v>6.8493150684931511E-7</v>
      </c>
      <c r="G91" s="7">
        <v>9.9999999999999995E-7</v>
      </c>
      <c r="H91">
        <f t="shared" si="4"/>
        <v>9.5008333333333344</v>
      </c>
    </row>
    <row r="92" spans="3:8">
      <c r="C92">
        <f t="shared" si="5"/>
        <v>9888333.333333334</v>
      </c>
      <c r="D92">
        <v>9888333.333333334</v>
      </c>
      <c r="E92">
        <v>0</v>
      </c>
      <c r="F92">
        <f t="shared" si="6"/>
        <v>6.8493150684931511E-7</v>
      </c>
      <c r="G92" s="7">
        <v>9.9999999999999995E-7</v>
      </c>
      <c r="H92">
        <f t="shared" si="4"/>
        <v>9.8883333333333336</v>
      </c>
    </row>
    <row r="93" spans="3:8">
      <c r="C93">
        <f t="shared" si="5"/>
        <v>10207500</v>
      </c>
      <c r="D93">
        <v>10207500</v>
      </c>
      <c r="E93">
        <v>0</v>
      </c>
      <c r="F93">
        <f t="shared" si="6"/>
        <v>6.8493150684931511E-7</v>
      </c>
      <c r="G93" s="7">
        <v>9.9999999999999995E-7</v>
      </c>
      <c r="H93">
        <f t="shared" si="4"/>
        <v>10.2075</v>
      </c>
    </row>
    <row r="94" spans="3:8">
      <c r="C94">
        <f t="shared" si="5"/>
        <v>10292500</v>
      </c>
      <c r="D94">
        <v>10292500</v>
      </c>
      <c r="E94">
        <v>0</v>
      </c>
      <c r="F94">
        <f t="shared" si="6"/>
        <v>6.8493150684931511E-7</v>
      </c>
      <c r="G94" s="7">
        <v>9.9999999999999995E-7</v>
      </c>
      <c r="H94">
        <f t="shared" si="4"/>
        <v>10.292499999999999</v>
      </c>
    </row>
    <row r="95" spans="3:8">
      <c r="C95">
        <f t="shared" si="5"/>
        <v>10466666.666666666</v>
      </c>
      <c r="D95">
        <v>10466666.666666666</v>
      </c>
      <c r="E95">
        <v>0</v>
      </c>
      <c r="F95">
        <f t="shared" si="6"/>
        <v>6.8493150684931511E-7</v>
      </c>
      <c r="G95" s="7">
        <v>9.9999999999999995E-7</v>
      </c>
      <c r="H95">
        <f t="shared" si="4"/>
        <v>10.466666666666665</v>
      </c>
    </row>
    <row r="96" spans="3:8">
      <c r="C96">
        <f t="shared" si="5"/>
        <v>10602500</v>
      </c>
      <c r="D96">
        <v>10602500</v>
      </c>
      <c r="E96">
        <v>0</v>
      </c>
      <c r="F96">
        <f t="shared" si="6"/>
        <v>6.8493150684931511E-7</v>
      </c>
      <c r="G96" s="7">
        <v>9.9999999999999995E-7</v>
      </c>
      <c r="H96">
        <f t="shared" si="4"/>
        <v>10.602499999999999</v>
      </c>
    </row>
    <row r="97" spans="3:8">
      <c r="C97">
        <f t="shared" si="5"/>
        <v>10692500</v>
      </c>
      <c r="D97">
        <v>10692500</v>
      </c>
      <c r="E97">
        <v>0</v>
      </c>
      <c r="F97">
        <f t="shared" si="6"/>
        <v>6.8493150684931511E-7</v>
      </c>
      <c r="G97" s="7">
        <v>9.9999999999999995E-7</v>
      </c>
      <c r="H97">
        <f t="shared" si="4"/>
        <v>10.692499999999999</v>
      </c>
    </row>
    <row r="98" spans="3:8">
      <c r="C98">
        <f t="shared" si="5"/>
        <v>10776666.666666666</v>
      </c>
      <c r="D98">
        <v>10776666.666666666</v>
      </c>
      <c r="E98">
        <v>0</v>
      </c>
      <c r="F98">
        <f t="shared" si="6"/>
        <v>6.8493150684931511E-7</v>
      </c>
      <c r="G98" s="7">
        <v>9.9999999999999995E-7</v>
      </c>
      <c r="H98">
        <f t="shared" si="4"/>
        <v>10.776666666666666</v>
      </c>
    </row>
    <row r="99" spans="3:8">
      <c r="C99">
        <f t="shared" si="5"/>
        <v>11455833.333333334</v>
      </c>
      <c r="D99">
        <v>11455833.333333334</v>
      </c>
      <c r="E99">
        <v>0</v>
      </c>
      <c r="F99">
        <f t="shared" si="6"/>
        <v>6.8493150684931511E-7</v>
      </c>
      <c r="G99" s="7">
        <v>9.9999999999999995E-7</v>
      </c>
      <c r="H99">
        <f t="shared" si="4"/>
        <v>11.455833333333333</v>
      </c>
    </row>
    <row r="100" spans="3:8">
      <c r="C100">
        <f t="shared" si="5"/>
        <v>11733333.333333334</v>
      </c>
      <c r="D100">
        <v>11733333.333333334</v>
      </c>
      <c r="E100">
        <v>0</v>
      </c>
      <c r="F100">
        <f t="shared" si="6"/>
        <v>6.8493150684931511E-7</v>
      </c>
      <c r="G100" s="7">
        <v>9.9999999999999995E-7</v>
      </c>
      <c r="H100">
        <f t="shared" si="4"/>
        <v>11.733333333333334</v>
      </c>
    </row>
    <row r="101" spans="3:8">
      <c r="C101">
        <f t="shared" si="5"/>
        <v>11738333.333333334</v>
      </c>
      <c r="D101">
        <v>11738333.333333334</v>
      </c>
      <c r="E101">
        <v>0</v>
      </c>
      <c r="F101">
        <f t="shared" si="6"/>
        <v>6.8493150684931511E-7</v>
      </c>
      <c r="G101" s="7">
        <v>9.9999999999999995E-7</v>
      </c>
      <c r="H101">
        <f t="shared" si="4"/>
        <v>11.738333333333333</v>
      </c>
    </row>
    <row r="102" spans="3:8">
      <c r="C102">
        <f t="shared" si="5"/>
        <v>12068333.333333334</v>
      </c>
      <c r="D102">
        <v>12068333.333333334</v>
      </c>
      <c r="E102">
        <v>0</v>
      </c>
      <c r="F102">
        <f t="shared" si="6"/>
        <v>6.8493150684931511E-7</v>
      </c>
      <c r="G102" s="7">
        <v>9.9999999999999995E-7</v>
      </c>
      <c r="H102">
        <f t="shared" si="4"/>
        <v>12.068333333333333</v>
      </c>
    </row>
    <row r="103" spans="3:8">
      <c r="C103">
        <f t="shared" si="5"/>
        <v>12573333.333333334</v>
      </c>
      <c r="D103">
        <v>12573333.333333334</v>
      </c>
      <c r="E103">
        <v>0</v>
      </c>
      <c r="F103">
        <f t="shared" si="6"/>
        <v>6.8493150684931511E-7</v>
      </c>
      <c r="G103" s="7">
        <v>9.9999999999999995E-7</v>
      </c>
      <c r="H103">
        <f t="shared" si="4"/>
        <v>12.573333333333334</v>
      </c>
    </row>
    <row r="104" spans="3:8">
      <c r="C104">
        <f t="shared" si="5"/>
        <v>13363333.333333334</v>
      </c>
      <c r="D104">
        <v>13363333.333333334</v>
      </c>
      <c r="E104">
        <v>0</v>
      </c>
      <c r="F104">
        <f t="shared" si="6"/>
        <v>6.8493150684931511E-7</v>
      </c>
      <c r="G104" s="7">
        <v>9.9999999999999995E-7</v>
      </c>
      <c r="H104">
        <f t="shared" si="4"/>
        <v>13.363333333333333</v>
      </c>
    </row>
    <row r="105" spans="3:8">
      <c r="C105">
        <f t="shared" si="5"/>
        <v>13872500</v>
      </c>
      <c r="D105">
        <v>13872500</v>
      </c>
      <c r="E105">
        <v>0</v>
      </c>
      <c r="F105">
        <f t="shared" si="6"/>
        <v>6.8493150684931511E-7</v>
      </c>
      <c r="G105" s="7">
        <v>9.9999999999999995E-7</v>
      </c>
      <c r="H105">
        <f t="shared" si="4"/>
        <v>13.872499999999999</v>
      </c>
    </row>
    <row r="106" spans="3:8">
      <c r="C106">
        <f t="shared" si="5"/>
        <v>14565833.333333334</v>
      </c>
      <c r="D106">
        <v>14565833.333333334</v>
      </c>
      <c r="E106">
        <v>0</v>
      </c>
      <c r="F106">
        <f t="shared" si="6"/>
        <v>6.8493150684931511E-7</v>
      </c>
      <c r="G106" s="7">
        <v>9.9999999999999995E-7</v>
      </c>
      <c r="H106">
        <f t="shared" si="4"/>
        <v>14.565833333333334</v>
      </c>
    </row>
    <row r="107" spans="3:8">
      <c r="C107">
        <f t="shared" si="5"/>
        <v>14965833.333333334</v>
      </c>
      <c r="D107">
        <v>14965833.333333334</v>
      </c>
      <c r="E107">
        <v>0</v>
      </c>
      <c r="F107">
        <f t="shared" si="6"/>
        <v>6.8493150684931511E-7</v>
      </c>
      <c r="G107" s="7">
        <v>9.9999999999999995E-7</v>
      </c>
      <c r="H107">
        <f t="shared" si="4"/>
        <v>14.965833333333332</v>
      </c>
    </row>
    <row r="108" spans="3:8">
      <c r="C108">
        <f t="shared" si="5"/>
        <v>14989166.666666666</v>
      </c>
      <c r="D108">
        <v>14989166.666666666</v>
      </c>
      <c r="E108">
        <v>0</v>
      </c>
      <c r="F108">
        <f t="shared" si="6"/>
        <v>6.8493150684931511E-7</v>
      </c>
      <c r="G108" s="7">
        <v>9.9999999999999995E-7</v>
      </c>
      <c r="H108">
        <f t="shared" si="4"/>
        <v>14.989166666666666</v>
      </c>
    </row>
    <row r="109" spans="3:8">
      <c r="C109">
        <f t="shared" si="5"/>
        <v>15411666.666666666</v>
      </c>
      <c r="D109">
        <v>15411666.666666666</v>
      </c>
      <c r="E109">
        <v>0</v>
      </c>
      <c r="F109">
        <f t="shared" si="6"/>
        <v>6.8493150684931511E-7</v>
      </c>
      <c r="G109" s="7">
        <v>9.9999999999999995E-7</v>
      </c>
      <c r="H109">
        <f t="shared" si="4"/>
        <v>15.411666666666665</v>
      </c>
    </row>
    <row r="110" spans="3:8">
      <c r="C110">
        <f t="shared" si="5"/>
        <v>15950000</v>
      </c>
      <c r="D110">
        <v>15950000</v>
      </c>
      <c r="E110">
        <v>0</v>
      </c>
      <c r="F110">
        <f t="shared" si="6"/>
        <v>6.8493150684931511E-7</v>
      </c>
      <c r="G110" s="7">
        <v>9.9999999999999995E-7</v>
      </c>
      <c r="H110">
        <f t="shared" si="4"/>
        <v>15.95</v>
      </c>
    </row>
    <row r="111" spans="3:8">
      <c r="C111">
        <f t="shared" si="5"/>
        <v>16004166.666666666</v>
      </c>
      <c r="D111">
        <v>16004166.666666666</v>
      </c>
      <c r="E111">
        <v>0</v>
      </c>
      <c r="F111">
        <f t="shared" si="6"/>
        <v>6.8493150684931511E-7</v>
      </c>
      <c r="G111" s="7">
        <v>9.9999999999999995E-7</v>
      </c>
      <c r="H111">
        <f t="shared" si="4"/>
        <v>16.004166666666666</v>
      </c>
    </row>
    <row r="112" spans="3:8">
      <c r="C112">
        <f t="shared" si="5"/>
        <v>16394166.666666666</v>
      </c>
      <c r="D112">
        <v>16394166.666666666</v>
      </c>
      <c r="E112">
        <v>0</v>
      </c>
      <c r="F112">
        <f t="shared" si="6"/>
        <v>6.8493150684931511E-7</v>
      </c>
      <c r="G112" s="7">
        <v>9.9999999999999995E-7</v>
      </c>
      <c r="H112">
        <f t="shared" si="4"/>
        <v>16.394166666666667</v>
      </c>
    </row>
    <row r="113" spans="3:8">
      <c r="C113">
        <f t="shared" si="5"/>
        <v>17219166.666666668</v>
      </c>
      <c r="D113">
        <v>17219166.666666668</v>
      </c>
      <c r="E113">
        <v>0</v>
      </c>
      <c r="F113">
        <f t="shared" si="6"/>
        <v>6.8493150684931511E-7</v>
      </c>
      <c r="G113" s="7">
        <v>9.9999999999999995E-7</v>
      </c>
      <c r="H113">
        <f t="shared" si="4"/>
        <v>17.219166666666666</v>
      </c>
    </row>
    <row r="114" spans="3:8">
      <c r="C114">
        <f t="shared" si="5"/>
        <v>17287500</v>
      </c>
      <c r="D114">
        <v>17287500</v>
      </c>
      <c r="E114">
        <v>0</v>
      </c>
      <c r="F114">
        <f t="shared" si="6"/>
        <v>6.8493150684931511E-7</v>
      </c>
      <c r="G114" s="7">
        <v>9.9999999999999995E-7</v>
      </c>
      <c r="H114">
        <f t="shared" si="4"/>
        <v>17.287499999999998</v>
      </c>
    </row>
    <row r="115" spans="3:8">
      <c r="C115">
        <f t="shared" si="5"/>
        <v>17345000</v>
      </c>
      <c r="D115">
        <v>17345000</v>
      </c>
      <c r="E115">
        <v>0</v>
      </c>
      <c r="F115">
        <f t="shared" si="6"/>
        <v>6.8493150684931511E-7</v>
      </c>
      <c r="G115" s="7">
        <v>9.9999999999999995E-7</v>
      </c>
      <c r="H115">
        <f t="shared" si="4"/>
        <v>17.344999999999999</v>
      </c>
    </row>
    <row r="116" spans="3:8">
      <c r="C116">
        <f t="shared" si="5"/>
        <v>17448333.333333332</v>
      </c>
      <c r="D116">
        <v>17448333.333333332</v>
      </c>
      <c r="E116">
        <v>0</v>
      </c>
      <c r="F116">
        <f t="shared" si="6"/>
        <v>6.8493150684931511E-7</v>
      </c>
      <c r="G116" s="7">
        <v>9.9999999999999995E-7</v>
      </c>
      <c r="H116">
        <f t="shared" si="4"/>
        <v>17.448333333333331</v>
      </c>
    </row>
    <row r="117" spans="3:8">
      <c r="C117">
        <f t="shared" si="5"/>
        <v>18499166.666666668</v>
      </c>
      <c r="D117">
        <v>18499166.666666668</v>
      </c>
      <c r="E117">
        <v>0</v>
      </c>
      <c r="F117">
        <f t="shared" si="6"/>
        <v>6.8493150684931511E-7</v>
      </c>
      <c r="G117" s="7">
        <v>9.9999999999999995E-7</v>
      </c>
      <c r="H117">
        <f t="shared" si="4"/>
        <v>18.499166666666667</v>
      </c>
    </row>
    <row r="118" spans="3:8">
      <c r="C118">
        <f t="shared" si="5"/>
        <v>18696666.666666668</v>
      </c>
      <c r="D118">
        <v>18696666.666666668</v>
      </c>
      <c r="E118">
        <v>0</v>
      </c>
      <c r="F118">
        <f t="shared" si="6"/>
        <v>6.8493150684931511E-7</v>
      </c>
      <c r="G118" s="7">
        <v>9.9999999999999995E-7</v>
      </c>
      <c r="H118">
        <f t="shared" si="4"/>
        <v>18.696666666666665</v>
      </c>
    </row>
    <row r="119" spans="3:8">
      <c r="C119">
        <f t="shared" si="5"/>
        <v>19878333.333333332</v>
      </c>
      <c r="D119">
        <v>19878333.333333332</v>
      </c>
      <c r="E119">
        <v>0</v>
      </c>
      <c r="F119">
        <f t="shared" si="6"/>
        <v>6.8493150684931511E-7</v>
      </c>
      <c r="G119" s="7">
        <v>9.9999999999999995E-7</v>
      </c>
      <c r="H119">
        <f t="shared" si="4"/>
        <v>19.87833333333333</v>
      </c>
    </row>
    <row r="120" spans="3:8">
      <c r="C120">
        <f t="shared" si="5"/>
        <v>19889166.666666668</v>
      </c>
      <c r="D120">
        <v>19889166.666666668</v>
      </c>
      <c r="E120">
        <v>0</v>
      </c>
      <c r="F120">
        <f t="shared" si="6"/>
        <v>6.8493150684931511E-7</v>
      </c>
      <c r="G120" s="7">
        <v>9.9999999999999995E-7</v>
      </c>
      <c r="H120">
        <f t="shared" si="4"/>
        <v>19.889166666666668</v>
      </c>
    </row>
    <row r="121" spans="3:8">
      <c r="C121">
        <f t="shared" si="5"/>
        <v>20645000</v>
      </c>
      <c r="D121">
        <v>20645000</v>
      </c>
      <c r="E121">
        <v>0</v>
      </c>
      <c r="F121">
        <f t="shared" si="6"/>
        <v>6.8493150684931511E-7</v>
      </c>
      <c r="G121" s="7">
        <v>9.9999999999999995E-7</v>
      </c>
      <c r="H121">
        <f t="shared" si="4"/>
        <v>20.645</v>
      </c>
    </row>
    <row r="122" spans="3:8">
      <c r="C122">
        <f t="shared" si="5"/>
        <v>21082500</v>
      </c>
      <c r="D122">
        <v>21082500</v>
      </c>
      <c r="E122">
        <v>0</v>
      </c>
      <c r="F122">
        <f t="shared" si="6"/>
        <v>6.8493150684931511E-7</v>
      </c>
      <c r="G122" s="7">
        <v>9.9999999999999995E-7</v>
      </c>
      <c r="H122">
        <f t="shared" si="4"/>
        <v>21.0825</v>
      </c>
    </row>
    <row r="123" spans="3:8">
      <c r="C123">
        <f t="shared" si="5"/>
        <v>22121666.666666664</v>
      </c>
      <c r="D123">
        <v>22121666.666666664</v>
      </c>
      <c r="E123">
        <v>0</v>
      </c>
      <c r="F123">
        <f t="shared" si="6"/>
        <v>6.8493150684931511E-7</v>
      </c>
      <c r="G123" s="7">
        <v>9.9999999999999995E-7</v>
      </c>
      <c r="H123">
        <f t="shared" si="4"/>
        <v>22.121666666666663</v>
      </c>
    </row>
    <row r="124" spans="3:8">
      <c r="C124">
        <f t="shared" si="5"/>
        <v>22725833.333333332</v>
      </c>
      <c r="D124">
        <v>22725833.333333332</v>
      </c>
      <c r="E124">
        <v>0</v>
      </c>
      <c r="F124">
        <f t="shared" si="6"/>
        <v>6.8493150684931511E-7</v>
      </c>
      <c r="G124" s="7">
        <v>9.9999999999999995E-7</v>
      </c>
      <c r="H124">
        <f t="shared" si="4"/>
        <v>22.72583333333333</v>
      </c>
    </row>
    <row r="125" spans="3:8">
      <c r="C125">
        <f t="shared" si="5"/>
        <v>23385000</v>
      </c>
      <c r="D125">
        <v>23385000</v>
      </c>
      <c r="E125">
        <v>0</v>
      </c>
      <c r="F125">
        <f t="shared" si="6"/>
        <v>6.8493150684931511E-7</v>
      </c>
      <c r="G125" s="7">
        <v>9.9999999999999995E-7</v>
      </c>
      <c r="H125">
        <f t="shared" si="4"/>
        <v>23.384999999999998</v>
      </c>
    </row>
    <row r="126" spans="3:8">
      <c r="C126">
        <f t="shared" si="5"/>
        <v>24399166.666666668</v>
      </c>
      <c r="D126">
        <v>24399166.666666668</v>
      </c>
      <c r="E126">
        <v>0</v>
      </c>
      <c r="F126">
        <f t="shared" si="6"/>
        <v>6.8493150684931511E-7</v>
      </c>
      <c r="G126" s="7">
        <v>9.9999999999999995E-7</v>
      </c>
      <c r="H126">
        <f t="shared" si="4"/>
        <v>24.399166666666666</v>
      </c>
    </row>
    <row r="127" spans="3:8">
      <c r="C127">
        <f t="shared" si="5"/>
        <v>24641666.666666668</v>
      </c>
      <c r="D127">
        <v>24641666.666666668</v>
      </c>
      <c r="E127">
        <v>0</v>
      </c>
      <c r="F127">
        <f t="shared" si="6"/>
        <v>6.8493150684931511E-7</v>
      </c>
      <c r="G127" s="7">
        <v>9.9999999999999995E-7</v>
      </c>
      <c r="H127">
        <f t="shared" si="4"/>
        <v>24.641666666666666</v>
      </c>
    </row>
    <row r="128" spans="3:8">
      <c r="C128">
        <f t="shared" si="5"/>
        <v>24920000</v>
      </c>
      <c r="D128">
        <v>24920000</v>
      </c>
      <c r="E128">
        <v>0</v>
      </c>
      <c r="F128">
        <f t="shared" si="6"/>
        <v>6.8493150684931511E-7</v>
      </c>
      <c r="G128" s="7">
        <v>9.9999999999999995E-7</v>
      </c>
      <c r="H128">
        <f t="shared" si="4"/>
        <v>24.919999999999998</v>
      </c>
    </row>
    <row r="129" spans="3:8">
      <c r="C129">
        <f t="shared" si="5"/>
        <v>26449166.666666668</v>
      </c>
      <c r="D129">
        <v>26449166.666666668</v>
      </c>
      <c r="E129">
        <v>0</v>
      </c>
      <c r="F129">
        <f t="shared" si="6"/>
        <v>6.8493150684931511E-7</v>
      </c>
      <c r="G129" s="7">
        <v>9.9999999999999995E-7</v>
      </c>
      <c r="H129">
        <f t="shared" si="4"/>
        <v>26.449166666666667</v>
      </c>
    </row>
    <row r="130" spans="3:8">
      <c r="C130">
        <f t="shared" si="5"/>
        <v>26592500</v>
      </c>
      <c r="D130">
        <v>26592500</v>
      </c>
      <c r="E130">
        <v>0</v>
      </c>
      <c r="F130">
        <f t="shared" si="6"/>
        <v>6.8493150684931511E-7</v>
      </c>
      <c r="G130" s="7">
        <v>9.9999999999999995E-7</v>
      </c>
      <c r="H130">
        <f t="shared" si="4"/>
        <v>26.592499999999998</v>
      </c>
    </row>
    <row r="131" spans="3:8">
      <c r="C131">
        <f t="shared" si="5"/>
        <v>26859166.666666668</v>
      </c>
      <c r="D131">
        <v>26859166.666666668</v>
      </c>
      <c r="E131">
        <v>0</v>
      </c>
      <c r="F131">
        <f t="shared" si="6"/>
        <v>6.8493150684931511E-7</v>
      </c>
      <c r="G131" s="7">
        <v>9.9999999999999995E-7</v>
      </c>
      <c r="H131">
        <f t="shared" si="4"/>
        <v>26.859166666666667</v>
      </c>
    </row>
    <row r="132" spans="3:8">
      <c r="C132">
        <f t="shared" si="5"/>
        <v>27615000</v>
      </c>
      <c r="D132">
        <v>27615000</v>
      </c>
      <c r="E132">
        <v>0</v>
      </c>
      <c r="F132">
        <f t="shared" si="6"/>
        <v>6.8493150684931511E-7</v>
      </c>
      <c r="G132" s="7">
        <v>9.9999999999999995E-7</v>
      </c>
      <c r="H132">
        <f t="shared" si="4"/>
        <v>27.614999999999998</v>
      </c>
    </row>
    <row r="133" spans="3:8">
      <c r="C133">
        <f t="shared" si="5"/>
        <v>29473333.333333332</v>
      </c>
      <c r="D133">
        <v>29473333.333333332</v>
      </c>
      <c r="E133">
        <v>0</v>
      </c>
      <c r="F133">
        <f t="shared" si="6"/>
        <v>6.8493150684931511E-7</v>
      </c>
      <c r="G133" s="7">
        <v>9.9999999999999995E-7</v>
      </c>
      <c r="H133">
        <f t="shared" ref="H133:H153" si="7">G133*0.5*(C133+D133)</f>
        <v>29.473333333333329</v>
      </c>
    </row>
    <row r="134" spans="3:8">
      <c r="C134">
        <f t="shared" si="5"/>
        <v>29475833.333333332</v>
      </c>
      <c r="D134">
        <v>29475833.333333332</v>
      </c>
      <c r="E134">
        <v>0</v>
      </c>
      <c r="F134">
        <f t="shared" si="6"/>
        <v>6.8493150684931511E-7</v>
      </c>
      <c r="G134" s="7">
        <v>9.9999999999999995E-7</v>
      </c>
      <c r="H134">
        <f t="shared" si="7"/>
        <v>29.47583333333333</v>
      </c>
    </row>
    <row r="135" spans="3:8">
      <c r="C135">
        <f t="shared" si="5"/>
        <v>29848333.333333332</v>
      </c>
      <c r="D135">
        <v>29848333.333333332</v>
      </c>
      <c r="E135">
        <v>0</v>
      </c>
      <c r="F135">
        <f t="shared" si="6"/>
        <v>6.8493150684931511E-7</v>
      </c>
      <c r="G135" s="7">
        <v>9.9999999999999995E-7</v>
      </c>
      <c r="H135">
        <f t="shared" si="7"/>
        <v>29.848333333333329</v>
      </c>
    </row>
    <row r="136" spans="3:8">
      <c r="C136">
        <f t="shared" si="5"/>
        <v>30220000</v>
      </c>
      <c r="D136">
        <v>30220000</v>
      </c>
      <c r="E136">
        <v>0</v>
      </c>
      <c r="F136">
        <f t="shared" si="6"/>
        <v>6.8493150684931511E-7</v>
      </c>
      <c r="G136" s="7">
        <v>9.9999999999999995E-7</v>
      </c>
      <c r="H136">
        <f t="shared" si="7"/>
        <v>30.22</v>
      </c>
    </row>
    <row r="137" spans="3:8">
      <c r="C137">
        <f t="shared" si="5"/>
        <v>30295833.333333332</v>
      </c>
      <c r="D137">
        <v>30295833.333333332</v>
      </c>
      <c r="E137">
        <v>0</v>
      </c>
      <c r="F137">
        <f t="shared" si="6"/>
        <v>6.8493150684931511E-7</v>
      </c>
      <c r="G137" s="7">
        <v>9.9999999999999995E-7</v>
      </c>
      <c r="H137">
        <f t="shared" si="7"/>
        <v>30.295833333333331</v>
      </c>
    </row>
    <row r="138" spans="3:8">
      <c r="C138">
        <f t="shared" si="5"/>
        <v>31270833.333333332</v>
      </c>
      <c r="D138">
        <v>31270833.333333332</v>
      </c>
      <c r="E138">
        <v>0</v>
      </c>
      <c r="F138">
        <f t="shared" si="6"/>
        <v>6.8493150684931511E-7</v>
      </c>
      <c r="G138" s="7">
        <v>9.9999999999999995E-7</v>
      </c>
      <c r="H138">
        <f t="shared" si="7"/>
        <v>31.270833333333332</v>
      </c>
    </row>
    <row r="139" spans="3:8">
      <c r="C139">
        <f t="shared" si="5"/>
        <v>32666666.666666668</v>
      </c>
      <c r="D139">
        <v>32666666.666666668</v>
      </c>
      <c r="E139">
        <v>0</v>
      </c>
      <c r="F139">
        <f t="shared" si="6"/>
        <v>6.8493150684931511E-7</v>
      </c>
      <c r="G139" s="7">
        <v>9.9999999999999995E-7</v>
      </c>
      <c r="H139">
        <f t="shared" si="7"/>
        <v>32.666666666666664</v>
      </c>
    </row>
    <row r="140" spans="3:8">
      <c r="C140">
        <f t="shared" si="5"/>
        <v>33499166.666666668</v>
      </c>
      <c r="D140">
        <v>33499166.666666668</v>
      </c>
      <c r="E140">
        <v>0</v>
      </c>
      <c r="F140">
        <f t="shared" si="6"/>
        <v>6.8493150684931511E-7</v>
      </c>
      <c r="G140" s="7">
        <v>9.9999999999999995E-7</v>
      </c>
      <c r="H140">
        <f t="shared" si="7"/>
        <v>33.499166666666667</v>
      </c>
    </row>
    <row r="141" spans="3:8">
      <c r="C141">
        <f t="shared" si="5"/>
        <v>35106666.666666664</v>
      </c>
      <c r="D141">
        <v>35106666.666666664</v>
      </c>
      <c r="E141">
        <v>0</v>
      </c>
      <c r="F141">
        <f t="shared" si="6"/>
        <v>6.8493150684931511E-7</v>
      </c>
      <c r="G141" s="7">
        <v>9.9999999999999995E-7</v>
      </c>
      <c r="H141">
        <f t="shared" si="7"/>
        <v>35.106666666666662</v>
      </c>
    </row>
    <row r="142" spans="3:8">
      <c r="C142">
        <f t="shared" ref="C142:C153" si="8">D142</f>
        <v>35399166.666666664</v>
      </c>
      <c r="D142">
        <v>35399166.666666664</v>
      </c>
      <c r="E142">
        <v>0</v>
      </c>
      <c r="F142">
        <f t="shared" ref="F142:F153" si="9">1/1460000</f>
        <v>6.8493150684931511E-7</v>
      </c>
      <c r="G142" s="7">
        <v>9.9999999999999995E-7</v>
      </c>
      <c r="H142">
        <f t="shared" si="7"/>
        <v>35.399166666666666</v>
      </c>
    </row>
    <row r="143" spans="3:8">
      <c r="C143">
        <f t="shared" si="8"/>
        <v>37119166.666666664</v>
      </c>
      <c r="D143">
        <v>37119166.666666664</v>
      </c>
      <c r="E143">
        <v>0</v>
      </c>
      <c r="F143">
        <f t="shared" si="9"/>
        <v>6.8493150684931511E-7</v>
      </c>
      <c r="G143" s="7">
        <v>9.9999999999999995E-7</v>
      </c>
      <c r="H143">
        <f t="shared" si="7"/>
        <v>37.119166666666665</v>
      </c>
    </row>
    <row r="144" spans="3:8">
      <c r="C144">
        <f t="shared" si="8"/>
        <v>38678333.333333336</v>
      </c>
      <c r="D144">
        <v>38678333.333333336</v>
      </c>
      <c r="E144">
        <v>0</v>
      </c>
      <c r="F144">
        <f t="shared" si="9"/>
        <v>6.8493150684931511E-7</v>
      </c>
      <c r="G144" s="7">
        <v>9.9999999999999995E-7</v>
      </c>
      <c r="H144">
        <f t="shared" si="7"/>
        <v>38.678333333333335</v>
      </c>
    </row>
    <row r="145" spans="3:8">
      <c r="C145">
        <f t="shared" si="8"/>
        <v>40174166.666666664</v>
      </c>
      <c r="D145">
        <v>40174166.666666664</v>
      </c>
      <c r="E145">
        <v>0</v>
      </c>
      <c r="F145">
        <f t="shared" si="9"/>
        <v>6.8493150684931511E-7</v>
      </c>
      <c r="G145" s="7">
        <v>9.9999999999999995E-7</v>
      </c>
      <c r="H145">
        <f t="shared" si="7"/>
        <v>40.174166666666665</v>
      </c>
    </row>
    <row r="146" spans="3:8">
      <c r="C146">
        <f t="shared" si="8"/>
        <v>52998333.333333336</v>
      </c>
      <c r="D146">
        <v>52998333.333333336</v>
      </c>
      <c r="E146">
        <v>0</v>
      </c>
      <c r="F146">
        <f t="shared" si="9"/>
        <v>6.8493150684931511E-7</v>
      </c>
      <c r="G146" s="7">
        <v>9.9999999999999995E-7</v>
      </c>
      <c r="H146">
        <f t="shared" si="7"/>
        <v>52.998333333333335</v>
      </c>
    </row>
    <row r="147" spans="3:8">
      <c r="C147">
        <f t="shared" si="8"/>
        <v>53225000</v>
      </c>
      <c r="D147">
        <v>53225000</v>
      </c>
      <c r="E147">
        <v>0</v>
      </c>
      <c r="F147">
        <f t="shared" si="9"/>
        <v>6.8493150684931511E-7</v>
      </c>
      <c r="G147" s="7">
        <v>9.9999999999999995E-7</v>
      </c>
      <c r="H147">
        <f t="shared" si="7"/>
        <v>53.224999999999994</v>
      </c>
    </row>
    <row r="148" spans="3:8">
      <c r="C148">
        <f t="shared" si="8"/>
        <v>55046666.666666664</v>
      </c>
      <c r="D148">
        <v>55046666.666666664</v>
      </c>
      <c r="E148">
        <v>0</v>
      </c>
      <c r="F148">
        <f t="shared" si="9"/>
        <v>6.8493150684931511E-7</v>
      </c>
      <c r="G148" s="7">
        <v>9.9999999999999995E-7</v>
      </c>
      <c r="H148">
        <f t="shared" si="7"/>
        <v>55.04666666666666</v>
      </c>
    </row>
    <row r="149" spans="3:8">
      <c r="C149">
        <f t="shared" si="8"/>
        <v>72355000</v>
      </c>
      <c r="D149">
        <v>72355000</v>
      </c>
      <c r="E149">
        <v>0</v>
      </c>
      <c r="F149">
        <f t="shared" si="9"/>
        <v>6.8493150684931511E-7</v>
      </c>
      <c r="G149" s="7">
        <v>9.9999999999999995E-7</v>
      </c>
      <c r="H149">
        <f t="shared" si="7"/>
        <v>72.35499999999999</v>
      </c>
    </row>
    <row r="150" spans="3:8">
      <c r="C150">
        <f t="shared" si="8"/>
        <v>73233333.333333328</v>
      </c>
      <c r="D150">
        <v>73233333.333333328</v>
      </c>
      <c r="E150">
        <v>0</v>
      </c>
      <c r="F150">
        <f t="shared" si="9"/>
        <v>6.8493150684931511E-7</v>
      </c>
      <c r="G150" s="7">
        <v>9.9999999999999995E-7</v>
      </c>
      <c r="H150">
        <f t="shared" si="7"/>
        <v>73.23333333333332</v>
      </c>
    </row>
    <row r="151" spans="3:8">
      <c r="C151">
        <f t="shared" si="8"/>
        <v>82921666.666666672</v>
      </c>
      <c r="D151">
        <v>82921666.666666672</v>
      </c>
      <c r="E151">
        <v>0</v>
      </c>
      <c r="F151">
        <f t="shared" si="9"/>
        <v>6.8493150684931511E-7</v>
      </c>
      <c r="G151" s="7">
        <v>9.9999999999999995E-7</v>
      </c>
      <c r="H151">
        <f t="shared" si="7"/>
        <v>82.921666666666667</v>
      </c>
    </row>
    <row r="152" spans="3:8">
      <c r="C152">
        <f t="shared" si="8"/>
        <v>89481666.666666672</v>
      </c>
      <c r="D152">
        <v>89481666.666666672</v>
      </c>
      <c r="E152">
        <v>0</v>
      </c>
      <c r="F152">
        <f t="shared" si="9"/>
        <v>6.8493150684931511E-7</v>
      </c>
      <c r="G152" s="7">
        <v>9.9999999999999995E-7</v>
      </c>
      <c r="H152">
        <f t="shared" si="7"/>
        <v>89.481666666666669</v>
      </c>
    </row>
    <row r="153" spans="3:8">
      <c r="C153">
        <f t="shared" si="8"/>
        <v>565676666.66666663</v>
      </c>
      <c r="D153">
        <v>565676666.66666663</v>
      </c>
      <c r="E153">
        <v>0</v>
      </c>
      <c r="F153">
        <f t="shared" si="9"/>
        <v>6.8493150684931511E-7</v>
      </c>
      <c r="G153" s="7">
        <v>9.9999999999999995E-7</v>
      </c>
      <c r="H153">
        <f t="shared" si="7"/>
        <v>565.67666666666662</v>
      </c>
    </row>
    <row r="154" spans="3:8">
      <c r="G154" t="s">
        <v>15</v>
      </c>
      <c r="H154">
        <f>SUM(H4:H153)</f>
        <v>4427404.3347977111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347"/>
  <sheetViews>
    <sheetView topLeftCell="A168" workbookViewId="0">
      <selection activeCell="B181" sqref="B181:G304"/>
    </sheetView>
  </sheetViews>
  <sheetFormatPr defaultRowHeight="14.4"/>
  <cols>
    <col min="3" max="3" width="25.44140625" customWidth="1"/>
    <col min="4" max="4" width="29.5546875" customWidth="1"/>
    <col min="5" max="5" width="36.6640625" customWidth="1"/>
    <col min="6" max="6" width="27.21875" customWidth="1"/>
    <col min="7" max="7" width="23.33203125" customWidth="1"/>
    <col min="8" max="8" width="28.33203125" customWidth="1"/>
    <col min="9" max="9" width="20.21875" customWidth="1"/>
  </cols>
  <sheetData>
    <row r="1" spans="3:10">
      <c r="C1" s="12" t="s">
        <v>26</v>
      </c>
      <c r="D1" s="10"/>
      <c r="E1" s="12"/>
      <c r="F1" s="10"/>
      <c r="G1" s="10"/>
      <c r="H1" s="10" t="s">
        <v>27</v>
      </c>
      <c r="I1" s="10" t="s">
        <v>28</v>
      </c>
    </row>
    <row r="2" spans="3:10">
      <c r="C2" s="10" t="s">
        <v>2</v>
      </c>
      <c r="D2" s="10" t="s">
        <v>3</v>
      </c>
      <c r="E2" s="10" t="s">
        <v>1</v>
      </c>
      <c r="F2" s="10" t="s">
        <v>10</v>
      </c>
      <c r="G2" s="10" t="s">
        <v>17</v>
      </c>
      <c r="H2" s="10">
        <v>0</v>
      </c>
      <c r="I2" s="10">
        <v>0</v>
      </c>
    </row>
    <row r="3" spans="3:10">
      <c r="C3" s="10">
        <v>0</v>
      </c>
      <c r="D3" s="10">
        <v>5000</v>
      </c>
      <c r="E3" s="10">
        <v>2.4</v>
      </c>
      <c r="F3" s="10">
        <v>3.5136000000000003</v>
      </c>
      <c r="G3" s="10">
        <v>8784</v>
      </c>
      <c r="H3" s="10">
        <f>H2+E3/100</f>
        <v>2.4E-2</v>
      </c>
      <c r="I3" s="10">
        <f>G3/G$11</f>
        <v>1.9851120040556632E-3</v>
      </c>
    </row>
    <row r="4" spans="3:10">
      <c r="C4" s="10">
        <v>5000.1000000000004</v>
      </c>
      <c r="D4" s="10">
        <v>7000</v>
      </c>
      <c r="E4" s="10">
        <v>3.8</v>
      </c>
      <c r="F4" s="10">
        <v>5.5632000000000001</v>
      </c>
      <c r="G4" s="10">
        <v>33379.478159999999</v>
      </c>
      <c r="H4" s="10">
        <f t="shared" ref="H4:H10" si="0">H3+E4/100</f>
        <v>6.2E-2</v>
      </c>
      <c r="I4" s="10">
        <f>I3+G4/G$11</f>
        <v>9.5286004813473126E-3</v>
      </c>
    </row>
    <row r="5" spans="3:10">
      <c r="C5" s="10">
        <v>7000.1</v>
      </c>
      <c r="D5" s="10">
        <v>10000</v>
      </c>
      <c r="E5" s="10">
        <v>8</v>
      </c>
      <c r="F5" s="10">
        <v>11.712</v>
      </c>
      <c r="G5" s="10">
        <v>99552.585599999991</v>
      </c>
      <c r="H5" s="10">
        <f t="shared" si="0"/>
        <v>0.14200000000000002</v>
      </c>
      <c r="I5" s="10">
        <f t="shared" ref="I5:I10" si="1">I4+G5/G$11</f>
        <v>3.2026668868111764E-2</v>
      </c>
    </row>
    <row r="6" spans="3:10">
      <c r="C6" s="10">
        <v>10000.1</v>
      </c>
      <c r="D6" s="10">
        <v>14000</v>
      </c>
      <c r="E6" s="10">
        <v>12.1</v>
      </c>
      <c r="F6" s="10">
        <v>17.714400000000001</v>
      </c>
      <c r="G6" s="10">
        <v>212573.68572000001</v>
      </c>
      <c r="H6" s="10">
        <f t="shared" si="0"/>
        <v>0.26300000000000001</v>
      </c>
      <c r="I6" s="10">
        <f t="shared" si="1"/>
        <v>8.0066579531719223E-2</v>
      </c>
    </row>
    <row r="7" spans="3:10">
      <c r="C7" s="10">
        <v>14000.1</v>
      </c>
      <c r="D7" s="10">
        <v>19000</v>
      </c>
      <c r="E7" s="10">
        <v>14.4</v>
      </c>
      <c r="F7" s="10">
        <v>21.081600000000002</v>
      </c>
      <c r="G7" s="10">
        <v>347847.45408</v>
      </c>
      <c r="H7" s="10">
        <f t="shared" si="0"/>
        <v>0.40700000000000003</v>
      </c>
      <c r="I7" s="10">
        <f t="shared" si="1"/>
        <v>0.15867725310576397</v>
      </c>
    </row>
    <row r="8" spans="3:10">
      <c r="C8" s="10">
        <v>19000.099999999999</v>
      </c>
      <c r="D8" s="10">
        <v>27000</v>
      </c>
      <c r="E8" s="10">
        <v>18.2</v>
      </c>
      <c r="F8" s="10">
        <v>26.6448</v>
      </c>
      <c r="G8" s="10">
        <v>612831.73223999992</v>
      </c>
      <c r="H8" s="10">
        <f t="shared" si="0"/>
        <v>0.58899999999999997</v>
      </c>
      <c r="I8" s="10">
        <f t="shared" si="1"/>
        <v>0.29717220166403469</v>
      </c>
    </row>
    <row r="9" spans="3:10">
      <c r="C9" s="10">
        <v>27000.1</v>
      </c>
      <c r="D9" s="10">
        <v>45000</v>
      </c>
      <c r="E9" s="10">
        <v>22.5</v>
      </c>
      <c r="F9" s="10">
        <v>32.94</v>
      </c>
      <c r="G9" s="10">
        <v>1185841.6470000001</v>
      </c>
      <c r="H9" s="10">
        <f t="shared" si="0"/>
        <v>0.81399999999999995</v>
      </c>
      <c r="I9" s="10">
        <f t="shared" si="1"/>
        <v>0.56516269442005007</v>
      </c>
    </row>
    <row r="10" spans="3:10">
      <c r="C10" s="10">
        <v>45000.1</v>
      </c>
      <c r="D10" s="10">
        <v>96322</v>
      </c>
      <c r="E10" s="10">
        <v>18.600000000000001</v>
      </c>
      <c r="F10" s="10">
        <v>27.230400000000003</v>
      </c>
      <c r="G10" s="10">
        <v>1924128.6559200003</v>
      </c>
      <c r="H10" s="10">
        <f t="shared" si="0"/>
        <v>1</v>
      </c>
      <c r="I10" s="10">
        <f t="shared" si="1"/>
        <v>1.0000000000000002</v>
      </c>
    </row>
    <row r="11" spans="3:10">
      <c r="C11" s="10"/>
      <c r="D11" s="10"/>
      <c r="E11" s="10"/>
      <c r="F11" s="10" t="s">
        <v>15</v>
      </c>
      <c r="G11" s="10">
        <v>4424939.2387199998</v>
      </c>
      <c r="H11" s="11"/>
      <c r="I11" s="10"/>
    </row>
    <row r="12" spans="3:10">
      <c r="H12" s="4"/>
    </row>
    <row r="13" spans="3:10">
      <c r="C13" s="12" t="s">
        <v>29</v>
      </c>
      <c r="D13" s="10"/>
      <c r="E13" s="12"/>
      <c r="F13" s="10"/>
      <c r="G13" s="10"/>
      <c r="H13" s="11"/>
      <c r="I13" s="10" t="s">
        <v>27</v>
      </c>
      <c r="J13" s="10" t="s">
        <v>28</v>
      </c>
    </row>
    <row r="14" spans="3:10">
      <c r="C14" s="10" t="s">
        <v>2</v>
      </c>
      <c r="D14" s="10" t="s">
        <v>3</v>
      </c>
      <c r="E14" s="10" t="s">
        <v>4</v>
      </c>
      <c r="F14" s="10" t="s">
        <v>1</v>
      </c>
      <c r="G14" s="10" t="s">
        <v>10</v>
      </c>
      <c r="H14" s="11" t="s">
        <v>17</v>
      </c>
      <c r="I14" s="10">
        <v>0</v>
      </c>
      <c r="J14" s="10">
        <v>0</v>
      </c>
    </row>
    <row r="15" spans="3:10">
      <c r="C15" s="10">
        <v>0</v>
      </c>
      <c r="D15" s="10">
        <v>5000</v>
      </c>
      <c r="E15" s="10">
        <v>5000</v>
      </c>
      <c r="F15" s="10">
        <v>2.4</v>
      </c>
      <c r="G15" s="10">
        <v>3.5136000000000003</v>
      </c>
      <c r="H15" s="11">
        <v>8784</v>
      </c>
      <c r="I15" s="10">
        <f>I14+F15/100</f>
        <v>2.4E-2</v>
      </c>
      <c r="J15" s="10">
        <f>H16/H$165</f>
        <v>7.5392884037380594E-3</v>
      </c>
    </row>
    <row r="16" spans="3:10">
      <c r="C16" s="10">
        <v>5000.1000000000004</v>
      </c>
      <c r="D16" s="10">
        <v>7000</v>
      </c>
      <c r="E16" s="10">
        <v>1999.8999999999996</v>
      </c>
      <c r="F16" s="10">
        <v>3.8</v>
      </c>
      <c r="G16" s="10">
        <v>5.5632000000000001</v>
      </c>
      <c r="H16" s="11">
        <v>33379.478159999999</v>
      </c>
      <c r="I16" s="10">
        <f t="shared" ref="I16:I79" si="2">I15+F16/100</f>
        <v>6.2E-2</v>
      </c>
      <c r="J16" s="10">
        <f>J15+H16/H$165</f>
        <v>1.5078576807476119E-2</v>
      </c>
    </row>
    <row r="17" spans="3:10">
      <c r="C17" s="10">
        <v>7000.1</v>
      </c>
      <c r="D17" s="10">
        <v>10000</v>
      </c>
      <c r="E17" s="10">
        <v>2999.8999999999996</v>
      </c>
      <c r="F17" s="10">
        <v>8</v>
      </c>
      <c r="G17" s="10">
        <v>11.712</v>
      </c>
      <c r="H17" s="11">
        <v>99552.585599999991</v>
      </c>
      <c r="I17" s="10">
        <f t="shared" si="2"/>
        <v>0.14200000000000002</v>
      </c>
      <c r="J17" s="10">
        <f t="shared" ref="J17:J80" si="3">J16+H17/H$165</f>
        <v>3.756411868978278E-2</v>
      </c>
    </row>
    <row r="18" spans="3:10">
      <c r="C18" s="10">
        <v>10000.1</v>
      </c>
      <c r="D18" s="10">
        <v>14000</v>
      </c>
      <c r="E18" s="10">
        <v>3999.8999999999996</v>
      </c>
      <c r="F18" s="10">
        <v>12.1</v>
      </c>
      <c r="G18" s="10">
        <v>17.714400000000001</v>
      </c>
      <c r="H18" s="11">
        <v>212573.68572000001</v>
      </c>
      <c r="I18" s="10">
        <f t="shared" si="2"/>
        <v>0.26300000000000001</v>
      </c>
      <c r="J18" s="10">
        <f t="shared" si="3"/>
        <v>8.5577281627997354E-2</v>
      </c>
    </row>
    <row r="19" spans="3:10">
      <c r="C19" s="10">
        <v>14000.1</v>
      </c>
      <c r="D19" s="10">
        <v>19000</v>
      </c>
      <c r="E19" s="10">
        <v>4999.8999999999996</v>
      </c>
      <c r="F19" s="10">
        <v>14.4</v>
      </c>
      <c r="G19" s="10">
        <v>21.081600000000002</v>
      </c>
      <c r="H19" s="11">
        <v>347847.45408</v>
      </c>
      <c r="I19" s="10">
        <f t="shared" si="2"/>
        <v>0.40700000000000003</v>
      </c>
      <c r="J19" s="10">
        <f t="shared" si="3"/>
        <v>0.16414418624659105</v>
      </c>
    </row>
    <row r="20" spans="3:10">
      <c r="C20" s="10">
        <v>19000.099999999999</v>
      </c>
      <c r="D20" s="10">
        <v>27000</v>
      </c>
      <c r="E20" s="10">
        <v>7999.9000000000015</v>
      </c>
      <c r="F20" s="10">
        <v>18.2</v>
      </c>
      <c r="G20" s="10">
        <v>26.6448</v>
      </c>
      <c r="H20" s="11">
        <v>612831.73223999992</v>
      </c>
      <c r="I20" s="10">
        <f t="shared" si="2"/>
        <v>0.58899999999999997</v>
      </c>
      <c r="J20" s="10">
        <f t="shared" si="3"/>
        <v>0.30256202340308835</v>
      </c>
    </row>
    <row r="21" spans="3:10">
      <c r="C21" s="10">
        <v>27000.1</v>
      </c>
      <c r="D21" s="10">
        <v>45000</v>
      </c>
      <c r="E21" s="10">
        <v>17999.900000000001</v>
      </c>
      <c r="F21" s="10">
        <v>22.5</v>
      </c>
      <c r="G21" s="10">
        <v>32.94</v>
      </c>
      <c r="H21" s="11">
        <v>1185841.6470000001</v>
      </c>
      <c r="I21" s="10">
        <f t="shared" si="2"/>
        <v>0.81399999999999995</v>
      </c>
      <c r="J21" s="10">
        <f t="shared" si="3"/>
        <v>0.57040330405589357</v>
      </c>
    </row>
    <row r="22" spans="3:10">
      <c r="C22" s="10">
        <v>45000.1</v>
      </c>
      <c r="D22" s="10">
        <v>96322</v>
      </c>
      <c r="E22" s="10">
        <v>51321.9</v>
      </c>
      <c r="F22" s="10">
        <f>18.6-0.0001</f>
        <v>18.599900000000002</v>
      </c>
      <c r="G22" s="10">
        <v>27.230400000000003</v>
      </c>
      <c r="H22" s="11">
        <v>1924128.6559200003</v>
      </c>
      <c r="I22" s="10">
        <f t="shared" si="2"/>
        <v>0.99999899999999997</v>
      </c>
      <c r="J22" s="10">
        <f t="shared" si="3"/>
        <v>1.0049985003421424</v>
      </c>
    </row>
    <row r="23" spans="3:10">
      <c r="C23" s="10">
        <v>96322.1</v>
      </c>
      <c r="D23" s="10">
        <v>132500</v>
      </c>
      <c r="E23" s="10">
        <v>87499.9</v>
      </c>
      <c r="F23" s="10">
        <v>6.8493150684931511E-7</v>
      </c>
      <c r="G23" s="10">
        <v>9.9999999999999995E-7</v>
      </c>
      <c r="H23" s="11">
        <v>0.11441105</v>
      </c>
      <c r="I23" s="10">
        <f t="shared" si="2"/>
        <v>0.99999900684931509</v>
      </c>
      <c r="J23" s="10">
        <f t="shared" si="3"/>
        <v>1.0049985261837058</v>
      </c>
    </row>
    <row r="24" spans="3:10">
      <c r="C24" s="10">
        <v>195000</v>
      </c>
      <c r="D24" s="10">
        <v>195000</v>
      </c>
      <c r="E24" s="10">
        <v>0</v>
      </c>
      <c r="F24" s="10">
        <v>6.8493150684931511E-7</v>
      </c>
      <c r="G24" s="10">
        <v>9.9999999999999995E-7</v>
      </c>
      <c r="H24" s="11">
        <v>0.19499999999999998</v>
      </c>
      <c r="I24" s="10">
        <f t="shared" si="2"/>
        <v>0.9999990136986302</v>
      </c>
      <c r="J24" s="10">
        <f t="shared" si="3"/>
        <v>1.004998570227571</v>
      </c>
    </row>
    <row r="25" spans="3:10">
      <c r="C25" s="10">
        <v>272500</v>
      </c>
      <c r="D25" s="10">
        <v>272500</v>
      </c>
      <c r="E25" s="10">
        <v>0</v>
      </c>
      <c r="F25" s="10">
        <v>6.8493150684931511E-7</v>
      </c>
      <c r="G25" s="10">
        <v>9.9999999999999995E-7</v>
      </c>
      <c r="H25" s="11">
        <v>0.27249999999999996</v>
      </c>
      <c r="I25" s="10">
        <f t="shared" si="2"/>
        <v>0.99999902054794532</v>
      </c>
      <c r="J25" s="10">
        <f t="shared" si="3"/>
        <v>1.0049986317760493</v>
      </c>
    </row>
    <row r="26" spans="3:10">
      <c r="C26" s="10">
        <v>294166.66666666669</v>
      </c>
      <c r="D26" s="10">
        <v>294166.66666666669</v>
      </c>
      <c r="E26" s="10">
        <v>0</v>
      </c>
      <c r="F26" s="10">
        <v>6.8493150684931511E-7</v>
      </c>
      <c r="G26" s="10">
        <v>9.9999999999999995E-7</v>
      </c>
      <c r="H26" s="11">
        <v>0.29416666666666669</v>
      </c>
      <c r="I26" s="10">
        <f t="shared" si="2"/>
        <v>0.99999902739726043</v>
      </c>
      <c r="J26" s="10">
        <f t="shared" si="3"/>
        <v>1.0049986982182906</v>
      </c>
    </row>
    <row r="27" spans="3:10">
      <c r="C27" s="10">
        <v>323333.33333333331</v>
      </c>
      <c r="D27" s="10">
        <v>323333.33333333331</v>
      </c>
      <c r="E27" s="10">
        <v>0</v>
      </c>
      <c r="F27" s="10">
        <v>6.8493150684931511E-7</v>
      </c>
      <c r="G27" s="10">
        <v>9.9999999999999995E-7</v>
      </c>
      <c r="H27" s="11">
        <v>0.32333333333333331</v>
      </c>
      <c r="I27" s="10">
        <f t="shared" si="2"/>
        <v>0.99999903424657555</v>
      </c>
      <c r="J27" s="10">
        <f t="shared" si="3"/>
        <v>1.0049987712482893</v>
      </c>
    </row>
    <row r="28" spans="3:10">
      <c r="C28" s="10">
        <v>328333.33333333331</v>
      </c>
      <c r="D28" s="10">
        <v>328333.33333333331</v>
      </c>
      <c r="E28" s="10">
        <v>0</v>
      </c>
      <c r="F28" s="10">
        <v>6.8493150684931511E-7</v>
      </c>
      <c r="G28" s="10">
        <v>9.9999999999999995E-7</v>
      </c>
      <c r="H28" s="11">
        <v>0.32833333333333331</v>
      </c>
      <c r="I28" s="10">
        <f t="shared" si="2"/>
        <v>0.99999904109589066</v>
      </c>
      <c r="J28" s="10">
        <f t="shared" si="3"/>
        <v>1.004998845407618</v>
      </c>
    </row>
    <row r="29" spans="3:10">
      <c r="C29" s="10">
        <v>344166.66666666669</v>
      </c>
      <c r="D29" s="10">
        <v>344166.66666666669</v>
      </c>
      <c r="E29" s="10">
        <v>0</v>
      </c>
      <c r="F29" s="10">
        <v>6.8493150684931511E-7</v>
      </c>
      <c r="G29" s="10">
        <v>9.9999999999999995E-7</v>
      </c>
      <c r="H29" s="11">
        <v>0.34416666666666668</v>
      </c>
      <c r="I29" s="10">
        <f t="shared" si="2"/>
        <v>0.99999904794520578</v>
      </c>
      <c r="J29" s="10">
        <f t="shared" si="3"/>
        <v>1.004998923143158</v>
      </c>
    </row>
    <row r="30" spans="3:10">
      <c r="C30" s="10">
        <v>349166.66666666669</v>
      </c>
      <c r="D30" s="10">
        <v>349166.66666666669</v>
      </c>
      <c r="E30" s="10">
        <v>0</v>
      </c>
      <c r="F30" s="10">
        <v>6.8493150684931511E-7</v>
      </c>
      <c r="G30" s="10">
        <v>9.9999999999999995E-7</v>
      </c>
      <c r="H30" s="11">
        <v>0.34916666666666668</v>
      </c>
      <c r="I30" s="10">
        <f t="shared" si="2"/>
        <v>0.99999905479452089</v>
      </c>
      <c r="J30" s="10">
        <f t="shared" si="3"/>
        <v>1.0049990020080277</v>
      </c>
    </row>
    <row r="31" spans="3:10">
      <c r="C31" s="10">
        <v>395000</v>
      </c>
      <c r="D31" s="10">
        <v>395000</v>
      </c>
      <c r="E31" s="10">
        <v>0</v>
      </c>
      <c r="F31" s="10">
        <v>6.8493150684931511E-7</v>
      </c>
      <c r="G31" s="10">
        <v>9.9999999999999995E-7</v>
      </c>
      <c r="H31" s="11">
        <v>0.39499999999999996</v>
      </c>
      <c r="I31" s="10">
        <f t="shared" si="2"/>
        <v>0.99999906164383601</v>
      </c>
      <c r="J31" s="10">
        <f t="shared" si="3"/>
        <v>1.0049990912250881</v>
      </c>
    </row>
    <row r="32" spans="3:10">
      <c r="C32" s="10">
        <v>398333.33333333331</v>
      </c>
      <c r="D32" s="10">
        <v>398333.33333333331</v>
      </c>
      <c r="E32" s="10">
        <v>0</v>
      </c>
      <c r="F32" s="10">
        <v>6.8493150684931511E-7</v>
      </c>
      <c r="G32" s="10">
        <v>9.9999999999999995E-7</v>
      </c>
      <c r="H32" s="11">
        <v>0.39833333333333332</v>
      </c>
      <c r="I32" s="10">
        <f t="shared" si="2"/>
        <v>0.99999906849315112</v>
      </c>
      <c r="J32" s="10">
        <f t="shared" si="3"/>
        <v>1.0049991811950352</v>
      </c>
    </row>
    <row r="33" spans="3:10">
      <c r="C33" s="10">
        <v>420833.33333333331</v>
      </c>
      <c r="D33" s="10">
        <v>420833.33333333331</v>
      </c>
      <c r="E33" s="10">
        <v>0</v>
      </c>
      <c r="F33" s="10">
        <v>6.8493150684931511E-7</v>
      </c>
      <c r="G33" s="10">
        <v>9.9999999999999995E-7</v>
      </c>
      <c r="H33" s="11">
        <v>0.42083333333333328</v>
      </c>
      <c r="I33" s="10">
        <f t="shared" si="2"/>
        <v>0.99999907534246624</v>
      </c>
      <c r="J33" s="10">
        <f t="shared" si="3"/>
        <v>1.0049992762469666</v>
      </c>
    </row>
    <row r="34" spans="3:10">
      <c r="C34" s="10">
        <v>453333.33333333331</v>
      </c>
      <c r="D34" s="10">
        <v>453333.33333333331</v>
      </c>
      <c r="E34" s="10">
        <v>0</v>
      </c>
      <c r="F34" s="10">
        <v>6.8493150684931511E-7</v>
      </c>
      <c r="G34" s="10">
        <v>9.9999999999999995E-7</v>
      </c>
      <c r="H34" s="11">
        <v>0.45333333333333331</v>
      </c>
      <c r="I34" s="10">
        <f t="shared" si="2"/>
        <v>0.99999908219178135</v>
      </c>
      <c r="J34" s="10">
        <f t="shared" si="3"/>
        <v>1.0049993786395424</v>
      </c>
    </row>
    <row r="35" spans="3:10">
      <c r="C35" s="10">
        <v>475000</v>
      </c>
      <c r="D35" s="10">
        <v>475000</v>
      </c>
      <c r="E35" s="10">
        <v>0</v>
      </c>
      <c r="F35" s="10">
        <v>6.8493150684931511E-7</v>
      </c>
      <c r="G35" s="10">
        <v>9.9999999999999995E-7</v>
      </c>
      <c r="H35" s="11">
        <v>0.47499999999999998</v>
      </c>
      <c r="I35" s="10">
        <f t="shared" si="2"/>
        <v>0.99999908904109647</v>
      </c>
      <c r="J35" s="10">
        <f t="shared" si="3"/>
        <v>1.0049994859258808</v>
      </c>
    </row>
    <row r="36" spans="3:10">
      <c r="C36" s="10">
        <v>538333.33333333337</v>
      </c>
      <c r="D36" s="10">
        <v>538333.33333333337</v>
      </c>
      <c r="E36" s="10">
        <v>0</v>
      </c>
      <c r="F36" s="10">
        <v>6.8493150684931511E-7</v>
      </c>
      <c r="G36" s="10">
        <v>9.9999999999999995E-7</v>
      </c>
      <c r="H36" s="11">
        <v>0.53833333333333333</v>
      </c>
      <c r="I36" s="10">
        <f t="shared" si="2"/>
        <v>0.99999909589041158</v>
      </c>
      <c r="J36" s="10">
        <f t="shared" si="3"/>
        <v>1.0049996075170644</v>
      </c>
    </row>
    <row r="37" spans="3:10">
      <c r="C37" s="10">
        <v>549166.66666666663</v>
      </c>
      <c r="D37" s="10">
        <v>549166.66666666663</v>
      </c>
      <c r="E37" s="10">
        <v>0</v>
      </c>
      <c r="F37" s="10">
        <v>6.8493150684931511E-7</v>
      </c>
      <c r="G37" s="10">
        <v>9.9999999999999995E-7</v>
      </c>
      <c r="H37" s="11">
        <v>0.54916666666666658</v>
      </c>
      <c r="I37" s="10">
        <f t="shared" si="2"/>
        <v>0.9999991027397267</v>
      </c>
      <c r="J37" s="10">
        <f t="shared" si="3"/>
        <v>1.0049997315551293</v>
      </c>
    </row>
    <row r="38" spans="3:10">
      <c r="C38" s="10">
        <v>575833.33333333337</v>
      </c>
      <c r="D38" s="10">
        <v>575833.33333333337</v>
      </c>
      <c r="E38" s="10">
        <v>0</v>
      </c>
      <c r="F38" s="10">
        <v>6.8493150684931511E-7</v>
      </c>
      <c r="G38" s="10">
        <v>9.9999999999999995E-7</v>
      </c>
      <c r="H38" s="11">
        <v>0.57583333333333331</v>
      </c>
      <c r="I38" s="10">
        <f t="shared" si="2"/>
        <v>0.99999910958904181</v>
      </c>
      <c r="J38" s="10">
        <f t="shared" si="3"/>
        <v>1.004999861616287</v>
      </c>
    </row>
    <row r="39" spans="3:10">
      <c r="C39" s="10">
        <v>590833.33333333337</v>
      </c>
      <c r="D39" s="10">
        <v>590833.33333333337</v>
      </c>
      <c r="E39" s="10">
        <v>0</v>
      </c>
      <c r="F39" s="10">
        <v>6.8493150684931511E-7</v>
      </c>
      <c r="G39" s="10">
        <v>9.9999999999999995E-7</v>
      </c>
      <c r="H39" s="11">
        <v>0.59083333333333332</v>
      </c>
      <c r="I39" s="10">
        <f t="shared" si="2"/>
        <v>0.99999911643835693</v>
      </c>
      <c r="J39" s="10">
        <f t="shared" si="3"/>
        <v>1.0049999950654342</v>
      </c>
    </row>
    <row r="40" spans="3:10">
      <c r="C40" s="10">
        <v>613333.33333333337</v>
      </c>
      <c r="D40" s="10">
        <v>613333.33333333337</v>
      </c>
      <c r="E40" s="10">
        <v>0</v>
      </c>
      <c r="F40" s="10">
        <v>6.8493150684931511E-7</v>
      </c>
      <c r="G40" s="10">
        <v>9.9999999999999995E-7</v>
      </c>
      <c r="H40" s="11">
        <v>0.6133333333333334</v>
      </c>
      <c r="I40" s="10">
        <f t="shared" si="2"/>
        <v>0.99999912328767204</v>
      </c>
      <c r="J40" s="10">
        <f t="shared" si="3"/>
        <v>1.0050001335965659</v>
      </c>
    </row>
    <row r="41" spans="3:10">
      <c r="C41" s="10">
        <v>614166.66666666663</v>
      </c>
      <c r="D41" s="10">
        <v>614166.66666666663</v>
      </c>
      <c r="E41" s="10">
        <v>0</v>
      </c>
      <c r="F41" s="10">
        <v>6.8493150684931511E-7</v>
      </c>
      <c r="G41" s="10">
        <v>9.9999999999999995E-7</v>
      </c>
      <c r="H41" s="11">
        <v>0.61416666666666664</v>
      </c>
      <c r="I41" s="10">
        <f t="shared" si="2"/>
        <v>0.99999913013698716</v>
      </c>
      <c r="J41" s="10">
        <f t="shared" si="3"/>
        <v>1.0050002723159193</v>
      </c>
    </row>
    <row r="42" spans="3:10">
      <c r="C42" s="10">
        <v>656666.66666666663</v>
      </c>
      <c r="D42" s="10">
        <v>656666.66666666663</v>
      </c>
      <c r="E42" s="10">
        <v>0</v>
      </c>
      <c r="F42" s="10">
        <v>6.8493150684931511E-7</v>
      </c>
      <c r="G42" s="10">
        <v>9.9999999999999995E-7</v>
      </c>
      <c r="H42" s="11">
        <v>0.65666666666666662</v>
      </c>
      <c r="I42" s="10">
        <f t="shared" si="2"/>
        <v>0.99999913698630227</v>
      </c>
      <c r="J42" s="10">
        <f t="shared" si="3"/>
        <v>1.0050004206345766</v>
      </c>
    </row>
    <row r="43" spans="3:10">
      <c r="C43" s="10">
        <v>769166.66666666663</v>
      </c>
      <c r="D43" s="10">
        <v>769166.66666666663</v>
      </c>
      <c r="E43" s="10">
        <v>0</v>
      </c>
      <c r="F43" s="10">
        <v>6.8493150684931511E-7</v>
      </c>
      <c r="G43" s="10">
        <v>9.9999999999999995E-7</v>
      </c>
      <c r="H43" s="11">
        <v>0.76916666666666655</v>
      </c>
      <c r="I43" s="10">
        <f t="shared" si="2"/>
        <v>0.99999914383561739</v>
      </c>
      <c r="J43" s="10">
        <f t="shared" si="3"/>
        <v>1.0050005943631564</v>
      </c>
    </row>
    <row r="44" spans="3:10">
      <c r="C44" s="10">
        <v>776666.66666666663</v>
      </c>
      <c r="D44" s="10">
        <v>776666.66666666663</v>
      </c>
      <c r="E44" s="10">
        <v>0</v>
      </c>
      <c r="F44" s="10">
        <v>6.8493150684931511E-7</v>
      </c>
      <c r="G44" s="10">
        <v>9.9999999999999995E-7</v>
      </c>
      <c r="H44" s="11">
        <v>0.77666666666666662</v>
      </c>
      <c r="I44" s="10">
        <f t="shared" si="2"/>
        <v>0.9999991506849325</v>
      </c>
      <c r="J44" s="10">
        <f t="shared" si="3"/>
        <v>1.0050007697857308</v>
      </c>
    </row>
    <row r="45" spans="3:10">
      <c r="C45" s="10">
        <v>842500</v>
      </c>
      <c r="D45" s="10">
        <v>842500</v>
      </c>
      <c r="E45" s="10">
        <v>0</v>
      </c>
      <c r="F45" s="10">
        <v>6.8493150684931511E-7</v>
      </c>
      <c r="G45" s="10">
        <v>9.9999999999999995E-7</v>
      </c>
      <c r="H45" s="11">
        <v>0.84249999999999992</v>
      </c>
      <c r="I45" s="10">
        <f t="shared" si="2"/>
        <v>0.99999915753424762</v>
      </c>
      <c r="J45" s="10">
        <f t="shared" si="3"/>
        <v>1.0050009600778154</v>
      </c>
    </row>
    <row r="46" spans="3:10">
      <c r="C46" s="10">
        <v>847500</v>
      </c>
      <c r="D46" s="10">
        <v>847500</v>
      </c>
      <c r="E46" s="10">
        <v>0</v>
      </c>
      <c r="F46" s="10">
        <v>6.8493150684931511E-7</v>
      </c>
      <c r="G46" s="10">
        <v>9.9999999999999995E-7</v>
      </c>
      <c r="H46" s="11">
        <v>0.84749999999999992</v>
      </c>
      <c r="I46" s="10">
        <f t="shared" si="2"/>
        <v>0.99999916438356273</v>
      </c>
      <c r="J46" s="10">
        <f t="shared" si="3"/>
        <v>1.0050011514992299</v>
      </c>
    </row>
    <row r="47" spans="3:10">
      <c r="C47" s="10">
        <v>862500</v>
      </c>
      <c r="D47" s="10">
        <v>862500</v>
      </c>
      <c r="E47" s="10">
        <v>0</v>
      </c>
      <c r="F47" s="10">
        <v>6.8493150684931511E-7</v>
      </c>
      <c r="G47" s="10">
        <v>9.9999999999999995E-7</v>
      </c>
      <c r="H47" s="11">
        <v>0.86249999999999993</v>
      </c>
      <c r="I47" s="10">
        <f t="shared" si="2"/>
        <v>0.99999917123287785</v>
      </c>
      <c r="J47" s="10">
        <f t="shared" si="3"/>
        <v>1.005001346308634</v>
      </c>
    </row>
    <row r="48" spans="3:10">
      <c r="C48" s="10">
        <v>996666.66666666663</v>
      </c>
      <c r="D48" s="10">
        <v>996666.66666666663</v>
      </c>
      <c r="E48" s="10">
        <v>0</v>
      </c>
      <c r="F48" s="10">
        <v>6.8493150684931511E-7</v>
      </c>
      <c r="G48" s="10">
        <v>9.9999999999999995E-7</v>
      </c>
      <c r="H48" s="11">
        <v>0.99666666666666659</v>
      </c>
      <c r="I48" s="10">
        <f t="shared" si="2"/>
        <v>0.99999917808219296</v>
      </c>
      <c r="J48" s="10">
        <f t="shared" si="3"/>
        <v>1.0050015714217231</v>
      </c>
    </row>
    <row r="49" spans="3:10">
      <c r="C49" s="10">
        <v>1176666.6666666667</v>
      </c>
      <c r="D49" s="10">
        <v>1176666.6666666667</v>
      </c>
      <c r="E49" s="10">
        <v>0</v>
      </c>
      <c r="F49" s="10">
        <v>6.8493150684931511E-7</v>
      </c>
      <c r="G49" s="10">
        <v>9.9999999999999995E-7</v>
      </c>
      <c r="H49" s="11">
        <v>1.1766666666666667</v>
      </c>
      <c r="I49" s="10">
        <f t="shared" si="2"/>
        <v>0.99999918493150808</v>
      </c>
      <c r="J49" s="10">
        <f t="shared" si="3"/>
        <v>1.0050018371906879</v>
      </c>
    </row>
    <row r="50" spans="3:10">
      <c r="C50" s="10">
        <v>1317500</v>
      </c>
      <c r="D50" s="10">
        <v>1317500</v>
      </c>
      <c r="E50" s="10">
        <v>0</v>
      </c>
      <c r="F50" s="10">
        <v>6.8493150684931511E-7</v>
      </c>
      <c r="G50" s="10">
        <v>9.9999999999999995E-7</v>
      </c>
      <c r="H50" s="11">
        <v>1.3174999999999999</v>
      </c>
      <c r="I50" s="10">
        <f t="shared" si="2"/>
        <v>0.99999919178082319</v>
      </c>
      <c r="J50" s="10">
        <f t="shared" si="3"/>
        <v>1.0050021347691109</v>
      </c>
    </row>
    <row r="51" spans="3:10">
      <c r="C51" s="10">
        <v>1374166.6666666665</v>
      </c>
      <c r="D51" s="10">
        <v>1374166.6666666665</v>
      </c>
      <c r="E51" s="10">
        <v>0</v>
      </c>
      <c r="F51" s="10">
        <v>6.8493150684931511E-7</v>
      </c>
      <c r="G51" s="10">
        <v>9.9999999999999995E-7</v>
      </c>
      <c r="H51" s="11">
        <v>1.3741666666666665</v>
      </c>
      <c r="I51" s="10">
        <f t="shared" si="2"/>
        <v>0.99999919863013831</v>
      </c>
      <c r="J51" s="10">
        <f t="shared" si="3"/>
        <v>1.005002445146606</v>
      </c>
    </row>
    <row r="52" spans="3:10">
      <c r="C52" s="10">
        <v>1615000</v>
      </c>
      <c r="D52" s="10">
        <v>1615000</v>
      </c>
      <c r="E52" s="10">
        <v>0</v>
      </c>
      <c r="F52" s="10">
        <v>6.8493150684931511E-7</v>
      </c>
      <c r="G52" s="10">
        <v>9.9999999999999995E-7</v>
      </c>
      <c r="H52" s="11">
        <v>1.615</v>
      </c>
      <c r="I52" s="10">
        <f t="shared" si="2"/>
        <v>0.99999920547945342</v>
      </c>
      <c r="J52" s="10">
        <f t="shared" si="3"/>
        <v>1.0050028099201567</v>
      </c>
    </row>
    <row r="53" spans="3:10">
      <c r="C53" s="10">
        <v>1631666.6666666667</v>
      </c>
      <c r="D53" s="10">
        <v>1631666.6666666667</v>
      </c>
      <c r="E53" s="10">
        <v>0</v>
      </c>
      <c r="F53" s="10">
        <v>6.8493150684931511E-7</v>
      </c>
      <c r="G53" s="10">
        <v>9.9999999999999995E-7</v>
      </c>
      <c r="H53" s="11">
        <v>1.6316666666666666</v>
      </c>
      <c r="I53" s="10">
        <f t="shared" si="2"/>
        <v>0.99999921232876854</v>
      </c>
      <c r="J53" s="10">
        <f t="shared" si="3"/>
        <v>1.0050031784581404</v>
      </c>
    </row>
    <row r="54" spans="3:10">
      <c r="C54" s="10">
        <v>1664166.6666666667</v>
      </c>
      <c r="D54" s="10">
        <v>1664166.6666666667</v>
      </c>
      <c r="E54" s="10">
        <v>0</v>
      </c>
      <c r="F54" s="10">
        <v>6.8493150684931511E-7</v>
      </c>
      <c r="G54" s="10">
        <v>9.9999999999999995E-7</v>
      </c>
      <c r="H54" s="11">
        <v>1.6641666666666666</v>
      </c>
      <c r="I54" s="10">
        <f t="shared" si="2"/>
        <v>0.99999921917808365</v>
      </c>
      <c r="J54" s="10">
        <f t="shared" si="3"/>
        <v>1.0050035543367684</v>
      </c>
    </row>
    <row r="55" spans="3:10">
      <c r="C55" s="10">
        <v>1769166.6666666667</v>
      </c>
      <c r="D55" s="10">
        <v>1769166.6666666667</v>
      </c>
      <c r="E55" s="10">
        <v>0</v>
      </c>
      <c r="F55" s="10">
        <v>6.8493150684931511E-7</v>
      </c>
      <c r="G55" s="10">
        <v>9.9999999999999995E-7</v>
      </c>
      <c r="H55" s="11">
        <v>1.7691666666666666</v>
      </c>
      <c r="I55" s="10">
        <f t="shared" si="2"/>
        <v>0.99999922602739877</v>
      </c>
      <c r="J55" s="10">
        <f t="shared" si="3"/>
        <v>1.0050039539313238</v>
      </c>
    </row>
    <row r="56" spans="3:10">
      <c r="C56" s="10">
        <v>1915833.3333333333</v>
      </c>
      <c r="D56" s="10">
        <v>1915833.3333333333</v>
      </c>
      <c r="E56" s="10">
        <v>0</v>
      </c>
      <c r="F56" s="10">
        <v>6.8493150684931511E-7</v>
      </c>
      <c r="G56" s="10">
        <v>9.9999999999999995E-7</v>
      </c>
      <c r="H56" s="11">
        <v>1.9158333333333333</v>
      </c>
      <c r="I56" s="10">
        <f t="shared" si="2"/>
        <v>0.99999923287671388</v>
      </c>
      <c r="J56" s="10">
        <f t="shared" si="3"/>
        <v>1.005004386652889</v>
      </c>
    </row>
    <row r="57" spans="3:10">
      <c r="C57" s="10">
        <v>1931666.6666666667</v>
      </c>
      <c r="D57" s="10">
        <v>1931666.6666666667</v>
      </c>
      <c r="E57" s="10">
        <v>0</v>
      </c>
      <c r="F57" s="10">
        <v>6.8493150684931511E-7</v>
      </c>
      <c r="G57" s="10">
        <v>9.9999999999999995E-7</v>
      </c>
      <c r="H57" s="11">
        <v>1.9316666666666666</v>
      </c>
      <c r="I57" s="10">
        <f t="shared" si="2"/>
        <v>0.999999239726029</v>
      </c>
      <c r="J57" s="10">
        <f t="shared" si="3"/>
        <v>1.0050048229506654</v>
      </c>
    </row>
    <row r="58" spans="3:10">
      <c r="C58" s="10">
        <v>1937500</v>
      </c>
      <c r="D58" s="10">
        <v>1937500</v>
      </c>
      <c r="E58" s="10">
        <v>0</v>
      </c>
      <c r="F58" s="10">
        <v>6.8493150684931511E-7</v>
      </c>
      <c r="G58" s="10">
        <v>9.9999999999999995E-7</v>
      </c>
      <c r="H58" s="11">
        <v>1.9375</v>
      </c>
      <c r="I58" s="10">
        <f t="shared" si="2"/>
        <v>0.99999924657534411</v>
      </c>
      <c r="J58" s="10">
        <f t="shared" si="3"/>
        <v>1.0050052605659934</v>
      </c>
    </row>
    <row r="59" spans="3:10">
      <c r="C59" s="10">
        <v>2063333.3333333333</v>
      </c>
      <c r="D59" s="10">
        <v>2063333.3333333333</v>
      </c>
      <c r="E59" s="10">
        <v>0</v>
      </c>
      <c r="F59" s="10">
        <v>6.8493150684931511E-7</v>
      </c>
      <c r="G59" s="10">
        <v>9.9999999999999995E-7</v>
      </c>
      <c r="H59" s="11">
        <v>2.063333333333333</v>
      </c>
      <c r="I59" s="10">
        <f t="shared" si="2"/>
        <v>0.99999925342465923</v>
      </c>
      <c r="J59" s="10">
        <f t="shared" si="3"/>
        <v>1.0050057266027899</v>
      </c>
    </row>
    <row r="60" spans="3:10">
      <c r="C60" s="10">
        <v>2319166.6666666665</v>
      </c>
      <c r="D60" s="10">
        <v>2319166.6666666665</v>
      </c>
      <c r="E60" s="10">
        <v>0</v>
      </c>
      <c r="F60" s="10">
        <v>6.8493150684931511E-7</v>
      </c>
      <c r="G60" s="10">
        <v>9.9999999999999995E-7</v>
      </c>
      <c r="H60" s="11">
        <v>2.3191666666666664</v>
      </c>
      <c r="I60" s="10">
        <f t="shared" si="2"/>
        <v>0.99999926027397434</v>
      </c>
      <c r="J60" s="10">
        <f t="shared" si="3"/>
        <v>1.0050062504236319</v>
      </c>
    </row>
    <row r="61" spans="3:10">
      <c r="C61" s="10">
        <v>2575833.3333333335</v>
      </c>
      <c r="D61" s="10">
        <v>2575833.3333333335</v>
      </c>
      <c r="E61" s="10">
        <v>0</v>
      </c>
      <c r="F61" s="10">
        <v>6.8493150684931511E-7</v>
      </c>
      <c r="G61" s="10">
        <v>9.9999999999999995E-7</v>
      </c>
      <c r="H61" s="11">
        <v>2.5758333333333332</v>
      </c>
      <c r="I61" s="10">
        <f t="shared" si="2"/>
        <v>0.99999926712328946</v>
      </c>
      <c r="J61" s="10">
        <f t="shared" si="3"/>
        <v>1.0050068322167411</v>
      </c>
    </row>
    <row r="62" spans="3:10">
      <c r="C62" s="10">
        <v>2733333.333333333</v>
      </c>
      <c r="D62" s="10">
        <v>2733333.333333333</v>
      </c>
      <c r="E62" s="10">
        <v>0</v>
      </c>
      <c r="F62" s="10">
        <v>6.8493150684931511E-7</v>
      </c>
      <c r="G62" s="10">
        <v>9.9999999999999995E-7</v>
      </c>
      <c r="H62" s="11">
        <v>2.7333333333333329</v>
      </c>
      <c r="I62" s="10">
        <f t="shared" si="2"/>
        <v>0.99999927397260457</v>
      </c>
      <c r="J62" s="10">
        <f t="shared" si="3"/>
        <v>1.0050074495837416</v>
      </c>
    </row>
    <row r="63" spans="3:10">
      <c r="C63" s="10">
        <v>2960000</v>
      </c>
      <c r="D63" s="10">
        <v>2960000</v>
      </c>
      <c r="E63" s="10">
        <v>0</v>
      </c>
      <c r="F63" s="10">
        <v>6.8493150684931511E-7</v>
      </c>
      <c r="G63" s="10">
        <v>9.9999999999999995E-7</v>
      </c>
      <c r="H63" s="11">
        <v>2.96</v>
      </c>
      <c r="I63" s="10">
        <f t="shared" si="2"/>
        <v>0.99999928082191969</v>
      </c>
      <c r="J63" s="10">
        <f t="shared" si="3"/>
        <v>1.0050081181470296</v>
      </c>
    </row>
    <row r="64" spans="3:10">
      <c r="C64" s="10">
        <v>3032500</v>
      </c>
      <c r="D64" s="10">
        <v>3032500</v>
      </c>
      <c r="E64" s="10">
        <v>0</v>
      </c>
      <c r="F64" s="10">
        <v>6.8493150684931511E-7</v>
      </c>
      <c r="G64" s="10">
        <v>9.9999999999999995E-7</v>
      </c>
      <c r="H64" s="11">
        <v>3.0324999999999998</v>
      </c>
      <c r="I64" s="10">
        <f t="shared" si="2"/>
        <v>0.9999992876712348</v>
      </c>
      <c r="J64" s="10">
        <f t="shared" si="3"/>
        <v>1.005008803085601</v>
      </c>
    </row>
    <row r="65" spans="3:10">
      <c r="C65" s="10">
        <v>3051666.6666666665</v>
      </c>
      <c r="D65" s="10">
        <v>3051666.6666666665</v>
      </c>
      <c r="E65" s="10">
        <v>0</v>
      </c>
      <c r="F65" s="10">
        <v>6.8493150684931511E-7</v>
      </c>
      <c r="G65" s="10">
        <v>9.9999999999999995E-7</v>
      </c>
      <c r="H65" s="11">
        <v>3.0516666666666663</v>
      </c>
      <c r="I65" s="10">
        <f t="shared" si="2"/>
        <v>0.99999929452054992</v>
      </c>
      <c r="J65" s="10">
        <f t="shared" si="3"/>
        <v>1.0050094923532702</v>
      </c>
    </row>
    <row r="66" spans="3:10">
      <c r="C66" s="10">
        <v>3144166.6666666665</v>
      </c>
      <c r="D66" s="10">
        <v>3144166.6666666665</v>
      </c>
      <c r="E66" s="10">
        <v>0</v>
      </c>
      <c r="F66" s="10">
        <v>6.8493150684931511E-7</v>
      </c>
      <c r="G66" s="10">
        <v>9.9999999999999995E-7</v>
      </c>
      <c r="H66" s="11">
        <v>3.1441666666666666</v>
      </c>
      <c r="I66" s="10">
        <f t="shared" si="2"/>
        <v>0.99999930136986503</v>
      </c>
      <c r="J66" s="10">
        <f t="shared" si="3"/>
        <v>1.0050102025135421</v>
      </c>
    </row>
    <row r="67" spans="3:10">
      <c r="C67" s="10">
        <v>3209166.6666666665</v>
      </c>
      <c r="D67" s="10">
        <v>3209166.6666666665</v>
      </c>
      <c r="E67" s="10">
        <v>0</v>
      </c>
      <c r="F67" s="10">
        <v>6.8493150684931511E-7</v>
      </c>
      <c r="G67" s="10">
        <v>9.9999999999999995E-7</v>
      </c>
      <c r="H67" s="11">
        <v>3.2091666666666665</v>
      </c>
      <c r="I67" s="10">
        <f t="shared" si="2"/>
        <v>0.99999930821918015</v>
      </c>
      <c r="J67" s="10">
        <f t="shared" si="3"/>
        <v>1.0050109273551024</v>
      </c>
    </row>
    <row r="68" spans="3:10">
      <c r="C68" s="10">
        <v>3215833.3333333335</v>
      </c>
      <c r="D68" s="10">
        <v>3215833.3333333335</v>
      </c>
      <c r="E68" s="10">
        <v>0</v>
      </c>
      <c r="F68" s="10">
        <v>6.8493150684931511E-7</v>
      </c>
      <c r="G68" s="10">
        <v>9.9999999999999995E-7</v>
      </c>
      <c r="H68" s="11">
        <v>3.2158333333333333</v>
      </c>
      <c r="I68" s="10">
        <f t="shared" si="2"/>
        <v>0.99999931506849526</v>
      </c>
      <c r="J68" s="10">
        <f t="shared" si="3"/>
        <v>1.0050116537024361</v>
      </c>
    </row>
    <row r="69" spans="3:10">
      <c r="C69" s="10">
        <v>3381666.6666666665</v>
      </c>
      <c r="D69" s="10">
        <v>3381666.6666666665</v>
      </c>
      <c r="E69" s="10">
        <v>0</v>
      </c>
      <c r="F69" s="10">
        <v>6.8493150684931511E-7</v>
      </c>
      <c r="G69" s="10">
        <v>9.9999999999999995E-7</v>
      </c>
      <c r="H69" s="11">
        <v>3.3816666666666664</v>
      </c>
      <c r="I69" s="10">
        <f t="shared" si="2"/>
        <v>0.99999932191781038</v>
      </c>
      <c r="J69" s="10">
        <f t="shared" si="3"/>
        <v>1.0050124175058772</v>
      </c>
    </row>
    <row r="70" spans="3:10">
      <c r="C70" s="10">
        <v>3429166.6666666665</v>
      </c>
      <c r="D70" s="10">
        <v>3429166.6666666665</v>
      </c>
      <c r="E70" s="10">
        <v>0</v>
      </c>
      <c r="F70" s="10">
        <v>6.8493150684931511E-7</v>
      </c>
      <c r="G70" s="10">
        <v>9.9999999999999995E-7</v>
      </c>
      <c r="H70" s="11">
        <v>3.4291666666666663</v>
      </c>
      <c r="I70" s="10">
        <f t="shared" si="2"/>
        <v>0.99999932876712549</v>
      </c>
      <c r="J70" s="10">
        <f t="shared" si="3"/>
        <v>1.0050131920379524</v>
      </c>
    </row>
    <row r="71" spans="3:10">
      <c r="C71" s="10">
        <v>3611666.6666666665</v>
      </c>
      <c r="D71" s="10">
        <v>3611666.6666666665</v>
      </c>
      <c r="E71" s="10">
        <v>0</v>
      </c>
      <c r="F71" s="10">
        <v>6.8493150684931511E-7</v>
      </c>
      <c r="G71" s="10">
        <v>9.9999999999999995E-7</v>
      </c>
      <c r="H71" s="11">
        <v>3.6116666666666664</v>
      </c>
      <c r="I71" s="10">
        <f t="shared" si="2"/>
        <v>0.99999933561644061</v>
      </c>
      <c r="J71" s="10">
        <f t="shared" si="3"/>
        <v>1.005014007790568</v>
      </c>
    </row>
    <row r="72" spans="3:10">
      <c r="C72" s="10">
        <v>3931666.6666666665</v>
      </c>
      <c r="D72" s="10">
        <v>3931666.6666666665</v>
      </c>
      <c r="E72" s="10">
        <v>0</v>
      </c>
      <c r="F72" s="10">
        <v>6.8493150684931511E-7</v>
      </c>
      <c r="G72" s="10">
        <v>9.9999999999999995E-7</v>
      </c>
      <c r="H72" s="11">
        <v>3.9316666666666662</v>
      </c>
      <c r="I72" s="10">
        <f t="shared" si="2"/>
        <v>0.99999934246575573</v>
      </c>
      <c r="J72" s="10">
        <f t="shared" si="3"/>
        <v>1.005014895820296</v>
      </c>
    </row>
    <row r="73" spans="3:10">
      <c r="C73" s="10">
        <v>4049166.6666666665</v>
      </c>
      <c r="D73" s="10">
        <v>4049166.6666666665</v>
      </c>
      <c r="E73" s="10">
        <v>0</v>
      </c>
      <c r="F73" s="10">
        <v>6.8493150684931511E-7</v>
      </c>
      <c r="G73" s="10">
        <v>9.9999999999999995E-7</v>
      </c>
      <c r="H73" s="11">
        <v>4.0491666666666664</v>
      </c>
      <c r="I73" s="10">
        <f t="shared" si="2"/>
        <v>0.99999934931507084</v>
      </c>
      <c r="J73" s="10">
        <f t="shared" si="3"/>
        <v>1.0050158103892761</v>
      </c>
    </row>
    <row r="74" spans="3:10">
      <c r="C74" s="10">
        <v>4248333.333333333</v>
      </c>
      <c r="D74" s="10">
        <v>4248333.333333333</v>
      </c>
      <c r="E74" s="10">
        <v>0</v>
      </c>
      <c r="F74" s="10">
        <v>6.8493150684931511E-7</v>
      </c>
      <c r="G74" s="10">
        <v>9.9999999999999995E-7</v>
      </c>
      <c r="H74" s="11">
        <v>4.2483333333333331</v>
      </c>
      <c r="I74" s="10">
        <f t="shared" si="2"/>
        <v>0.99999935616438596</v>
      </c>
      <c r="J74" s="10">
        <f t="shared" si="3"/>
        <v>1.0050167699432297</v>
      </c>
    </row>
    <row r="75" spans="3:10">
      <c r="C75" s="10">
        <v>4465000</v>
      </c>
      <c r="D75" s="10">
        <v>4465000</v>
      </c>
      <c r="E75" s="10">
        <v>0</v>
      </c>
      <c r="F75" s="10">
        <v>6.8493150684931511E-7</v>
      </c>
      <c r="G75" s="10">
        <v>9.9999999999999995E-7</v>
      </c>
      <c r="H75" s="11">
        <v>4.4649999999999999</v>
      </c>
      <c r="I75" s="10">
        <f t="shared" si="2"/>
        <v>0.99999936301370107</v>
      </c>
      <c r="J75" s="10">
        <f t="shared" si="3"/>
        <v>1.0050177784348113</v>
      </c>
    </row>
    <row r="76" spans="3:10">
      <c r="C76" s="10">
        <v>4491666.666666667</v>
      </c>
      <c r="D76" s="10">
        <v>4491666.666666667</v>
      </c>
      <c r="E76" s="10">
        <v>0</v>
      </c>
      <c r="F76" s="10">
        <v>6.8493150684931511E-7</v>
      </c>
      <c r="G76" s="10">
        <v>9.9999999999999995E-7</v>
      </c>
      <c r="H76" s="11">
        <v>4.4916666666666671</v>
      </c>
      <c r="I76" s="10">
        <f t="shared" si="2"/>
        <v>0.99999936986301619</v>
      </c>
      <c r="J76" s="10">
        <f t="shared" si="3"/>
        <v>1.0050187929494856</v>
      </c>
    </row>
    <row r="77" spans="3:10">
      <c r="C77" s="10">
        <v>4702500</v>
      </c>
      <c r="D77" s="10">
        <v>4702500</v>
      </c>
      <c r="E77" s="10">
        <v>0</v>
      </c>
      <c r="F77" s="10">
        <v>6.8493150684931511E-7</v>
      </c>
      <c r="G77" s="10">
        <v>9.9999999999999995E-7</v>
      </c>
      <c r="H77" s="11">
        <v>4.7024999999999997</v>
      </c>
      <c r="I77" s="10">
        <f t="shared" si="2"/>
        <v>0.9999993767123313</v>
      </c>
      <c r="J77" s="10">
        <f t="shared" si="3"/>
        <v>1.0050198550842364</v>
      </c>
    </row>
    <row r="78" spans="3:10">
      <c r="C78" s="10">
        <v>5111666.666666667</v>
      </c>
      <c r="D78" s="10">
        <v>5111666.666666667</v>
      </c>
      <c r="E78" s="10">
        <v>0</v>
      </c>
      <c r="F78" s="10">
        <v>6.8493150684931511E-7</v>
      </c>
      <c r="G78" s="10">
        <v>9.9999999999999995E-7</v>
      </c>
      <c r="H78" s="11">
        <v>5.1116666666666664</v>
      </c>
      <c r="I78" s="10">
        <f t="shared" si="2"/>
        <v>0.99999938356164642</v>
      </c>
      <c r="J78" s="10">
        <f t="shared" si="3"/>
        <v>1.0050210096358156</v>
      </c>
    </row>
    <row r="79" spans="3:10">
      <c r="C79" s="10">
        <v>5244166.666666667</v>
      </c>
      <c r="D79" s="10">
        <v>5244166.666666667</v>
      </c>
      <c r="E79" s="10">
        <v>0</v>
      </c>
      <c r="F79" s="10">
        <v>6.8493150684931511E-7</v>
      </c>
      <c r="G79" s="10">
        <v>9.9999999999999995E-7</v>
      </c>
      <c r="H79" s="11">
        <v>5.2441666666666666</v>
      </c>
      <c r="I79" s="10">
        <f t="shared" si="2"/>
        <v>0.99999939041096153</v>
      </c>
      <c r="J79" s="10">
        <f t="shared" si="3"/>
        <v>1.0050221941146367</v>
      </c>
    </row>
    <row r="80" spans="3:10">
      <c r="C80" s="10">
        <v>5510000.0000000009</v>
      </c>
      <c r="D80" s="10">
        <v>5510000.0000000009</v>
      </c>
      <c r="E80" s="10">
        <v>0</v>
      </c>
      <c r="F80" s="10">
        <v>6.8493150684931511E-7</v>
      </c>
      <c r="G80" s="10">
        <v>9.9999999999999995E-7</v>
      </c>
      <c r="H80" s="11">
        <v>5.5100000000000007</v>
      </c>
      <c r="I80" s="10">
        <f t="shared" ref="I80:I143" si="4">I79+F80/100</f>
        <v>0.99999939726027665</v>
      </c>
      <c r="J80" s="10">
        <f t="shared" si="3"/>
        <v>1.0050234386361629</v>
      </c>
    </row>
    <row r="81" spans="3:10">
      <c r="C81" s="10">
        <v>6025833.333333333</v>
      </c>
      <c r="D81" s="10">
        <v>6025833.333333333</v>
      </c>
      <c r="E81" s="10">
        <v>0</v>
      </c>
      <c r="F81" s="10">
        <v>6.8493150684931511E-7</v>
      </c>
      <c r="G81" s="10">
        <v>9.9999999999999995E-7</v>
      </c>
      <c r="H81" s="11">
        <v>6.0258333333333329</v>
      </c>
      <c r="I81" s="10">
        <f t="shared" si="4"/>
        <v>0.99999940410959176</v>
      </c>
      <c r="J81" s="10">
        <f t="shared" ref="J81:J144" si="5">J80+H81/H$165</f>
        <v>1.0050247996668884</v>
      </c>
    </row>
    <row r="82" spans="3:10">
      <c r="C82" s="10">
        <v>6285000</v>
      </c>
      <c r="D82" s="10">
        <v>6285000</v>
      </c>
      <c r="E82" s="10">
        <v>0</v>
      </c>
      <c r="F82" s="10">
        <v>6.8493150684931511E-7</v>
      </c>
      <c r="G82" s="10">
        <v>9.9999999999999995E-7</v>
      </c>
      <c r="H82" s="11">
        <v>6.2850000000000001</v>
      </c>
      <c r="I82" s="10">
        <f t="shared" si="4"/>
        <v>0.99999941095890688</v>
      </c>
      <c r="J82" s="10">
        <f t="shared" si="5"/>
        <v>1.0050262192345458</v>
      </c>
    </row>
    <row r="83" spans="3:10">
      <c r="C83" s="10">
        <v>6299166.666666667</v>
      </c>
      <c r="D83" s="10">
        <v>6299166.666666667</v>
      </c>
      <c r="E83" s="10">
        <v>0</v>
      </c>
      <c r="F83" s="10">
        <v>6.8493150684931511E-7</v>
      </c>
      <c r="G83" s="10">
        <v>9.9999999999999995E-7</v>
      </c>
      <c r="H83" s="11">
        <v>6.2991666666666664</v>
      </c>
      <c r="I83" s="10">
        <f t="shared" si="4"/>
        <v>0.99999941780822199</v>
      </c>
      <c r="J83" s="10">
        <f t="shared" si="5"/>
        <v>1.0050276420019713</v>
      </c>
    </row>
    <row r="84" spans="3:10">
      <c r="C84" s="10">
        <v>6460833.333333333</v>
      </c>
      <c r="D84" s="10">
        <v>6460833.333333333</v>
      </c>
      <c r="E84" s="10">
        <v>0</v>
      </c>
      <c r="F84" s="10">
        <v>6.8493150684931511E-7</v>
      </c>
      <c r="G84" s="10">
        <v>9.9999999999999995E-7</v>
      </c>
      <c r="H84" s="11">
        <v>6.4608333333333325</v>
      </c>
      <c r="I84" s="10">
        <f t="shared" si="4"/>
        <v>0.99999942465753711</v>
      </c>
      <c r="J84" s="10">
        <f t="shared" si="5"/>
        <v>1.0050291012843962</v>
      </c>
    </row>
    <row r="85" spans="3:10">
      <c r="C85" s="10">
        <v>6573333.333333333</v>
      </c>
      <c r="D85" s="10">
        <v>6573333.333333333</v>
      </c>
      <c r="E85" s="10">
        <v>0</v>
      </c>
      <c r="F85" s="10">
        <v>6.8493150684931511E-7</v>
      </c>
      <c r="G85" s="10">
        <v>9.9999999999999995E-7</v>
      </c>
      <c r="H85" s="11">
        <v>6.5733333333333324</v>
      </c>
      <c r="I85" s="10">
        <f t="shared" si="4"/>
        <v>0.99999943150685222</v>
      </c>
      <c r="J85" s="10">
        <f t="shared" si="5"/>
        <v>1.0050305859767432</v>
      </c>
    </row>
    <row r="86" spans="3:10">
      <c r="C86" s="10">
        <v>6925833.333333333</v>
      </c>
      <c r="D86" s="10">
        <v>6925833.333333333</v>
      </c>
      <c r="E86" s="10">
        <v>0</v>
      </c>
      <c r="F86" s="10">
        <v>6.8493150684931511E-7</v>
      </c>
      <c r="G86" s="10">
        <v>9.9999999999999995E-7</v>
      </c>
      <c r="H86" s="11">
        <v>6.9258333333333324</v>
      </c>
      <c r="I86" s="10">
        <f t="shared" si="4"/>
        <v>0.99999943835616734</v>
      </c>
      <c r="J86" s="10">
        <f t="shared" si="5"/>
        <v>1.0050321502868467</v>
      </c>
    </row>
    <row r="87" spans="3:10">
      <c r="C87" s="10">
        <v>7215000</v>
      </c>
      <c r="D87" s="10">
        <v>7215000</v>
      </c>
      <c r="E87" s="10">
        <v>0</v>
      </c>
      <c r="F87" s="10">
        <v>6.8493150684931511E-7</v>
      </c>
      <c r="G87" s="10">
        <v>9.9999999999999995E-7</v>
      </c>
      <c r="H87" s="11">
        <v>7.2149999999999999</v>
      </c>
      <c r="I87" s="10">
        <f t="shared" si="4"/>
        <v>0.99999944520548245</v>
      </c>
      <c r="J87" s="10">
        <f t="shared" si="5"/>
        <v>1.0050337799098614</v>
      </c>
    </row>
    <row r="88" spans="3:10">
      <c r="C88" s="10">
        <v>7521666.666666667</v>
      </c>
      <c r="D88" s="10">
        <v>7521666.666666667</v>
      </c>
      <c r="E88" s="10">
        <v>0</v>
      </c>
      <c r="F88" s="10">
        <v>6.8493150684931511E-7</v>
      </c>
      <c r="G88" s="10">
        <v>9.9999999999999995E-7</v>
      </c>
      <c r="H88" s="11">
        <v>7.5216666666666665</v>
      </c>
      <c r="I88" s="10">
        <f t="shared" si="4"/>
        <v>0.99999945205479757</v>
      </c>
      <c r="J88" s="10">
        <f t="shared" si="5"/>
        <v>1.0050354787984421</v>
      </c>
    </row>
    <row r="89" spans="3:10">
      <c r="C89" s="10">
        <v>7533333.333333333</v>
      </c>
      <c r="D89" s="10">
        <v>7533333.333333333</v>
      </c>
      <c r="E89" s="10">
        <v>0</v>
      </c>
      <c r="F89" s="10">
        <v>6.8493150684931511E-7</v>
      </c>
      <c r="G89" s="10">
        <v>9.9999999999999995E-7</v>
      </c>
      <c r="H89" s="11">
        <v>7.5333333333333323</v>
      </c>
      <c r="I89" s="10">
        <f t="shared" si="4"/>
        <v>0.99999945890411268</v>
      </c>
      <c r="J89" s="10">
        <f t="shared" si="5"/>
        <v>1.0050371803221259</v>
      </c>
    </row>
    <row r="90" spans="3:10">
      <c r="C90" s="10">
        <v>7585833.333333333</v>
      </c>
      <c r="D90" s="10">
        <v>7585833.333333333</v>
      </c>
      <c r="E90" s="10">
        <v>0</v>
      </c>
      <c r="F90" s="10">
        <v>6.8493150684931511E-7</v>
      </c>
      <c r="G90" s="10">
        <v>9.9999999999999995E-7</v>
      </c>
      <c r="H90" s="11">
        <v>7.5858333333333325</v>
      </c>
      <c r="I90" s="10">
        <f t="shared" si="4"/>
        <v>0.9999994657534278</v>
      </c>
      <c r="J90" s="10">
        <f t="shared" si="5"/>
        <v>1.0050388937037733</v>
      </c>
    </row>
    <row r="91" spans="3:10">
      <c r="C91" s="10">
        <v>7728333.333333333</v>
      </c>
      <c r="D91" s="10">
        <v>7728333.333333333</v>
      </c>
      <c r="E91" s="10">
        <v>0</v>
      </c>
      <c r="F91" s="10">
        <v>6.8493150684931511E-7</v>
      </c>
      <c r="G91" s="10">
        <v>9.9999999999999995E-7</v>
      </c>
      <c r="H91" s="11">
        <v>7.7283333333333326</v>
      </c>
      <c r="I91" s="10">
        <f t="shared" si="4"/>
        <v>0.99999947260274291</v>
      </c>
      <c r="J91" s="10">
        <f t="shared" si="5"/>
        <v>1.0050406392713223</v>
      </c>
    </row>
    <row r="92" spans="3:10">
      <c r="C92" s="10">
        <v>7770000</v>
      </c>
      <c r="D92" s="10">
        <v>7770000</v>
      </c>
      <c r="E92" s="10">
        <v>0</v>
      </c>
      <c r="F92" s="10">
        <v>6.8493150684931511E-7</v>
      </c>
      <c r="G92" s="10">
        <v>9.9999999999999995E-7</v>
      </c>
      <c r="H92" s="11">
        <v>7.77</v>
      </c>
      <c r="I92" s="10">
        <f t="shared" si="4"/>
        <v>0.99999947945205803</v>
      </c>
      <c r="J92" s="10">
        <f t="shared" si="5"/>
        <v>1.0050423942499536</v>
      </c>
    </row>
    <row r="93" spans="3:10">
      <c r="C93" s="10">
        <v>7901666.666666667</v>
      </c>
      <c r="D93" s="10">
        <v>7901666.666666667</v>
      </c>
      <c r="E93" s="10">
        <v>0</v>
      </c>
      <c r="F93" s="10">
        <v>6.8493150684931511E-7</v>
      </c>
      <c r="G93" s="10">
        <v>9.9999999999999995E-7</v>
      </c>
      <c r="H93" s="11">
        <v>7.9016666666666664</v>
      </c>
      <c r="I93" s="10">
        <f t="shared" si="4"/>
        <v>0.99999948630137314</v>
      </c>
      <c r="J93" s="10">
        <f t="shared" si="5"/>
        <v>1.005044178967605</v>
      </c>
    </row>
    <row r="94" spans="3:10">
      <c r="C94" s="10">
        <v>7930833.333333333</v>
      </c>
      <c r="D94" s="10">
        <v>7930833.333333333</v>
      </c>
      <c r="E94" s="10">
        <v>0</v>
      </c>
      <c r="F94" s="10">
        <v>6.8493150684931511E-7</v>
      </c>
      <c r="G94" s="10">
        <v>9.9999999999999995E-7</v>
      </c>
      <c r="H94" s="11">
        <v>7.9308333333333323</v>
      </c>
      <c r="I94" s="10">
        <f t="shared" si="4"/>
        <v>0.99999949315068826</v>
      </c>
      <c r="J94" s="10">
        <f t="shared" si="5"/>
        <v>1.0050459702730141</v>
      </c>
    </row>
    <row r="95" spans="3:10">
      <c r="C95" s="10">
        <v>8100000</v>
      </c>
      <c r="D95" s="10">
        <v>8100000</v>
      </c>
      <c r="E95" s="10">
        <v>0</v>
      </c>
      <c r="F95" s="10">
        <v>6.8493150684931511E-7</v>
      </c>
      <c r="G95" s="10">
        <v>9.9999999999999995E-7</v>
      </c>
      <c r="H95" s="11">
        <v>8.1</v>
      </c>
      <c r="I95" s="10">
        <f t="shared" si="4"/>
        <v>0.99999950000000337</v>
      </c>
      <c r="J95" s="10">
        <f t="shared" si="5"/>
        <v>1.0050477997874174</v>
      </c>
    </row>
    <row r="96" spans="3:10">
      <c r="C96" s="10">
        <v>8529166.666666666</v>
      </c>
      <c r="D96" s="10">
        <v>8529166.666666666</v>
      </c>
      <c r="E96" s="10">
        <v>0</v>
      </c>
      <c r="F96" s="10">
        <v>6.8493150684931511E-7</v>
      </c>
      <c r="G96" s="10">
        <v>9.9999999999999995E-7</v>
      </c>
      <c r="H96" s="11">
        <v>8.529166666666665</v>
      </c>
      <c r="I96" s="10">
        <f t="shared" si="4"/>
        <v>0.99999950684931849</v>
      </c>
      <c r="J96" s="10">
        <f t="shared" si="5"/>
        <v>1.0050497262359688</v>
      </c>
    </row>
    <row r="97" spans="3:10">
      <c r="C97" s="10">
        <v>8578333.333333334</v>
      </c>
      <c r="D97" s="10">
        <v>8578333.333333334</v>
      </c>
      <c r="E97" s="10">
        <v>0</v>
      </c>
      <c r="F97" s="10">
        <v>6.8493150684931511E-7</v>
      </c>
      <c r="G97" s="10">
        <v>9.9999999999999995E-7</v>
      </c>
      <c r="H97" s="11">
        <v>8.5783333333333331</v>
      </c>
      <c r="I97" s="10">
        <f t="shared" si="4"/>
        <v>0.9999995136986336</v>
      </c>
      <c r="J97" s="10">
        <f t="shared" si="5"/>
        <v>1.0050516637895972</v>
      </c>
    </row>
    <row r="98" spans="3:10">
      <c r="C98" s="10">
        <v>8710000</v>
      </c>
      <c r="D98" s="10">
        <v>8710000</v>
      </c>
      <c r="E98" s="10">
        <v>0</v>
      </c>
      <c r="F98" s="10">
        <v>6.8493150684931511E-7</v>
      </c>
      <c r="G98" s="10">
        <v>9.9999999999999995E-7</v>
      </c>
      <c r="H98" s="11">
        <v>8.7099999999999991</v>
      </c>
      <c r="I98" s="10">
        <f t="shared" si="4"/>
        <v>0.99999952054794872</v>
      </c>
      <c r="J98" s="10">
        <f t="shared" si="5"/>
        <v>1.0050536310822458</v>
      </c>
    </row>
    <row r="99" spans="3:10">
      <c r="C99" s="10">
        <v>9037500</v>
      </c>
      <c r="D99" s="10">
        <v>9037500</v>
      </c>
      <c r="E99" s="10">
        <v>0</v>
      </c>
      <c r="F99" s="10">
        <v>6.8493150684931511E-7</v>
      </c>
      <c r="G99" s="10">
        <v>9.9999999999999995E-7</v>
      </c>
      <c r="H99" s="11">
        <v>9.0374999999999996</v>
      </c>
      <c r="I99" s="10">
        <f t="shared" si="4"/>
        <v>0.99999952739726383</v>
      </c>
      <c r="J99" s="10">
        <f t="shared" si="5"/>
        <v>1.0050556723460013</v>
      </c>
    </row>
    <row r="100" spans="3:10">
      <c r="C100" s="10">
        <v>9136666.666666666</v>
      </c>
      <c r="D100" s="10">
        <v>9136666.666666666</v>
      </c>
      <c r="E100" s="10">
        <v>0</v>
      </c>
      <c r="F100" s="10">
        <v>6.8493150684931511E-7</v>
      </c>
      <c r="G100" s="10">
        <v>9.9999999999999995E-7</v>
      </c>
      <c r="H100" s="11">
        <v>9.1366666666666649</v>
      </c>
      <c r="I100" s="10">
        <f t="shared" si="4"/>
        <v>0.99999953424657895</v>
      </c>
      <c r="J100" s="10">
        <f t="shared" si="5"/>
        <v>1.005057736008133</v>
      </c>
    </row>
    <row r="101" spans="3:10">
      <c r="C101" s="10">
        <v>9456666.666666666</v>
      </c>
      <c r="D101" s="10">
        <v>9456666.666666666</v>
      </c>
      <c r="E101" s="10">
        <v>0</v>
      </c>
      <c r="F101" s="10">
        <v>6.8493150684931511E-7</v>
      </c>
      <c r="G101" s="10">
        <v>9.9999999999999995E-7</v>
      </c>
      <c r="H101" s="11">
        <v>9.4566666666666652</v>
      </c>
      <c r="I101" s="10">
        <f t="shared" si="4"/>
        <v>0.99999954109589406</v>
      </c>
      <c r="J101" s="10">
        <f t="shared" si="5"/>
        <v>1.0050598719473767</v>
      </c>
    </row>
    <row r="102" spans="3:10">
      <c r="C102" s="10">
        <v>9500833.333333334</v>
      </c>
      <c r="D102" s="10">
        <v>9500833.333333334</v>
      </c>
      <c r="E102" s="10">
        <v>0</v>
      </c>
      <c r="F102" s="10">
        <v>6.8493150684931511E-7</v>
      </c>
      <c r="G102" s="10">
        <v>9.9999999999999995E-7</v>
      </c>
      <c r="H102" s="11">
        <v>9.5008333333333344</v>
      </c>
      <c r="I102" s="10">
        <f t="shared" si="4"/>
        <v>0.99999954794520918</v>
      </c>
      <c r="J102" s="10">
        <f t="shared" si="5"/>
        <v>1.0050620178623677</v>
      </c>
    </row>
    <row r="103" spans="3:10">
      <c r="C103" s="10">
        <v>9888333.333333334</v>
      </c>
      <c r="D103" s="10">
        <v>9888333.333333334</v>
      </c>
      <c r="E103" s="10">
        <v>0</v>
      </c>
      <c r="F103" s="10">
        <v>6.8493150684931511E-7</v>
      </c>
      <c r="G103" s="10">
        <v>9.9999999999999995E-7</v>
      </c>
      <c r="H103" s="11">
        <v>9.8883333333333336</v>
      </c>
      <c r="I103" s="10">
        <f t="shared" si="4"/>
        <v>0.99999955479452429</v>
      </c>
      <c r="J103" s="10">
        <f t="shared" si="5"/>
        <v>1.0050642513004244</v>
      </c>
    </row>
    <row r="104" spans="3:10">
      <c r="C104" s="10">
        <v>10207500</v>
      </c>
      <c r="D104" s="10">
        <v>10207500</v>
      </c>
      <c r="E104" s="10">
        <v>0</v>
      </c>
      <c r="F104" s="10">
        <v>6.8493150684931511E-7</v>
      </c>
      <c r="G104" s="10">
        <v>9.9999999999999995E-7</v>
      </c>
      <c r="H104" s="11">
        <v>10.2075</v>
      </c>
      <c r="I104" s="10">
        <f t="shared" si="4"/>
        <v>0.99999956164383941</v>
      </c>
      <c r="J104" s="10">
        <f t="shared" si="5"/>
        <v>1.0050665568273716</v>
      </c>
    </row>
    <row r="105" spans="3:10">
      <c r="C105" s="10">
        <v>10292500</v>
      </c>
      <c r="D105" s="10">
        <v>10292500</v>
      </c>
      <c r="E105" s="10">
        <v>0</v>
      </c>
      <c r="F105" s="10">
        <v>6.8493150684931511E-7</v>
      </c>
      <c r="G105" s="10">
        <v>9.9999999999999995E-7</v>
      </c>
      <c r="H105" s="11">
        <v>10.292499999999999</v>
      </c>
      <c r="I105" s="10">
        <f t="shared" si="4"/>
        <v>0.99999956849315452</v>
      </c>
      <c r="J105" s="10">
        <f t="shared" si="5"/>
        <v>1.0050688815529267</v>
      </c>
    </row>
    <row r="106" spans="3:10">
      <c r="C106" s="10">
        <v>10466666.666666666</v>
      </c>
      <c r="D106" s="10">
        <v>10466666.666666666</v>
      </c>
      <c r="E106" s="10">
        <v>0</v>
      </c>
      <c r="F106" s="10">
        <v>6.8493150684931511E-7</v>
      </c>
      <c r="G106" s="10">
        <v>9.9999999999999995E-7</v>
      </c>
      <c r="H106" s="11">
        <v>10.466666666666665</v>
      </c>
      <c r="I106" s="10">
        <f t="shared" si="4"/>
        <v>0.99999957534246964</v>
      </c>
      <c r="J106" s="10">
        <f t="shared" si="5"/>
        <v>1.0050712456168061</v>
      </c>
    </row>
    <row r="107" spans="3:10">
      <c r="C107" s="10">
        <v>10602500</v>
      </c>
      <c r="D107" s="10">
        <v>10602500</v>
      </c>
      <c r="E107" s="10">
        <v>0</v>
      </c>
      <c r="F107" s="10">
        <v>6.8493150684931511E-7</v>
      </c>
      <c r="G107" s="10">
        <v>9.9999999999999995E-7</v>
      </c>
      <c r="H107" s="11">
        <v>10.602499999999999</v>
      </c>
      <c r="I107" s="10">
        <f t="shared" si="4"/>
        <v>0.99999958219178475</v>
      </c>
      <c r="J107" s="10">
        <f t="shared" si="5"/>
        <v>1.0050736403608136</v>
      </c>
    </row>
    <row r="108" spans="3:10">
      <c r="C108" s="10">
        <v>10692500</v>
      </c>
      <c r="D108" s="10">
        <v>10692500</v>
      </c>
      <c r="E108" s="10">
        <v>0</v>
      </c>
      <c r="F108" s="10">
        <v>6.8493150684931511E-7</v>
      </c>
      <c r="G108" s="10">
        <v>9.9999999999999995E-7</v>
      </c>
      <c r="H108" s="11">
        <v>10.692499999999999</v>
      </c>
      <c r="I108" s="10">
        <f t="shared" si="4"/>
        <v>0.99999958904109987</v>
      </c>
      <c r="J108" s="10">
        <f t="shared" si="5"/>
        <v>1.0050760554327589</v>
      </c>
    </row>
    <row r="109" spans="3:10">
      <c r="C109" s="10">
        <v>10776666.666666666</v>
      </c>
      <c r="D109" s="10">
        <v>10776666.666666666</v>
      </c>
      <c r="E109" s="10">
        <v>0</v>
      </c>
      <c r="F109" s="10">
        <v>6.8493150684931511E-7</v>
      </c>
      <c r="G109" s="10">
        <v>9.9999999999999995E-7</v>
      </c>
      <c r="H109" s="11">
        <v>10.776666666666666</v>
      </c>
      <c r="I109" s="10">
        <f t="shared" si="4"/>
        <v>0.99999959589041498</v>
      </c>
      <c r="J109" s="10">
        <f t="shared" si="5"/>
        <v>1.0050784895150906</v>
      </c>
    </row>
    <row r="110" spans="3:10">
      <c r="C110" s="10">
        <v>11455833.333333334</v>
      </c>
      <c r="D110" s="10">
        <v>11455833.333333334</v>
      </c>
      <c r="E110" s="10">
        <v>0</v>
      </c>
      <c r="F110" s="10">
        <v>6.8493150684931511E-7</v>
      </c>
      <c r="G110" s="10">
        <v>9.9999999999999995E-7</v>
      </c>
      <c r="H110" s="11">
        <v>11.455833333333333</v>
      </c>
      <c r="I110" s="10">
        <f t="shared" si="4"/>
        <v>0.9999996027397301</v>
      </c>
      <c r="J110" s="10">
        <f t="shared" si="5"/>
        <v>1.0050810769980643</v>
      </c>
    </row>
    <row r="111" spans="3:10">
      <c r="C111" s="10">
        <v>11733333.333333334</v>
      </c>
      <c r="D111" s="10">
        <v>11733333.333333334</v>
      </c>
      <c r="E111" s="10">
        <v>0</v>
      </c>
      <c r="F111" s="10">
        <v>6.8493150684931511E-7</v>
      </c>
      <c r="G111" s="10">
        <v>9.9999999999999995E-7</v>
      </c>
      <c r="H111" s="11">
        <v>11.733333333333334</v>
      </c>
      <c r="I111" s="10">
        <f t="shared" si="4"/>
        <v>0.99999960958904521</v>
      </c>
      <c r="J111" s="10">
        <f t="shared" si="5"/>
        <v>1.005083727158846</v>
      </c>
    </row>
    <row r="112" spans="3:10">
      <c r="C112" s="10">
        <v>11738333.333333334</v>
      </c>
      <c r="D112" s="10">
        <v>11738333.333333334</v>
      </c>
      <c r="E112" s="10">
        <v>0</v>
      </c>
      <c r="F112" s="10">
        <v>6.8493150684931511E-7</v>
      </c>
      <c r="G112" s="10">
        <v>9.9999999999999995E-7</v>
      </c>
      <c r="H112" s="11">
        <v>11.738333333333333</v>
      </c>
      <c r="I112" s="10">
        <f t="shared" si="4"/>
        <v>0.99999961643836033</v>
      </c>
      <c r="J112" s="10">
        <f t="shared" si="5"/>
        <v>1.0050863784489577</v>
      </c>
    </row>
    <row r="113" spans="3:10">
      <c r="C113" s="10">
        <v>12068333.333333334</v>
      </c>
      <c r="D113" s="10">
        <v>12068333.333333334</v>
      </c>
      <c r="E113" s="10">
        <v>0</v>
      </c>
      <c r="F113" s="10">
        <v>6.8493150684931511E-7</v>
      </c>
      <c r="G113" s="10">
        <v>9.9999999999999995E-7</v>
      </c>
      <c r="H113" s="11">
        <v>12.068333333333333</v>
      </c>
      <c r="I113" s="10">
        <f t="shared" si="4"/>
        <v>0.99999962328767544</v>
      </c>
      <c r="J113" s="10">
        <f t="shared" si="5"/>
        <v>1.0050891042748413</v>
      </c>
    </row>
    <row r="114" spans="3:10">
      <c r="C114" s="10">
        <v>12573333.333333334</v>
      </c>
      <c r="D114" s="10">
        <v>12573333.333333334</v>
      </c>
      <c r="E114" s="10">
        <v>0</v>
      </c>
      <c r="F114" s="10">
        <v>6.8493150684931511E-7</v>
      </c>
      <c r="G114" s="10">
        <v>9.9999999999999995E-7</v>
      </c>
      <c r="H114" s="11">
        <v>12.573333333333334</v>
      </c>
      <c r="I114" s="10">
        <f t="shared" si="4"/>
        <v>0.99999963013699056</v>
      </c>
      <c r="J114" s="10">
        <f t="shared" si="5"/>
        <v>1.0050919441630428</v>
      </c>
    </row>
    <row r="115" spans="3:10">
      <c r="C115" s="10">
        <v>13363333.333333334</v>
      </c>
      <c r="D115" s="10">
        <v>13363333.333333334</v>
      </c>
      <c r="E115" s="10">
        <v>0</v>
      </c>
      <c r="F115" s="10">
        <v>6.8493150684931511E-7</v>
      </c>
      <c r="G115" s="10">
        <v>9.9999999999999995E-7</v>
      </c>
      <c r="H115" s="11">
        <v>13.363333333333333</v>
      </c>
      <c r="I115" s="10">
        <f t="shared" si="4"/>
        <v>0.99999963698630567</v>
      </c>
      <c r="J115" s="10">
        <f t="shared" si="5"/>
        <v>1.0050949624853651</v>
      </c>
    </row>
    <row r="116" spans="3:10">
      <c r="C116" s="10">
        <v>13872500</v>
      </c>
      <c r="D116" s="10">
        <v>13872500</v>
      </c>
      <c r="E116" s="10">
        <v>0</v>
      </c>
      <c r="F116" s="10">
        <v>6.8493150684931511E-7</v>
      </c>
      <c r="G116" s="10">
        <v>9.9999999999999995E-7</v>
      </c>
      <c r="H116" s="11">
        <v>13.872499999999999</v>
      </c>
      <c r="I116" s="10">
        <f t="shared" si="4"/>
        <v>0.99999964383562079</v>
      </c>
      <c r="J116" s="10">
        <f t="shared" si="5"/>
        <v>1.0050980958111133</v>
      </c>
    </row>
    <row r="117" spans="3:10">
      <c r="C117" s="10">
        <v>14565833.333333334</v>
      </c>
      <c r="D117" s="10">
        <v>14565833.333333334</v>
      </c>
      <c r="E117" s="10">
        <v>0</v>
      </c>
      <c r="F117" s="10">
        <v>6.8493150684931511E-7</v>
      </c>
      <c r="G117" s="10">
        <v>9.9999999999999995E-7</v>
      </c>
      <c r="H117" s="11">
        <v>14.565833333333334</v>
      </c>
      <c r="I117" s="10">
        <f t="shared" si="4"/>
        <v>0.9999996506849359</v>
      </c>
      <c r="J117" s="10">
        <f t="shared" si="5"/>
        <v>1.0051013857372713</v>
      </c>
    </row>
    <row r="118" spans="3:10">
      <c r="C118" s="10">
        <v>14965833.333333334</v>
      </c>
      <c r="D118" s="10">
        <v>14965833.333333334</v>
      </c>
      <c r="E118" s="10">
        <v>0</v>
      </c>
      <c r="F118" s="10">
        <v>6.8493150684931511E-7</v>
      </c>
      <c r="G118" s="10">
        <v>9.9999999999999995E-7</v>
      </c>
      <c r="H118" s="11">
        <v>14.965833333333332</v>
      </c>
      <c r="I118" s="10">
        <f t="shared" si="4"/>
        <v>0.99999965753425102</v>
      </c>
      <c r="J118" s="10">
        <f t="shared" si="5"/>
        <v>1.0051047660098196</v>
      </c>
    </row>
    <row r="119" spans="3:10">
      <c r="C119" s="10">
        <v>14989166.666666666</v>
      </c>
      <c r="D119" s="10">
        <v>14989166.666666666</v>
      </c>
      <c r="E119" s="10">
        <v>0</v>
      </c>
      <c r="F119" s="10">
        <v>6.8493150684931511E-7</v>
      </c>
      <c r="G119" s="10">
        <v>9.9999999999999995E-7</v>
      </c>
      <c r="H119" s="11">
        <v>14.989166666666666</v>
      </c>
      <c r="I119" s="10">
        <f t="shared" si="4"/>
        <v>0.99999966438356613</v>
      </c>
      <c r="J119" s="10">
        <f t="shared" si="5"/>
        <v>1.0051081515525739</v>
      </c>
    </row>
    <row r="120" spans="3:10">
      <c r="C120" s="10">
        <v>15411666.666666666</v>
      </c>
      <c r="D120" s="10">
        <v>15411666.666666666</v>
      </c>
      <c r="E120" s="10">
        <v>0</v>
      </c>
      <c r="F120" s="10">
        <v>6.8493150684931511E-7</v>
      </c>
      <c r="G120" s="10">
        <v>9.9999999999999995E-7</v>
      </c>
      <c r="H120" s="11">
        <v>15.411666666666665</v>
      </c>
      <c r="I120" s="10">
        <f t="shared" si="4"/>
        <v>0.99999967123288125</v>
      </c>
      <c r="J120" s="10">
        <f t="shared" si="5"/>
        <v>1.0051116325237031</v>
      </c>
    </row>
    <row r="121" spans="3:10">
      <c r="C121" s="10">
        <v>15950000</v>
      </c>
      <c r="D121" s="10">
        <v>15950000</v>
      </c>
      <c r="E121" s="10">
        <v>0</v>
      </c>
      <c r="F121" s="10">
        <v>6.8493150684931511E-7</v>
      </c>
      <c r="G121" s="10">
        <v>9.9999999999999995E-7</v>
      </c>
      <c r="H121" s="11">
        <v>15.95</v>
      </c>
      <c r="I121" s="10">
        <f t="shared" si="4"/>
        <v>0.99999967808219636</v>
      </c>
      <c r="J121" s="10">
        <f t="shared" si="5"/>
        <v>1.0051152350860157</v>
      </c>
    </row>
    <row r="122" spans="3:10">
      <c r="C122" s="10">
        <v>16004166.666666666</v>
      </c>
      <c r="D122" s="10">
        <v>16004166.666666666</v>
      </c>
      <c r="E122" s="10">
        <v>0</v>
      </c>
      <c r="F122" s="10">
        <v>6.8493150684931511E-7</v>
      </c>
      <c r="G122" s="10">
        <v>9.9999999999999995E-7</v>
      </c>
      <c r="H122" s="11">
        <v>16.004166666666666</v>
      </c>
      <c r="I122" s="10">
        <f t="shared" si="4"/>
        <v>0.99999968493151148</v>
      </c>
      <c r="J122" s="10">
        <f t="shared" si="5"/>
        <v>1.0051188498827355</v>
      </c>
    </row>
    <row r="123" spans="3:10">
      <c r="C123" s="10">
        <v>16394166.666666666</v>
      </c>
      <c r="D123" s="10">
        <v>16394166.666666666</v>
      </c>
      <c r="E123" s="10">
        <v>0</v>
      </c>
      <c r="F123" s="10">
        <v>6.8493150684931511E-7</v>
      </c>
      <c r="G123" s="10">
        <v>9.9999999999999995E-7</v>
      </c>
      <c r="H123" s="11">
        <v>16.394166666666667</v>
      </c>
      <c r="I123" s="10">
        <f t="shared" si="4"/>
        <v>0.99999969178082659</v>
      </c>
      <c r="J123" s="10">
        <f t="shared" si="5"/>
        <v>1.0051225527671859</v>
      </c>
    </row>
    <row r="124" spans="3:10">
      <c r="C124" s="10">
        <v>17219166.666666668</v>
      </c>
      <c r="D124" s="10">
        <v>17219166.666666668</v>
      </c>
      <c r="E124" s="10">
        <v>0</v>
      </c>
      <c r="F124" s="10">
        <v>6.8493150684931511E-7</v>
      </c>
      <c r="G124" s="10">
        <v>9.9999999999999995E-7</v>
      </c>
      <c r="H124" s="11">
        <v>17.219166666666666</v>
      </c>
      <c r="I124" s="10">
        <f t="shared" si="4"/>
        <v>0.99999969863014171</v>
      </c>
      <c r="J124" s="10">
        <f t="shared" si="5"/>
        <v>1.0051264419910662</v>
      </c>
    </row>
    <row r="125" spans="3:10">
      <c r="C125" s="10">
        <v>17287500</v>
      </c>
      <c r="D125" s="10">
        <v>17287500</v>
      </c>
      <c r="E125" s="10">
        <v>0</v>
      </c>
      <c r="F125" s="10">
        <v>6.8493150684931511E-7</v>
      </c>
      <c r="G125" s="10">
        <v>9.9999999999999995E-7</v>
      </c>
      <c r="H125" s="11">
        <v>17.287499999999998</v>
      </c>
      <c r="I125" s="10">
        <f t="shared" si="4"/>
        <v>0.99999970547945682</v>
      </c>
      <c r="J125" s="10">
        <f t="shared" si="5"/>
        <v>1.0051303466491215</v>
      </c>
    </row>
    <row r="126" spans="3:10">
      <c r="C126" s="10">
        <v>17345000</v>
      </c>
      <c r="D126" s="10">
        <v>17345000</v>
      </c>
      <c r="E126" s="10">
        <v>0</v>
      </c>
      <c r="F126" s="10">
        <v>6.8493150684931511E-7</v>
      </c>
      <c r="G126" s="10">
        <v>9.9999999999999995E-7</v>
      </c>
      <c r="H126" s="11">
        <v>17.344999999999999</v>
      </c>
      <c r="I126" s="10">
        <f t="shared" si="4"/>
        <v>0.99999971232877194</v>
      </c>
      <c r="J126" s="10">
        <f t="shared" si="5"/>
        <v>1.0051342642944705</v>
      </c>
    </row>
    <row r="127" spans="3:10">
      <c r="C127" s="10">
        <v>17448333.333333332</v>
      </c>
      <c r="D127" s="10">
        <v>17448333.333333332</v>
      </c>
      <c r="E127" s="10">
        <v>0</v>
      </c>
      <c r="F127" s="10">
        <v>6.8493150684931511E-7</v>
      </c>
      <c r="G127" s="10">
        <v>9.9999999999999995E-7</v>
      </c>
      <c r="H127" s="11">
        <v>17.448333333333331</v>
      </c>
      <c r="I127" s="10">
        <f t="shared" si="4"/>
        <v>0.99999971917808705</v>
      </c>
      <c r="J127" s="10">
        <f t="shared" si="5"/>
        <v>1.0051382052793036</v>
      </c>
    </row>
    <row r="128" spans="3:10">
      <c r="C128" s="10">
        <v>18499166.666666668</v>
      </c>
      <c r="D128" s="10">
        <v>18499166.666666668</v>
      </c>
      <c r="E128" s="10">
        <v>0</v>
      </c>
      <c r="F128" s="10">
        <v>6.8493150684931511E-7</v>
      </c>
      <c r="G128" s="10">
        <v>9.9999999999999995E-7</v>
      </c>
      <c r="H128" s="11">
        <v>18.499166666666667</v>
      </c>
      <c r="I128" s="10">
        <f t="shared" si="4"/>
        <v>0.99999972602740217</v>
      </c>
      <c r="J128" s="10">
        <f t="shared" si="5"/>
        <v>1.0051423836116329</v>
      </c>
    </row>
    <row r="129" spans="3:10">
      <c r="C129" s="10">
        <v>18696666.666666668</v>
      </c>
      <c r="D129" s="10">
        <v>18696666.666666668</v>
      </c>
      <c r="E129" s="10">
        <v>0</v>
      </c>
      <c r="F129" s="10">
        <v>6.8493150684931511E-7</v>
      </c>
      <c r="G129" s="10">
        <v>9.9999999999999995E-7</v>
      </c>
      <c r="H129" s="11">
        <v>18.696666666666665</v>
      </c>
      <c r="I129" s="10">
        <f t="shared" si="4"/>
        <v>0.99999973287671728</v>
      </c>
      <c r="J129" s="10">
        <f t="shared" si="5"/>
        <v>1.0051466065524923</v>
      </c>
    </row>
    <row r="130" spans="3:10">
      <c r="C130" s="10">
        <v>19878333.333333332</v>
      </c>
      <c r="D130" s="10">
        <v>19878333.333333332</v>
      </c>
      <c r="E130" s="10">
        <v>0</v>
      </c>
      <c r="F130" s="10">
        <v>6.8493150684931511E-7</v>
      </c>
      <c r="G130" s="10">
        <v>9.9999999999999995E-7</v>
      </c>
      <c r="H130" s="11">
        <v>19.87833333333333</v>
      </c>
      <c r="I130" s="10">
        <f t="shared" si="4"/>
        <v>0.9999997397260324</v>
      </c>
      <c r="J130" s="10">
        <f t="shared" si="5"/>
        <v>1.0051510963916463</v>
      </c>
    </row>
    <row r="131" spans="3:10">
      <c r="C131" s="10">
        <v>19889166.666666668</v>
      </c>
      <c r="D131" s="10">
        <v>19889166.666666668</v>
      </c>
      <c r="E131" s="10">
        <v>0</v>
      </c>
      <c r="F131" s="10">
        <v>6.8493150684931511E-7</v>
      </c>
      <c r="G131" s="10">
        <v>9.9999999999999995E-7</v>
      </c>
      <c r="H131" s="11">
        <v>19.889166666666668</v>
      </c>
      <c r="I131" s="10">
        <f t="shared" si="4"/>
        <v>0.99999974657534751</v>
      </c>
      <c r="J131" s="10">
        <f t="shared" si="5"/>
        <v>1.0051555886776817</v>
      </c>
    </row>
    <row r="132" spans="3:10">
      <c r="C132" s="10">
        <v>20645000</v>
      </c>
      <c r="D132" s="10">
        <v>20645000</v>
      </c>
      <c r="E132" s="10">
        <v>0</v>
      </c>
      <c r="F132" s="10">
        <v>6.8493150684931511E-7</v>
      </c>
      <c r="G132" s="10">
        <v>9.9999999999999995E-7</v>
      </c>
      <c r="H132" s="11">
        <v>20.645</v>
      </c>
      <c r="I132" s="10">
        <f t="shared" si="4"/>
        <v>0.99999975342466263</v>
      </c>
      <c r="J132" s="10">
        <f t="shared" si="5"/>
        <v>1.0051602516807505</v>
      </c>
    </row>
    <row r="133" spans="3:10">
      <c r="C133" s="10">
        <v>21082500</v>
      </c>
      <c r="D133" s="10">
        <v>21082500</v>
      </c>
      <c r="E133" s="10">
        <v>0</v>
      </c>
      <c r="F133" s="10">
        <v>6.8493150684931511E-7</v>
      </c>
      <c r="G133" s="10">
        <v>9.9999999999999995E-7</v>
      </c>
      <c r="H133" s="11">
        <v>21.0825</v>
      </c>
      <c r="I133" s="10">
        <f t="shared" si="4"/>
        <v>0.99999976027397774</v>
      </c>
      <c r="J133" s="10">
        <f t="shared" si="5"/>
        <v>1.0051650135001837</v>
      </c>
    </row>
    <row r="134" spans="3:10">
      <c r="C134" s="10">
        <v>22121666.666666664</v>
      </c>
      <c r="D134" s="10">
        <v>22121666.666666664</v>
      </c>
      <c r="E134" s="10">
        <v>0</v>
      </c>
      <c r="F134" s="10">
        <v>6.8493150684931511E-7</v>
      </c>
      <c r="G134" s="10">
        <v>9.9999999999999995E-7</v>
      </c>
      <c r="H134" s="11">
        <v>22.121666666666663</v>
      </c>
      <c r="I134" s="10">
        <f t="shared" si="4"/>
        <v>0.99999976712329286</v>
      </c>
      <c r="J134" s="10">
        <f t="shared" si="5"/>
        <v>1.00517001003201</v>
      </c>
    </row>
    <row r="135" spans="3:10">
      <c r="C135" s="10">
        <v>22725833.333333332</v>
      </c>
      <c r="D135" s="10">
        <v>22725833.333333332</v>
      </c>
      <c r="E135" s="10">
        <v>0</v>
      </c>
      <c r="F135" s="10">
        <v>6.8493150684931511E-7</v>
      </c>
      <c r="G135" s="10">
        <v>9.9999999999999995E-7</v>
      </c>
      <c r="H135" s="11">
        <v>22.72583333333333</v>
      </c>
      <c r="I135" s="10">
        <f t="shared" si="4"/>
        <v>0.99999977397260797</v>
      </c>
      <c r="J135" s="10">
        <f t="shared" si="5"/>
        <v>1.0051751430245299</v>
      </c>
    </row>
    <row r="136" spans="3:10">
      <c r="C136" s="10">
        <v>23385000</v>
      </c>
      <c r="D136" s="10">
        <v>23385000</v>
      </c>
      <c r="E136" s="10">
        <v>0</v>
      </c>
      <c r="F136" s="10">
        <v>6.8493150684931511E-7</v>
      </c>
      <c r="G136" s="10">
        <v>9.9999999999999995E-7</v>
      </c>
      <c r="H136" s="11">
        <v>23.384999999999998</v>
      </c>
      <c r="I136" s="10">
        <f t="shared" si="4"/>
        <v>0.99999978082192309</v>
      </c>
      <c r="J136" s="10">
        <f t="shared" si="5"/>
        <v>1.0051804249003722</v>
      </c>
    </row>
    <row r="137" spans="3:10">
      <c r="C137" s="10">
        <v>24399166.666666668</v>
      </c>
      <c r="D137" s="10">
        <v>24399166.666666668</v>
      </c>
      <c r="E137" s="10">
        <v>0</v>
      </c>
      <c r="F137" s="10">
        <v>6.8493150684931511E-7</v>
      </c>
      <c r="G137" s="10">
        <v>9.9999999999999995E-7</v>
      </c>
      <c r="H137" s="11">
        <v>24.399166666666666</v>
      </c>
      <c r="I137" s="10">
        <f t="shared" si="4"/>
        <v>0.99999978767123821</v>
      </c>
      <c r="J137" s="10">
        <f t="shared" si="5"/>
        <v>1.0051859358419581</v>
      </c>
    </row>
    <row r="138" spans="3:10">
      <c r="C138" s="10">
        <v>24641666.666666668</v>
      </c>
      <c r="D138" s="10">
        <v>24641666.666666668</v>
      </c>
      <c r="E138" s="10">
        <v>0</v>
      </c>
      <c r="F138" s="10">
        <v>6.8493150684931511E-7</v>
      </c>
      <c r="G138" s="10">
        <v>9.9999999999999995E-7</v>
      </c>
      <c r="H138" s="11">
        <v>24.641666666666666</v>
      </c>
      <c r="I138" s="10">
        <f t="shared" si="4"/>
        <v>0.99999979452055332</v>
      </c>
      <c r="J138" s="10">
        <f t="shared" si="5"/>
        <v>1.0051915015560433</v>
      </c>
    </row>
    <row r="139" spans="3:10">
      <c r="C139" s="10">
        <v>24920000</v>
      </c>
      <c r="D139" s="10">
        <v>24920000</v>
      </c>
      <c r="E139" s="10">
        <v>0</v>
      </c>
      <c r="F139" s="10">
        <v>6.8493150684931511E-7</v>
      </c>
      <c r="G139" s="10">
        <v>9.9999999999999995E-7</v>
      </c>
      <c r="H139" s="11">
        <v>24.919999999999998</v>
      </c>
      <c r="I139" s="10">
        <f t="shared" si="4"/>
        <v>0.99999980136986844</v>
      </c>
      <c r="J139" s="10">
        <f t="shared" si="5"/>
        <v>1.0051971301361584</v>
      </c>
    </row>
    <row r="140" spans="3:10">
      <c r="C140" s="10">
        <v>26449166.666666668</v>
      </c>
      <c r="D140" s="10">
        <v>26449166.666666668</v>
      </c>
      <c r="E140" s="10">
        <v>0</v>
      </c>
      <c r="F140" s="10">
        <v>6.8493150684931511E-7</v>
      </c>
      <c r="G140" s="10">
        <v>9.9999999999999995E-7</v>
      </c>
      <c r="H140" s="11">
        <v>26.449166666666667</v>
      </c>
      <c r="I140" s="10">
        <f t="shared" si="4"/>
        <v>0.99999980821918355</v>
      </c>
      <c r="J140" s="10">
        <f t="shared" si="5"/>
        <v>1.0052031041029947</v>
      </c>
    </row>
    <row r="141" spans="3:10">
      <c r="C141" s="10">
        <v>26592500</v>
      </c>
      <c r="D141" s="10">
        <v>26592500</v>
      </c>
      <c r="E141" s="10">
        <v>0</v>
      </c>
      <c r="F141" s="10">
        <v>6.8493150684931511E-7</v>
      </c>
      <c r="G141" s="10">
        <v>9.9999999999999995E-7</v>
      </c>
      <c r="H141" s="11">
        <v>26.592499999999998</v>
      </c>
      <c r="I141" s="10">
        <f t="shared" si="4"/>
        <v>0.99999981506849867</v>
      </c>
      <c r="J141" s="10">
        <f t="shared" si="5"/>
        <v>1.0052091104439542</v>
      </c>
    </row>
    <row r="142" spans="3:10">
      <c r="C142" s="10">
        <v>26859166.666666668</v>
      </c>
      <c r="D142" s="10">
        <v>26859166.666666668</v>
      </c>
      <c r="E142" s="10">
        <v>0</v>
      </c>
      <c r="F142" s="10">
        <v>6.8493150684931511E-7</v>
      </c>
      <c r="G142" s="10">
        <v>9.9999999999999995E-7</v>
      </c>
      <c r="H142" s="11">
        <v>26.859166666666667</v>
      </c>
      <c r="I142" s="10">
        <f t="shared" si="4"/>
        <v>0.99999982191781378</v>
      </c>
      <c r="J142" s="10">
        <f t="shared" si="5"/>
        <v>1.0052151770158404</v>
      </c>
    </row>
    <row r="143" spans="3:10">
      <c r="C143" s="10">
        <v>27615000</v>
      </c>
      <c r="D143" s="10">
        <v>27615000</v>
      </c>
      <c r="E143" s="10">
        <v>0</v>
      </c>
      <c r="F143" s="10">
        <v>6.8493150684931511E-7</v>
      </c>
      <c r="G143" s="10">
        <v>9.9999999999999995E-7</v>
      </c>
      <c r="H143" s="11">
        <v>27.614999999999998</v>
      </c>
      <c r="I143" s="10">
        <f t="shared" si="4"/>
        <v>0.9999998287671289</v>
      </c>
      <c r="J143" s="10">
        <f t="shared" si="5"/>
        <v>1.00522141430476</v>
      </c>
    </row>
    <row r="144" spans="3:10">
      <c r="C144" s="10">
        <v>29473333.333333332</v>
      </c>
      <c r="D144" s="10">
        <v>29473333.333333332</v>
      </c>
      <c r="E144" s="10">
        <v>0</v>
      </c>
      <c r="F144" s="10">
        <v>6.8493150684931511E-7</v>
      </c>
      <c r="G144" s="10">
        <v>9.9999999999999995E-7</v>
      </c>
      <c r="H144" s="11">
        <v>29.473333333333329</v>
      </c>
      <c r="I144" s="10">
        <f t="shared" ref="I144:I164" si="6">I143+F144/100</f>
        <v>0.99999983561644401</v>
      </c>
      <c r="J144" s="10">
        <f t="shared" si="5"/>
        <v>1.0052280713279511</v>
      </c>
    </row>
    <row r="145" spans="3:10">
      <c r="C145" s="10">
        <v>29475833.333333332</v>
      </c>
      <c r="D145" s="10">
        <v>29475833.333333332</v>
      </c>
      <c r="E145" s="10">
        <v>0</v>
      </c>
      <c r="F145" s="10">
        <v>6.8493150684931511E-7</v>
      </c>
      <c r="G145" s="10">
        <v>9.9999999999999995E-7</v>
      </c>
      <c r="H145" s="11">
        <v>29.47583333333333</v>
      </c>
      <c r="I145" s="10">
        <f t="shared" si="6"/>
        <v>0.99999984246575913</v>
      </c>
      <c r="J145" s="10">
        <f t="shared" ref="J145:J164" si="7">J144+H145/H$165</f>
        <v>1.0052347289158072</v>
      </c>
    </row>
    <row r="146" spans="3:10">
      <c r="C146" s="10">
        <v>29848333.333333332</v>
      </c>
      <c r="D146" s="10">
        <v>29848333.333333332</v>
      </c>
      <c r="E146" s="10">
        <v>0</v>
      </c>
      <c r="F146" s="10">
        <v>6.8493150684931511E-7</v>
      </c>
      <c r="G146" s="10">
        <v>9.9999999999999995E-7</v>
      </c>
      <c r="H146" s="11">
        <v>29.848333333333329</v>
      </c>
      <c r="I146" s="10">
        <f t="shared" si="6"/>
        <v>0.99999984931507424</v>
      </c>
      <c r="J146" s="10">
        <f t="shared" si="7"/>
        <v>1.0052414706387394</v>
      </c>
    </row>
    <row r="147" spans="3:10">
      <c r="C147" s="10">
        <v>30220000</v>
      </c>
      <c r="D147" s="10">
        <v>30220000</v>
      </c>
      <c r="E147" s="10">
        <v>0</v>
      </c>
      <c r="F147" s="10">
        <v>6.8493150684931511E-7</v>
      </c>
      <c r="G147" s="10">
        <v>9.9999999999999995E-7</v>
      </c>
      <c r="H147" s="10">
        <v>30.22</v>
      </c>
      <c r="I147" s="10">
        <f t="shared" si="6"/>
        <v>0.99999985616438936</v>
      </c>
      <c r="J147" s="10">
        <f t="shared" si="7"/>
        <v>1.0052482963085256</v>
      </c>
    </row>
    <row r="148" spans="3:10">
      <c r="C148" s="10">
        <v>30295833.333333332</v>
      </c>
      <c r="D148" s="10">
        <v>30295833.333333332</v>
      </c>
      <c r="E148" s="10">
        <v>0</v>
      </c>
      <c r="F148" s="10">
        <v>6.8493150684931511E-7</v>
      </c>
      <c r="G148" s="10">
        <v>9.9999999999999995E-7</v>
      </c>
      <c r="H148" s="10">
        <v>30.295833333333331</v>
      </c>
      <c r="I148" s="10">
        <f t="shared" si="6"/>
        <v>0.99999986301370447</v>
      </c>
      <c r="J148" s="10">
        <f t="shared" si="7"/>
        <v>1.0052551391064819</v>
      </c>
    </row>
    <row r="149" spans="3:10">
      <c r="C149" s="10">
        <v>31270833.333333332</v>
      </c>
      <c r="D149" s="10">
        <v>31270833.333333332</v>
      </c>
      <c r="E149" s="10">
        <v>0</v>
      </c>
      <c r="F149" s="10">
        <v>6.8493150684931511E-7</v>
      </c>
      <c r="G149" s="10">
        <v>9.9999999999999995E-7</v>
      </c>
      <c r="H149" s="10">
        <v>31.270833333333332</v>
      </c>
      <c r="I149" s="10">
        <f t="shared" si="6"/>
        <v>0.99999986986301959</v>
      </c>
      <c r="J149" s="10">
        <f t="shared" si="7"/>
        <v>1.0052622021237645</v>
      </c>
    </row>
    <row r="150" spans="3:10">
      <c r="C150" s="10">
        <v>32666666.666666668</v>
      </c>
      <c r="D150" s="10">
        <v>32666666.666666668</v>
      </c>
      <c r="E150" s="10">
        <v>0</v>
      </c>
      <c r="F150" s="10">
        <v>6.8493150684931511E-7</v>
      </c>
      <c r="G150" s="10">
        <v>9.9999999999999995E-7</v>
      </c>
      <c r="H150" s="10">
        <v>32.666666666666664</v>
      </c>
      <c r="I150" s="10">
        <f t="shared" si="6"/>
        <v>0.9999998767123347</v>
      </c>
      <c r="J150" s="10">
        <f t="shared" si="7"/>
        <v>1.0052695804123049</v>
      </c>
    </row>
    <row r="151" spans="3:10">
      <c r="C151" s="10">
        <v>33499166.666666668</v>
      </c>
      <c r="D151" s="10">
        <v>33499166.666666668</v>
      </c>
      <c r="E151" s="10">
        <v>0</v>
      </c>
      <c r="F151" s="10">
        <v>6.8493150684931511E-7</v>
      </c>
      <c r="G151" s="10">
        <v>9.9999999999999995E-7</v>
      </c>
      <c r="H151" s="10">
        <v>33.499166666666667</v>
      </c>
      <c r="I151" s="10">
        <f t="shared" si="6"/>
        <v>0.99999988356164982</v>
      </c>
      <c r="J151" s="10">
        <f t="shared" si="7"/>
        <v>1.0052771467342698</v>
      </c>
    </row>
    <row r="152" spans="3:10">
      <c r="C152" s="10">
        <v>35106666.666666664</v>
      </c>
      <c r="D152" s="10">
        <v>35106666.666666664</v>
      </c>
      <c r="E152" s="10">
        <v>0</v>
      </c>
      <c r="F152" s="10">
        <v>6.8493150684931511E-7</v>
      </c>
      <c r="G152" s="10">
        <v>9.9999999999999995E-7</v>
      </c>
      <c r="H152" s="10">
        <v>35.106666666666662</v>
      </c>
      <c r="I152" s="10">
        <f t="shared" si="6"/>
        <v>0.99999989041096493</v>
      </c>
      <c r="J152" s="10">
        <f t="shared" si="7"/>
        <v>1.0052850761357908</v>
      </c>
    </row>
    <row r="153" spans="3:10">
      <c r="C153" s="10">
        <v>35399166.666666664</v>
      </c>
      <c r="D153" s="10">
        <v>35399166.666666664</v>
      </c>
      <c r="E153" s="10">
        <v>0</v>
      </c>
      <c r="F153" s="10">
        <v>6.8493150684931511E-7</v>
      </c>
      <c r="G153" s="10">
        <v>9.9999999999999995E-7</v>
      </c>
      <c r="H153" s="10">
        <v>35.399166666666666</v>
      </c>
      <c r="I153" s="10">
        <f t="shared" si="6"/>
        <v>0.99999989726028005</v>
      </c>
      <c r="J153" s="10">
        <f t="shared" si="7"/>
        <v>1.0052930716031097</v>
      </c>
    </row>
    <row r="154" spans="3:10">
      <c r="C154" s="10">
        <v>37119166.666666664</v>
      </c>
      <c r="D154" s="10">
        <v>37119166.666666664</v>
      </c>
      <c r="E154" s="10">
        <v>0</v>
      </c>
      <c r="F154" s="10">
        <v>6.8493150684931511E-7</v>
      </c>
      <c r="G154" s="10">
        <v>9.9999999999999995E-7</v>
      </c>
      <c r="H154" s="10">
        <v>37.119166666666665</v>
      </c>
      <c r="I154" s="10">
        <f t="shared" si="6"/>
        <v>0.99999990410959516</v>
      </c>
      <c r="J154" s="10">
        <f t="shared" si="7"/>
        <v>1.0053014555599069</v>
      </c>
    </row>
    <row r="155" spans="3:10">
      <c r="C155" s="10">
        <v>38678333.333333336</v>
      </c>
      <c r="D155" s="10">
        <v>38678333.333333336</v>
      </c>
      <c r="E155" s="10">
        <v>0</v>
      </c>
      <c r="F155" s="10">
        <v>6.8493150684931511E-7</v>
      </c>
      <c r="G155" s="10">
        <v>9.9999999999999995E-7</v>
      </c>
      <c r="H155" s="10">
        <v>38.678333333333335</v>
      </c>
      <c r="I155" s="10">
        <f t="shared" si="6"/>
        <v>0.99999991095891028</v>
      </c>
      <c r="J155" s="10">
        <f t="shared" si="7"/>
        <v>1.0053101916794045</v>
      </c>
    </row>
    <row r="156" spans="3:10">
      <c r="C156" s="10">
        <v>40174166.666666664</v>
      </c>
      <c r="D156" s="10">
        <v>40174166.666666664</v>
      </c>
      <c r="E156" s="10">
        <v>0</v>
      </c>
      <c r="F156" s="10">
        <v>6.8493150684931511E-7</v>
      </c>
      <c r="G156" s="10">
        <v>9.9999999999999995E-7</v>
      </c>
      <c r="H156" s="10">
        <v>40.174166666666665</v>
      </c>
      <c r="I156" s="10">
        <f t="shared" si="6"/>
        <v>0.99999991780822539</v>
      </c>
      <c r="J156" s="10">
        <f t="shared" si="7"/>
        <v>1.0053192656567576</v>
      </c>
    </row>
    <row r="157" spans="3:10">
      <c r="C157" s="10">
        <v>52998333.333333336</v>
      </c>
      <c r="D157" s="10">
        <v>52998333.333333336</v>
      </c>
      <c r="E157" s="10">
        <v>0</v>
      </c>
      <c r="F157" s="10">
        <v>6.8493150684931511E-7</v>
      </c>
      <c r="G157" s="10">
        <v>9.9999999999999995E-7</v>
      </c>
      <c r="H157" s="10">
        <v>52.998333333333335</v>
      </c>
      <c r="I157" s="10">
        <f t="shared" si="6"/>
        <v>0.99999992465754051</v>
      </c>
      <c r="J157" s="10">
        <f t="shared" si="7"/>
        <v>1.0053312361770277</v>
      </c>
    </row>
    <row r="158" spans="3:10">
      <c r="C158" s="10">
        <v>53225000</v>
      </c>
      <c r="D158" s="10">
        <v>53225000</v>
      </c>
      <c r="E158" s="10">
        <v>0</v>
      </c>
      <c r="F158" s="10">
        <v>6.8493150684931511E-7</v>
      </c>
      <c r="G158" s="10">
        <v>9.9999999999999995E-7</v>
      </c>
      <c r="H158" s="10">
        <v>53.224999999999994</v>
      </c>
      <c r="I158" s="10">
        <f t="shared" si="6"/>
        <v>0.99999993150685562</v>
      </c>
      <c r="J158" s="10">
        <f t="shared" si="7"/>
        <v>1.0053432578935855</v>
      </c>
    </row>
    <row r="159" spans="3:10">
      <c r="C159" s="10">
        <v>55046666.666666664</v>
      </c>
      <c r="D159" s="10">
        <v>55046666.666666664</v>
      </c>
      <c r="E159" s="10">
        <v>0</v>
      </c>
      <c r="F159" s="10">
        <v>6.8493150684931511E-7</v>
      </c>
      <c r="G159" s="10">
        <v>9.9999999999999995E-7</v>
      </c>
      <c r="H159" s="10">
        <v>55.04666666666666</v>
      </c>
      <c r="I159" s="10">
        <f t="shared" si="6"/>
        <v>0.99999993835617074</v>
      </c>
      <c r="J159" s="10">
        <f t="shared" si="7"/>
        <v>1.0053556910626624</v>
      </c>
    </row>
    <row r="160" spans="3:10">
      <c r="C160" s="10">
        <v>72355000</v>
      </c>
      <c r="D160" s="10">
        <v>72355000</v>
      </c>
      <c r="E160" s="10">
        <v>0</v>
      </c>
      <c r="F160" s="10">
        <v>6.8493150684931511E-7</v>
      </c>
      <c r="G160" s="10">
        <v>9.9999999999999995E-7</v>
      </c>
      <c r="H160" s="10">
        <v>72.35499999999999</v>
      </c>
      <c r="I160" s="10">
        <f t="shared" si="6"/>
        <v>0.99999994520548585</v>
      </c>
      <c r="J160" s="10">
        <f t="shared" si="7"/>
        <v>1.0053720335953358</v>
      </c>
    </row>
    <row r="161" spans="2:10">
      <c r="C161" s="10">
        <v>73233333.333333328</v>
      </c>
      <c r="D161" s="10">
        <v>73233333.333333328</v>
      </c>
      <c r="E161" s="10">
        <v>0</v>
      </c>
      <c r="F161" s="10">
        <v>6.8493150684931511E-7</v>
      </c>
      <c r="G161" s="10">
        <v>9.9999999999999995E-7</v>
      </c>
      <c r="H161" s="10">
        <v>73.23333333333332</v>
      </c>
      <c r="I161" s="10">
        <f t="shared" si="6"/>
        <v>0.99999995205480097</v>
      </c>
      <c r="J161" s="10">
        <f t="shared" si="7"/>
        <v>1.0053885745136246</v>
      </c>
    </row>
    <row r="162" spans="2:10">
      <c r="C162" s="10">
        <v>82921666.666666672</v>
      </c>
      <c r="D162" s="10">
        <v>82921666.666666672</v>
      </c>
      <c r="E162" s="10">
        <v>0</v>
      </c>
      <c r="F162" s="10">
        <v>6.8493150684931511E-7</v>
      </c>
      <c r="G162" s="10">
        <v>9.9999999999999995E-7</v>
      </c>
      <c r="H162" s="10">
        <v>82.921666666666667</v>
      </c>
      <c r="I162" s="10">
        <f t="shared" si="6"/>
        <v>0.99999995890411608</v>
      </c>
      <c r="J162" s="10">
        <f t="shared" si="7"/>
        <v>1.0054073036967748</v>
      </c>
    </row>
    <row r="163" spans="2:10">
      <c r="C163" s="10">
        <v>89481666.666666672</v>
      </c>
      <c r="D163" s="10">
        <v>89481666.666666672</v>
      </c>
      <c r="E163" s="10">
        <v>0</v>
      </c>
      <c r="F163" s="10">
        <v>6.8493150684931511E-7</v>
      </c>
      <c r="G163" s="10">
        <v>9.9999999999999995E-7</v>
      </c>
      <c r="H163" s="10">
        <v>89.481666666666669</v>
      </c>
      <c r="I163" s="10">
        <f t="shared" si="6"/>
        <v>0.9999999657534312</v>
      </c>
      <c r="J163" s="10">
        <f t="shared" si="7"/>
        <v>1.0054275145607259</v>
      </c>
    </row>
    <row r="164" spans="2:10">
      <c r="C164" s="10">
        <v>565676666.66666663</v>
      </c>
      <c r="D164" s="10">
        <v>565676666.66666663</v>
      </c>
      <c r="E164" s="10">
        <v>0</v>
      </c>
      <c r="F164" s="10">
        <v>6.8493150684931511E-7</v>
      </c>
      <c r="G164" s="10">
        <v>9.9999999999999995E-7</v>
      </c>
      <c r="H164" s="10">
        <v>565.67666666666662</v>
      </c>
      <c r="I164" s="10">
        <f t="shared" si="6"/>
        <v>0.99999997260274631</v>
      </c>
      <c r="J164" s="10">
        <f t="shared" si="7"/>
        <v>1.0055552816729865</v>
      </c>
    </row>
    <row r="165" spans="2:10">
      <c r="C165" s="10"/>
      <c r="D165" s="10"/>
      <c r="E165" s="10"/>
      <c r="F165" s="10"/>
      <c r="G165" s="10" t="s">
        <v>15</v>
      </c>
      <c r="H165" s="10">
        <v>4427404.3347977111</v>
      </c>
      <c r="I165" s="10"/>
      <c r="J165" s="10"/>
    </row>
    <row r="167" spans="2:10">
      <c r="B167" s="10"/>
      <c r="C167" s="12" t="s">
        <v>30</v>
      </c>
      <c r="D167" s="10"/>
      <c r="E167" s="12"/>
      <c r="F167" s="10" t="s">
        <v>27</v>
      </c>
      <c r="G167" s="10" t="s">
        <v>28</v>
      </c>
    </row>
    <row r="168" spans="2:10">
      <c r="B168" s="10"/>
      <c r="C168" s="10" t="s">
        <v>31</v>
      </c>
      <c r="D168" s="10" t="s">
        <v>32</v>
      </c>
      <c r="E168" s="10" t="s">
        <v>35</v>
      </c>
      <c r="F168" s="10">
        <v>0</v>
      </c>
      <c r="G168" s="10">
        <v>0</v>
      </c>
    </row>
    <row r="169" spans="2:10">
      <c r="B169" s="10">
        <v>1</v>
      </c>
      <c r="C169" s="10">
        <v>0.1</v>
      </c>
      <c r="D169" s="10">
        <v>10</v>
      </c>
      <c r="E169" s="10">
        <f>C169*D169*100</f>
        <v>100</v>
      </c>
      <c r="F169" s="10">
        <f t="shared" ref="F169:F178" si="8">F168+C169</f>
        <v>0.1</v>
      </c>
      <c r="G169" s="10">
        <f>G168+E169/E$179</f>
        <v>1.8181818181818181E-2</v>
      </c>
    </row>
    <row r="170" spans="2:10">
      <c r="B170" s="10">
        <v>2</v>
      </c>
      <c r="C170" s="10">
        <v>0.1</v>
      </c>
      <c r="D170" s="10">
        <v>20</v>
      </c>
      <c r="E170" s="10">
        <f t="shared" ref="E170:E178" si="9">C170*D170*100</f>
        <v>200</v>
      </c>
      <c r="F170" s="10">
        <f t="shared" si="8"/>
        <v>0.2</v>
      </c>
      <c r="G170" s="10">
        <f t="shared" ref="G170:G178" si="10">G169+E170/E$179</f>
        <v>5.4545454545454543E-2</v>
      </c>
    </row>
    <row r="171" spans="2:10">
      <c r="B171" s="10">
        <v>3</v>
      </c>
      <c r="C171" s="10">
        <v>0.1</v>
      </c>
      <c r="D171" s="10">
        <v>30</v>
      </c>
      <c r="E171" s="10">
        <f t="shared" si="9"/>
        <v>300</v>
      </c>
      <c r="F171" s="10">
        <f t="shared" si="8"/>
        <v>0.30000000000000004</v>
      </c>
      <c r="G171" s="10">
        <f t="shared" si="10"/>
        <v>0.10909090909090909</v>
      </c>
    </row>
    <row r="172" spans="2:10">
      <c r="B172" s="10">
        <v>4</v>
      </c>
      <c r="C172" s="10">
        <v>0.1</v>
      </c>
      <c r="D172" s="10">
        <v>40</v>
      </c>
      <c r="E172" s="10">
        <f t="shared" si="9"/>
        <v>400</v>
      </c>
      <c r="F172" s="10">
        <f t="shared" si="8"/>
        <v>0.4</v>
      </c>
      <c r="G172" s="10">
        <f t="shared" si="10"/>
        <v>0.18181818181818182</v>
      </c>
    </row>
    <row r="173" spans="2:10">
      <c r="B173" s="10">
        <v>5</v>
      </c>
      <c r="C173" s="10">
        <v>0.1</v>
      </c>
      <c r="D173" s="10">
        <v>50</v>
      </c>
      <c r="E173" s="10">
        <f t="shared" si="9"/>
        <v>500</v>
      </c>
      <c r="F173" s="10">
        <f t="shared" si="8"/>
        <v>0.5</v>
      </c>
      <c r="G173" s="10">
        <f t="shared" si="10"/>
        <v>0.27272727272727271</v>
      </c>
    </row>
    <row r="174" spans="2:10">
      <c r="B174" s="10">
        <v>6</v>
      </c>
      <c r="C174" s="10">
        <v>0.1</v>
      </c>
      <c r="D174" s="10">
        <v>60</v>
      </c>
      <c r="E174" s="10">
        <f t="shared" si="9"/>
        <v>600</v>
      </c>
      <c r="F174" s="10">
        <f t="shared" si="8"/>
        <v>0.6</v>
      </c>
      <c r="G174" s="10">
        <f t="shared" si="10"/>
        <v>0.38181818181818178</v>
      </c>
    </row>
    <row r="175" spans="2:10">
      <c r="B175" s="10">
        <v>7</v>
      </c>
      <c r="C175" s="10">
        <v>0.1</v>
      </c>
      <c r="D175" s="10">
        <v>70</v>
      </c>
      <c r="E175" s="10">
        <f t="shared" si="9"/>
        <v>700</v>
      </c>
      <c r="F175" s="10">
        <f t="shared" si="8"/>
        <v>0.7</v>
      </c>
      <c r="G175" s="10">
        <f t="shared" si="10"/>
        <v>0.50909090909090904</v>
      </c>
    </row>
    <row r="176" spans="2:10">
      <c r="B176" s="10">
        <v>8</v>
      </c>
      <c r="C176" s="10">
        <v>0.1</v>
      </c>
      <c r="D176" s="10">
        <v>80</v>
      </c>
      <c r="E176" s="10">
        <f t="shared" si="9"/>
        <v>800</v>
      </c>
      <c r="F176" s="10">
        <f t="shared" si="8"/>
        <v>0.79999999999999993</v>
      </c>
      <c r="G176" s="10">
        <f t="shared" si="10"/>
        <v>0.65454545454545454</v>
      </c>
    </row>
    <row r="177" spans="2:7">
      <c r="B177" s="10">
        <v>9</v>
      </c>
      <c r="C177" s="10">
        <v>0.1</v>
      </c>
      <c r="D177" s="10">
        <v>90</v>
      </c>
      <c r="E177" s="10">
        <f t="shared" si="9"/>
        <v>900</v>
      </c>
      <c r="F177" s="10">
        <f t="shared" si="8"/>
        <v>0.89999999999999991</v>
      </c>
      <c r="G177" s="10">
        <f t="shared" si="10"/>
        <v>0.81818181818181812</v>
      </c>
    </row>
    <row r="178" spans="2:7">
      <c r="B178" s="10">
        <v>10</v>
      </c>
      <c r="C178" s="10">
        <v>0.1</v>
      </c>
      <c r="D178" s="10">
        <v>100</v>
      </c>
      <c r="E178" s="10">
        <f t="shared" si="9"/>
        <v>1000</v>
      </c>
      <c r="F178" s="10">
        <f t="shared" si="8"/>
        <v>0.99999999999999989</v>
      </c>
      <c r="G178" s="10">
        <f t="shared" si="10"/>
        <v>1</v>
      </c>
    </row>
    <row r="179" spans="2:7">
      <c r="B179" s="10"/>
      <c r="C179" s="10"/>
      <c r="D179" s="10" t="s">
        <v>33</v>
      </c>
      <c r="E179" s="10">
        <f>SUM(E169:E178)</f>
        <v>5500</v>
      </c>
      <c r="F179" s="10"/>
      <c r="G179" s="10"/>
    </row>
    <row r="181" spans="2:7">
      <c r="C181" s="12" t="s">
        <v>34</v>
      </c>
    </row>
    <row r="182" spans="2:7">
      <c r="C182" t="s">
        <v>62</v>
      </c>
      <c r="D182" t="s">
        <v>64</v>
      </c>
      <c r="E182" s="10" t="s">
        <v>27</v>
      </c>
      <c r="F182" t="s">
        <v>65</v>
      </c>
      <c r="G182" s="10" t="s">
        <v>28</v>
      </c>
    </row>
    <row r="183" spans="2:7">
      <c r="C183">
        <v>6.0758828498232851E-10</v>
      </c>
      <c r="D183">
        <v>0</v>
      </c>
      <c r="E183" s="10">
        <f>C183</f>
        <v>6.0758828498232851E-10</v>
      </c>
      <c r="F183" s="10">
        <f>C183*D183</f>
        <v>0</v>
      </c>
      <c r="G183">
        <f>F183</f>
        <v>0</v>
      </c>
    </row>
    <row r="184" spans="2:7">
      <c r="C184">
        <v>1.1015763624682308E-9</v>
      </c>
      <c r="D184">
        <v>8.3333333333333332E-3</v>
      </c>
      <c r="E184" s="10">
        <f>E183+C184</f>
        <v>1.7091646474505592E-9</v>
      </c>
      <c r="F184" s="10">
        <f t="shared" ref="F184:F247" si="11">C184*D184</f>
        <v>9.1798030205685893E-12</v>
      </c>
      <c r="G184">
        <f>G183+F184/F$304</f>
        <v>1.8359606067318227E-11</v>
      </c>
    </row>
    <row r="185" spans="2:7">
      <c r="C185">
        <v>1.9773196406244672E-9</v>
      </c>
      <c r="D185">
        <v>1.6666666666666666E-2</v>
      </c>
      <c r="E185" s="10">
        <f t="shared" ref="E185:E248" si="12">E184+C185</f>
        <v>3.6864842880750264E-9</v>
      </c>
      <c r="F185" s="10">
        <f t="shared" si="11"/>
        <v>3.2955327343741119E-11</v>
      </c>
      <c r="G185">
        <f t="shared" ref="G185:G248" si="13">G184+F185/F$304</f>
        <v>8.4270260848789961E-11</v>
      </c>
    </row>
    <row r="186" spans="2:7">
      <c r="C186">
        <v>3.513955094820433E-9</v>
      </c>
      <c r="D186">
        <v>2.5000000000000001E-2</v>
      </c>
      <c r="E186" s="10">
        <f t="shared" si="12"/>
        <v>7.2004393828954594E-9</v>
      </c>
      <c r="F186" s="10">
        <f t="shared" si="11"/>
        <v>8.7848877370510834E-11</v>
      </c>
      <c r="G186">
        <f t="shared" si="13"/>
        <v>2.5996801584035903E-10</v>
      </c>
    </row>
    <row r="187" spans="2:7">
      <c r="C187">
        <v>6.1826205001658452E-9</v>
      </c>
      <c r="D187">
        <v>3.3333333333333333E-2</v>
      </c>
      <c r="E187" s="10">
        <f t="shared" si="12"/>
        <v>1.3383059883061305E-8</v>
      </c>
      <c r="F187" s="10">
        <f t="shared" si="11"/>
        <v>2.0608735000552817E-10</v>
      </c>
      <c r="G187">
        <f t="shared" si="13"/>
        <v>6.7214271643918209E-10</v>
      </c>
    </row>
    <row r="188" spans="2:7">
      <c r="C188">
        <v>1.0769760042543275E-8</v>
      </c>
      <c r="D188">
        <v>4.1666666666666664E-2</v>
      </c>
      <c r="E188" s="10">
        <f t="shared" si="12"/>
        <v>2.415281992560458E-8</v>
      </c>
      <c r="F188" s="10">
        <f t="shared" si="11"/>
        <v>4.4874000177263641E-10</v>
      </c>
      <c r="G188">
        <f t="shared" si="13"/>
        <v>1.5696227212642735E-9</v>
      </c>
    </row>
    <row r="189" spans="2:7">
      <c r="C189">
        <v>1.8573618445552928E-8</v>
      </c>
      <c r="D189">
        <v>0.05</v>
      </c>
      <c r="E189" s="10">
        <f t="shared" si="12"/>
        <v>4.2726438371157511E-8</v>
      </c>
      <c r="F189" s="10">
        <f t="shared" si="11"/>
        <v>9.2868092227764648E-10</v>
      </c>
      <c r="G189">
        <f t="shared" si="13"/>
        <v>3.4269845684681901E-9</v>
      </c>
    </row>
    <row r="190" spans="2:7">
      <c r="C190">
        <v>3.1713492167159754E-8</v>
      </c>
      <c r="D190">
        <v>5.8333333333333334E-2</v>
      </c>
      <c r="E190" s="10">
        <f t="shared" si="12"/>
        <v>7.4439930538317265E-8</v>
      </c>
      <c r="F190" s="10">
        <f t="shared" si="11"/>
        <v>1.8499537097509857E-9</v>
      </c>
      <c r="G190">
        <f t="shared" si="13"/>
        <v>7.1268919932462806E-9</v>
      </c>
    </row>
    <row r="191" spans="2:7">
      <c r="C191">
        <v>5.3610353446976227E-8</v>
      </c>
      <c r="D191">
        <v>6.6666666666666666E-2</v>
      </c>
      <c r="E191" s="10">
        <f t="shared" si="12"/>
        <v>1.2805028398529351E-7</v>
      </c>
      <c r="F191" s="10">
        <f t="shared" si="11"/>
        <v>3.5740235631317486E-9</v>
      </c>
      <c r="G191">
        <f t="shared" si="13"/>
        <v>1.427493912970299E-8</v>
      </c>
    </row>
    <row r="192" spans="2:7">
      <c r="C192">
        <v>8.9724351623833207E-8</v>
      </c>
      <c r="D192">
        <v>7.4999999999999997E-2</v>
      </c>
      <c r="E192" s="10">
        <f t="shared" si="12"/>
        <v>2.177746356091267E-7</v>
      </c>
      <c r="F192" s="10">
        <f t="shared" si="11"/>
        <v>6.7293263717874899E-9</v>
      </c>
      <c r="G192">
        <f t="shared" si="13"/>
        <v>2.7733591892470191E-8</v>
      </c>
    </row>
    <row r="193" spans="3:7">
      <c r="C193">
        <v>1.4867195147342975E-7</v>
      </c>
      <c r="D193">
        <v>8.3333333333333329E-2</v>
      </c>
      <c r="E193" s="10">
        <f t="shared" si="12"/>
        <v>3.6644658708255645E-7</v>
      </c>
      <c r="F193" s="10">
        <f t="shared" si="11"/>
        <v>1.2389329289452478E-8</v>
      </c>
      <c r="G193">
        <f t="shared" si="13"/>
        <v>5.2512250506709847E-8</v>
      </c>
    </row>
    <row r="194" spans="3:7">
      <c r="C194">
        <v>2.4389607458933567E-7</v>
      </c>
      <c r="D194">
        <v>9.166666666666666E-2</v>
      </c>
      <c r="E194" s="10">
        <f t="shared" si="12"/>
        <v>6.1034266167189212E-7</v>
      </c>
      <c r="F194" s="10">
        <f t="shared" si="11"/>
        <v>2.2357140170689101E-8</v>
      </c>
      <c r="G194">
        <f t="shared" si="13"/>
        <v>9.722653091185122E-8</v>
      </c>
    </row>
    <row r="195" spans="3:7">
      <c r="C195">
        <v>3.961299091032075E-7</v>
      </c>
      <c r="D195">
        <v>0.1</v>
      </c>
      <c r="E195" s="10">
        <f t="shared" si="12"/>
        <v>1.0064725707750996E-6</v>
      </c>
      <c r="F195" s="10">
        <f t="shared" si="11"/>
        <v>3.961299091032075E-8</v>
      </c>
      <c r="G195">
        <f t="shared" si="13"/>
        <v>1.7645251284547004E-7</v>
      </c>
    </row>
    <row r="196" spans="3:7">
      <c r="C196">
        <v>6.3698251788671009E-7</v>
      </c>
      <c r="D196">
        <v>0.10833333333333334</v>
      </c>
      <c r="E196" s="10">
        <f t="shared" si="12"/>
        <v>1.6434550886618097E-6</v>
      </c>
      <c r="F196" s="10">
        <f t="shared" si="11"/>
        <v>6.9006439437726927E-8</v>
      </c>
      <c r="G196">
        <f t="shared" si="13"/>
        <v>3.1446539191773213E-7</v>
      </c>
    </row>
    <row r="197" spans="3:7">
      <c r="C197">
        <v>1.0140852065486739E-6</v>
      </c>
      <c r="D197">
        <v>0.11666666666666667</v>
      </c>
      <c r="E197" s="10">
        <f t="shared" si="12"/>
        <v>2.6575402952104836E-6</v>
      </c>
      <c r="F197" s="10">
        <f t="shared" si="11"/>
        <v>1.1830994076401197E-7</v>
      </c>
      <c r="G197">
        <f t="shared" si="13"/>
        <v>5.5108527378317921E-7</v>
      </c>
    </row>
    <row r="198" spans="3:7">
      <c r="C198">
        <v>1.5983741106905475E-6</v>
      </c>
      <c r="D198">
        <v>0.125</v>
      </c>
      <c r="E198" s="10">
        <f t="shared" si="12"/>
        <v>4.2559144059010311E-6</v>
      </c>
      <c r="F198" s="10">
        <f t="shared" si="11"/>
        <v>1.9979676383631844E-7</v>
      </c>
      <c r="G198">
        <f t="shared" si="13"/>
        <v>9.5067880202564184E-7</v>
      </c>
    </row>
    <row r="199" spans="3:7">
      <c r="C199">
        <v>2.4942471290053574E-6</v>
      </c>
      <c r="D199">
        <v>0.13333333333333333</v>
      </c>
      <c r="E199" s="10">
        <f t="shared" si="12"/>
        <v>6.7501615349063886E-6</v>
      </c>
      <c r="F199" s="10">
        <f t="shared" si="11"/>
        <v>3.3256628386738099E-7</v>
      </c>
      <c r="G199">
        <f t="shared" si="13"/>
        <v>1.6158113707088918E-6</v>
      </c>
    </row>
    <row r="200" spans="3:7">
      <c r="C200">
        <v>3.8535196742087128E-6</v>
      </c>
      <c r="D200">
        <v>0.14166666666666666</v>
      </c>
      <c r="E200" s="10">
        <f t="shared" si="12"/>
        <v>1.06036812091151E-5</v>
      </c>
      <c r="F200" s="10">
        <f t="shared" si="11"/>
        <v>5.4591528717956761E-7</v>
      </c>
      <c r="G200">
        <f t="shared" si="13"/>
        <v>2.7076419466249922E-6</v>
      </c>
    </row>
    <row r="201" spans="3:7">
      <c r="C201">
        <v>5.894306775653985E-6</v>
      </c>
      <c r="D201">
        <v>0.15</v>
      </c>
      <c r="E201" s="10">
        <f t="shared" si="12"/>
        <v>1.6497987984769085E-5</v>
      </c>
      <c r="F201" s="10">
        <f t="shared" si="11"/>
        <v>8.8414601634809771E-7</v>
      </c>
      <c r="G201">
        <f t="shared" si="13"/>
        <v>4.4759339818427962E-6</v>
      </c>
    </row>
    <row r="202" spans="3:7">
      <c r="C202">
        <v>8.9261657177132918E-6</v>
      </c>
      <c r="D202">
        <v>0.15833333333333333</v>
      </c>
      <c r="E202" s="10">
        <f t="shared" si="12"/>
        <v>2.5424153702482375E-5</v>
      </c>
      <c r="F202" s="10">
        <f t="shared" si="11"/>
        <v>1.4133095719712711E-6</v>
      </c>
      <c r="G202">
        <f t="shared" si="13"/>
        <v>7.3025531298161356E-6</v>
      </c>
    </row>
    <row r="203" spans="3:7">
      <c r="C203">
        <v>1.3383022576488534E-5</v>
      </c>
      <c r="D203">
        <v>0.16666666666666666</v>
      </c>
      <c r="E203" s="10">
        <f t="shared" si="12"/>
        <v>3.8807176278970909E-5</v>
      </c>
      <c r="F203" s="10">
        <f t="shared" si="11"/>
        <v>2.2305037627480889E-6</v>
      </c>
      <c r="G203">
        <f t="shared" si="13"/>
        <v>1.176356066167377E-5</v>
      </c>
    </row>
    <row r="204" spans="3:7">
      <c r="C204">
        <v>1.9865547139277251E-5</v>
      </c>
      <c r="D204">
        <v>0.17499999999999999</v>
      </c>
      <c r="E204" s="10">
        <f t="shared" si="12"/>
        <v>5.867272341824816E-5</v>
      </c>
      <c r="F204" s="10">
        <f t="shared" si="11"/>
        <v>3.4764707493735188E-6</v>
      </c>
      <c r="G204">
        <f t="shared" si="13"/>
        <v>1.8716502170335796E-5</v>
      </c>
    </row>
    <row r="205" spans="3:7">
      <c r="C205">
        <v>2.9194692579146023E-5</v>
      </c>
      <c r="D205">
        <v>0.18333333333333332</v>
      </c>
      <c r="E205" s="10">
        <f t="shared" si="12"/>
        <v>8.7867415997394183E-5</v>
      </c>
      <c r="F205" s="10">
        <f t="shared" si="11"/>
        <v>5.3523603061767703E-6</v>
      </c>
      <c r="G205">
        <f t="shared" si="13"/>
        <v>2.9421222797954414E-5</v>
      </c>
    </row>
    <row r="206" spans="3:7">
      <c r="C206">
        <v>4.2478027055075176E-5</v>
      </c>
      <c r="D206">
        <v>0.19166666666666668</v>
      </c>
      <c r="E206" s="10">
        <f t="shared" si="12"/>
        <v>1.3034544305246936E-4</v>
      </c>
      <c r="F206" s="10">
        <f t="shared" si="11"/>
        <v>8.1416218522227427E-6</v>
      </c>
      <c r="G206">
        <f t="shared" si="13"/>
        <v>4.5704466525620024E-5</v>
      </c>
    </row>
    <row r="207" spans="3:7">
      <c r="C207">
        <v>6.1190193011377187E-5</v>
      </c>
      <c r="D207">
        <v>0.2</v>
      </c>
      <c r="E207" s="10">
        <f t="shared" si="12"/>
        <v>1.9153563606384656E-4</v>
      </c>
      <c r="F207" s="10">
        <f t="shared" si="11"/>
        <v>1.2238038602275438E-5</v>
      </c>
      <c r="G207">
        <f t="shared" si="13"/>
        <v>7.0180543765074115E-5</v>
      </c>
    </row>
    <row r="208" spans="3:7">
      <c r="C208">
        <v>8.7268269504575996E-5</v>
      </c>
      <c r="D208">
        <v>0.20833333333333334</v>
      </c>
      <c r="E208" s="10">
        <f t="shared" si="12"/>
        <v>2.7880390556842254E-4</v>
      </c>
      <c r="F208" s="10">
        <f t="shared" si="11"/>
        <v>1.818088948012E-5</v>
      </c>
      <c r="G208">
        <f t="shared" si="13"/>
        <v>1.0654232277716651E-4</v>
      </c>
    </row>
    <row r="209" spans="3:7">
      <c r="C209">
        <v>1.2322191684730185E-4</v>
      </c>
      <c r="D209">
        <v>0.21666666666666667</v>
      </c>
      <c r="E209" s="10">
        <f t="shared" si="12"/>
        <v>4.0202582241572436E-4</v>
      </c>
      <c r="F209" s="10">
        <f t="shared" si="11"/>
        <v>2.6698081983582067E-5</v>
      </c>
      <c r="G209">
        <f t="shared" si="13"/>
        <v>1.599384868204743E-4</v>
      </c>
    </row>
    <row r="210" spans="3:7">
      <c r="C210">
        <v>1.7225689390536797E-4</v>
      </c>
      <c r="D210">
        <v>0.22500000000000001</v>
      </c>
      <c r="E210" s="10">
        <f t="shared" si="12"/>
        <v>5.7428271632109236E-4</v>
      </c>
      <c r="F210" s="10">
        <f t="shared" si="11"/>
        <v>3.8757801128707794E-5</v>
      </c>
      <c r="G210">
        <f t="shared" si="13"/>
        <v>2.3745408918842819E-4</v>
      </c>
    </row>
    <row r="211" spans="3:7">
      <c r="C211">
        <v>2.3840882014648424E-4</v>
      </c>
      <c r="D211">
        <v>0.23333333333333334</v>
      </c>
      <c r="E211" s="10">
        <f t="shared" si="12"/>
        <v>8.1269153646757657E-4</v>
      </c>
      <c r="F211" s="10">
        <f t="shared" si="11"/>
        <v>5.5628724700846327E-5</v>
      </c>
      <c r="G211">
        <f t="shared" si="13"/>
        <v>3.4871153874877549E-4</v>
      </c>
    </row>
    <row r="212" spans="3:7">
      <c r="C212">
        <v>3.2668190561999214E-4</v>
      </c>
      <c r="D212">
        <v>0.24166666666666667</v>
      </c>
      <c r="E212" s="10">
        <f t="shared" si="12"/>
        <v>1.1393734420875688E-3</v>
      </c>
      <c r="F212" s="10">
        <f t="shared" si="11"/>
        <v>7.8948127191498101E-5</v>
      </c>
      <c r="G212">
        <f t="shared" si="13"/>
        <v>5.0660779335693392E-4</v>
      </c>
    </row>
    <row r="213" spans="3:7">
      <c r="C213">
        <v>4.4318484119380071E-4</v>
      </c>
      <c r="D213">
        <v>0.25</v>
      </c>
      <c r="E213" s="10">
        <f t="shared" si="12"/>
        <v>1.5825582832813695E-3</v>
      </c>
      <c r="F213" s="10">
        <f t="shared" si="11"/>
        <v>1.1079621029845018E-4</v>
      </c>
      <c r="G213">
        <f t="shared" si="13"/>
        <v>7.2820021426982804E-4</v>
      </c>
    </row>
    <row r="214" spans="3:7">
      <c r="C214">
        <v>5.9525324197758523E-4</v>
      </c>
      <c r="D214">
        <v>0.25833333333333336</v>
      </c>
      <c r="E214" s="10">
        <f t="shared" si="12"/>
        <v>2.1778115252589548E-3</v>
      </c>
      <c r="F214" s="10">
        <f t="shared" si="11"/>
        <v>1.5377375417754288E-4</v>
      </c>
      <c r="G214">
        <f t="shared" si="13"/>
        <v>1.0357477230634807E-3</v>
      </c>
    </row>
    <row r="215" spans="3:7">
      <c r="C215">
        <v>7.9154515829799629E-4</v>
      </c>
      <c r="D215">
        <v>0.26666666666666666</v>
      </c>
      <c r="E215" s="10">
        <f t="shared" si="12"/>
        <v>2.9693566835569509E-3</v>
      </c>
      <c r="F215" s="10">
        <f t="shared" si="11"/>
        <v>2.1107870887946567E-4</v>
      </c>
      <c r="G215">
        <f t="shared" si="13"/>
        <v>1.4579051414244143E-3</v>
      </c>
    </row>
    <row r="216" spans="3:7">
      <c r="C216">
        <v>1.0420934814422593E-3</v>
      </c>
      <c r="D216">
        <v>0.27500000000000002</v>
      </c>
      <c r="E216" s="10">
        <f t="shared" si="12"/>
        <v>4.0114501649992102E-3</v>
      </c>
      <c r="F216" s="10">
        <f t="shared" si="11"/>
        <v>2.8657570739662133E-4</v>
      </c>
      <c r="G216">
        <f t="shared" si="13"/>
        <v>2.0310565570349787E-3</v>
      </c>
    </row>
    <row r="217" spans="3:7">
      <c r="C217">
        <v>1.3582969233685617E-3</v>
      </c>
      <c r="D217">
        <v>0.28333333333333333</v>
      </c>
      <c r="E217" s="10">
        <f t="shared" si="12"/>
        <v>5.3697470883677717E-3</v>
      </c>
      <c r="F217" s="10">
        <f t="shared" si="11"/>
        <v>3.848507949544258E-4</v>
      </c>
      <c r="G217">
        <f t="shared" si="13"/>
        <v>2.8007581480414354E-3</v>
      </c>
    </row>
    <row r="218" spans="3:7">
      <c r="C218">
        <v>1.7528300493568538E-3</v>
      </c>
      <c r="D218">
        <v>0.29166666666666669</v>
      </c>
      <c r="E218" s="10">
        <f t="shared" si="12"/>
        <v>7.1225771377246257E-3</v>
      </c>
      <c r="F218" s="10">
        <f t="shared" si="11"/>
        <v>5.1124209772908239E-4</v>
      </c>
      <c r="G218">
        <f t="shared" si="13"/>
        <v>3.8232423449576767E-3</v>
      </c>
    </row>
    <row r="219" spans="3:7">
      <c r="C219">
        <v>2.2394530294842898E-3</v>
      </c>
      <c r="D219">
        <v>0.3</v>
      </c>
      <c r="E219" s="10">
        <f t="shared" si="12"/>
        <v>9.3620301672089155E-3</v>
      </c>
      <c r="F219" s="10">
        <f t="shared" si="11"/>
        <v>6.7183590884528686E-4</v>
      </c>
      <c r="G219">
        <f t="shared" si="13"/>
        <v>5.1669141645643447E-3</v>
      </c>
    </row>
    <row r="220" spans="3:7">
      <c r="C220">
        <v>2.8327037741601173E-3</v>
      </c>
      <c r="D220">
        <v>0.30833333333333335</v>
      </c>
      <c r="E220" s="10">
        <f t="shared" si="12"/>
        <v>1.2194733941369032E-2</v>
      </c>
      <c r="F220" s="10">
        <f t="shared" si="11"/>
        <v>8.7341699703270283E-4</v>
      </c>
      <c r="G220">
        <f t="shared" si="13"/>
        <v>6.9137481611207599E-3</v>
      </c>
    </row>
    <row r="221" spans="3:7">
      <c r="C221">
        <v>3.5474592846231438E-3</v>
      </c>
      <c r="D221">
        <v>0.31666666666666665</v>
      </c>
      <c r="E221" s="10">
        <f t="shared" si="12"/>
        <v>1.5742193225992178E-2</v>
      </c>
      <c r="F221" s="10">
        <f t="shared" si="11"/>
        <v>1.1233621067973287E-3</v>
      </c>
      <c r="G221">
        <f t="shared" si="13"/>
        <v>9.1604723779192768E-3</v>
      </c>
    </row>
    <row r="222" spans="3:7">
      <c r="C222">
        <v>4.3983595980427188E-3</v>
      </c>
      <c r="D222">
        <v>0.32500000000000001</v>
      </c>
      <c r="E222" s="10">
        <f t="shared" si="12"/>
        <v>2.0140552824034895E-2</v>
      </c>
      <c r="F222" s="10">
        <f t="shared" si="11"/>
        <v>1.4294668693638837E-3</v>
      </c>
      <c r="G222">
        <f t="shared" si="13"/>
        <v>1.2019406120723924E-2</v>
      </c>
    </row>
    <row r="223" spans="3:7">
      <c r="C223" s="12">
        <v>5.3990966513188052E-3</v>
      </c>
      <c r="D223" s="10">
        <v>0.33333333333333331</v>
      </c>
      <c r="E223" s="10">
        <f t="shared" si="12"/>
        <v>2.5539649475353698E-2</v>
      </c>
      <c r="F223" s="10">
        <f t="shared" si="11"/>
        <v>1.799698883772935E-3</v>
      </c>
      <c r="G223">
        <f t="shared" si="13"/>
        <v>1.5618803893402585E-2</v>
      </c>
    </row>
    <row r="224" spans="3:7">
      <c r="C224" s="10">
        <v>6.5615814774676595E-3</v>
      </c>
      <c r="D224" s="10">
        <v>0.34166666666666667</v>
      </c>
      <c r="E224" s="10">
        <f t="shared" si="12"/>
        <v>3.2101230952821358E-2</v>
      </c>
      <c r="F224" s="10">
        <f t="shared" si="11"/>
        <v>2.2418736714681169E-3</v>
      </c>
      <c r="G224">
        <f t="shared" si="13"/>
        <v>2.0102551242732705E-2</v>
      </c>
    </row>
    <row r="225" spans="3:7">
      <c r="C225" s="10">
        <v>7.8950158300894139E-3</v>
      </c>
      <c r="D225" s="10">
        <v>0.35</v>
      </c>
      <c r="E225" s="10">
        <f t="shared" si="12"/>
        <v>3.999624678291077E-2</v>
      </c>
      <c r="F225" s="10">
        <f t="shared" si="11"/>
        <v>2.7632555405312947E-3</v>
      </c>
      <c r="G225">
        <f t="shared" si="13"/>
        <v>2.5629062331676174E-2</v>
      </c>
    </row>
    <row r="226" spans="3:7">
      <c r="C226" s="10">
        <v>9.4049077376886919E-3</v>
      </c>
      <c r="D226" s="10">
        <v>0.35833333333333334</v>
      </c>
      <c r="E226" s="10">
        <f t="shared" si="12"/>
        <v>4.9401154520599462E-2</v>
      </c>
      <c r="F226" s="10">
        <f t="shared" si="11"/>
        <v>3.3700919393384481E-3</v>
      </c>
      <c r="G226">
        <f t="shared" si="13"/>
        <v>3.2369246219964662E-2</v>
      </c>
    </row>
    <row r="227" spans="3:7">
      <c r="C227" s="10">
        <v>1.1092083467945555E-2</v>
      </c>
      <c r="D227" s="10">
        <v>0.36666666666666664</v>
      </c>
      <c r="E227" s="10">
        <f t="shared" si="12"/>
        <v>6.0493237988545015E-2</v>
      </c>
      <c r="F227" s="10">
        <f t="shared" si="11"/>
        <v>4.0670972715800367E-3</v>
      </c>
      <c r="G227">
        <f t="shared" si="13"/>
        <v>4.050344077472421E-2</v>
      </c>
    </row>
    <row r="228" spans="3:7">
      <c r="C228" s="10">
        <v>1.2951759566589172E-2</v>
      </c>
      <c r="D228" s="10">
        <v>0.375</v>
      </c>
      <c r="E228" s="10">
        <f t="shared" si="12"/>
        <v>7.3444997555134187E-2</v>
      </c>
      <c r="F228" s="10">
        <f t="shared" si="11"/>
        <v>4.8569098374709394E-3</v>
      </c>
      <c r="G228">
        <f t="shared" si="13"/>
        <v>5.0217260463518126E-2</v>
      </c>
    </row>
    <row r="229" spans="3:7">
      <c r="C229" s="10">
        <v>1.4972746563574484E-2</v>
      </c>
      <c r="D229" s="10">
        <v>0.38333333333333336</v>
      </c>
      <c r="E229" s="10">
        <f t="shared" si="12"/>
        <v>8.8417744118708674E-2</v>
      </c>
      <c r="F229" s="10">
        <f t="shared" si="11"/>
        <v>5.7395528493702193E-3</v>
      </c>
      <c r="G229">
        <f t="shared" si="13"/>
        <v>6.1696366178627927E-2</v>
      </c>
    </row>
    <row r="230" spans="3:7">
      <c r="C230" s="10">
        <v>1.7136859204780735E-2</v>
      </c>
      <c r="D230" s="10">
        <v>0.39166666666666666</v>
      </c>
      <c r="E230" s="10">
        <f t="shared" si="12"/>
        <v>0.10555460332348941</v>
      </c>
      <c r="F230" s="10">
        <f t="shared" si="11"/>
        <v>6.711936521872454E-3</v>
      </c>
      <c r="G230">
        <f t="shared" si="13"/>
        <v>7.5120239241515466E-2</v>
      </c>
    </row>
    <row r="231" spans="3:7">
      <c r="C231" s="10">
        <v>1.9418605498321296E-2</v>
      </c>
      <c r="D231" s="10">
        <v>0.4</v>
      </c>
      <c r="E231" s="10">
        <f t="shared" si="12"/>
        <v>0.12497320882181071</v>
      </c>
      <c r="F231" s="10">
        <f t="shared" si="11"/>
        <v>7.7674421993285184E-3</v>
      </c>
      <c r="G231">
        <f t="shared" si="13"/>
        <v>9.0655123662325462E-2</v>
      </c>
    </row>
    <row r="232" spans="3:7">
      <c r="C232" s="10">
        <v>2.178521770325505E-2</v>
      </c>
      <c r="D232" s="10">
        <v>0.40833333333333333</v>
      </c>
      <c r="E232" s="10">
        <f t="shared" si="12"/>
        <v>0.14675842652506577</v>
      </c>
      <c r="F232" s="10">
        <f t="shared" si="11"/>
        <v>8.8956305621624796E-3</v>
      </c>
      <c r="G232">
        <f t="shared" si="13"/>
        <v>0.108446384812021</v>
      </c>
    </row>
    <row r="233" spans="3:7">
      <c r="C233" s="10">
        <v>2.4197072451914332E-2</v>
      </c>
      <c r="D233" s="10">
        <v>0.41666666666666669</v>
      </c>
      <c r="E233" s="10">
        <f t="shared" si="12"/>
        <v>0.17095549897698009</v>
      </c>
      <c r="F233" s="10">
        <f t="shared" si="11"/>
        <v>1.0082113521630973E-2</v>
      </c>
      <c r="G233">
        <f t="shared" si="13"/>
        <v>0.12861061188403741</v>
      </c>
    </row>
    <row r="234" spans="3:7">
      <c r="C234" s="10">
        <v>2.6608524989875478E-2</v>
      </c>
      <c r="D234" s="10">
        <v>0.42499999999999999</v>
      </c>
      <c r="E234" s="10">
        <f t="shared" si="12"/>
        <v>0.19756402396685557</v>
      </c>
      <c r="F234" s="10">
        <f t="shared" si="11"/>
        <v>1.1308623120697078E-2</v>
      </c>
      <c r="G234">
        <f t="shared" si="13"/>
        <v>0.15122785815768408</v>
      </c>
    </row>
    <row r="235" spans="3:7">
      <c r="C235" s="10">
        <v>2.8969155276148271E-2</v>
      </c>
      <c r="D235" s="10">
        <v>0.43333333333333335</v>
      </c>
      <c r="E235" s="10">
        <f t="shared" si="12"/>
        <v>0.22653317924300384</v>
      </c>
      <c r="F235" s="10">
        <f t="shared" si="11"/>
        <v>1.255330061966425E-2</v>
      </c>
      <c r="G235">
        <f t="shared" si="13"/>
        <v>0.17633445943281495</v>
      </c>
    </row>
    <row r="236" spans="3:7">
      <c r="C236" s="10">
        <v>3.1225393336676125E-2</v>
      </c>
      <c r="D236" s="10">
        <v>0.44166666666666665</v>
      </c>
      <c r="E236" s="10">
        <f t="shared" si="12"/>
        <v>0.25775857257967999</v>
      </c>
      <c r="F236" s="10">
        <f t="shared" si="11"/>
        <v>1.3791215390365288E-2</v>
      </c>
      <c r="G236">
        <f t="shared" si="13"/>
        <v>0.20391689025287846</v>
      </c>
    </row>
    <row r="237" spans="3:7">
      <c r="C237">
        <v>3.3322460289179963E-2</v>
      </c>
      <c r="D237">
        <v>0.45</v>
      </c>
      <c r="E237" s="10">
        <f t="shared" si="12"/>
        <v>0.29108103286885995</v>
      </c>
      <c r="F237" s="10">
        <f t="shared" si="11"/>
        <v>1.4995107130130983E-2</v>
      </c>
      <c r="G237">
        <f t="shared" si="13"/>
        <v>0.23390710455590688</v>
      </c>
    </row>
    <row r="238" spans="3:7">
      <c r="C238">
        <v>3.5206532676429952E-2</v>
      </c>
      <c r="D238">
        <v>0.45833333333333331</v>
      </c>
      <c r="E238" s="10">
        <f t="shared" si="12"/>
        <v>0.32628756554528993</v>
      </c>
      <c r="F238" s="10">
        <f t="shared" si="11"/>
        <v>1.6136327476697059E-2</v>
      </c>
      <c r="G238">
        <f t="shared" si="13"/>
        <v>0.26617975955532225</v>
      </c>
    </row>
    <row r="239" spans="3:7">
      <c r="C239">
        <v>3.6827014030332325E-2</v>
      </c>
      <c r="D239">
        <v>0.46666666666666667</v>
      </c>
      <c r="E239" s="10">
        <f t="shared" si="12"/>
        <v>0.36311457957562226</v>
      </c>
      <c r="F239" s="10">
        <f t="shared" si="11"/>
        <v>1.7185939880821753E-2</v>
      </c>
      <c r="G239">
        <f t="shared" si="13"/>
        <v>0.30055163936598051</v>
      </c>
    </row>
    <row r="240" spans="3:7">
      <c r="C240">
        <v>3.8138781546052408E-2</v>
      </c>
      <c r="D240">
        <v>0.47499999999999998</v>
      </c>
      <c r="E240" s="10">
        <f t="shared" si="12"/>
        <v>0.40125336112167465</v>
      </c>
      <c r="F240" s="10">
        <f t="shared" si="11"/>
        <v>1.8115921234374895E-2</v>
      </c>
      <c r="G240">
        <f t="shared" si="13"/>
        <v>0.3367834818863974</v>
      </c>
    </row>
    <row r="241" spans="3:7">
      <c r="C241">
        <v>3.9104269397545584E-2</v>
      </c>
      <c r="D241">
        <v>0.48333333333333334</v>
      </c>
      <c r="E241" s="10">
        <f t="shared" si="12"/>
        <v>0.44035763051922022</v>
      </c>
      <c r="F241" s="10">
        <f t="shared" si="11"/>
        <v>1.8900396875480365E-2</v>
      </c>
      <c r="G241">
        <f t="shared" si="13"/>
        <v>0.37458427569126257</v>
      </c>
    </row>
    <row r="242" spans="3:7">
      <c r="C242">
        <v>3.9695254747701171E-2</v>
      </c>
      <c r="D242">
        <v>0.49166666666666664</v>
      </c>
      <c r="E242" s="10">
        <f t="shared" si="12"/>
        <v>0.48005288526692141</v>
      </c>
      <c r="F242" s="10">
        <f t="shared" si="11"/>
        <v>1.9516833584286408E-2</v>
      </c>
      <c r="G242">
        <f t="shared" si="13"/>
        <v>0.41361794291549792</v>
      </c>
    </row>
    <row r="243" spans="3:7">
      <c r="C243">
        <v>3.9894228040143268E-2</v>
      </c>
      <c r="D243">
        <v>0.5</v>
      </c>
      <c r="E243" s="10">
        <f t="shared" si="12"/>
        <v>0.51994711330706467</v>
      </c>
      <c r="F243" s="10">
        <f t="shared" si="11"/>
        <v>1.9947114020071634E-2</v>
      </c>
      <c r="G243">
        <f t="shared" si="13"/>
        <v>0.45351217101253088</v>
      </c>
    </row>
    <row r="244" spans="3:7">
      <c r="C244">
        <v>3.9695254747701171E-2</v>
      </c>
      <c r="D244">
        <v>0.5083333333333333</v>
      </c>
      <c r="E244" s="10">
        <f t="shared" si="12"/>
        <v>0.55964236805476586</v>
      </c>
      <c r="F244" s="10">
        <f t="shared" si="11"/>
        <v>2.0178421163414759E-2</v>
      </c>
      <c r="G244">
        <f t="shared" si="13"/>
        <v>0.49386901339690981</v>
      </c>
    </row>
    <row r="245" spans="3:7">
      <c r="C245">
        <v>3.9104269397545584E-2</v>
      </c>
      <c r="D245">
        <v>0.51666666666666672</v>
      </c>
      <c r="E245" s="10">
        <f t="shared" si="12"/>
        <v>0.59874663745231149</v>
      </c>
      <c r="F245" s="10">
        <f t="shared" si="11"/>
        <v>2.0203872522065219E-2</v>
      </c>
      <c r="G245">
        <f t="shared" si="13"/>
        <v>0.5342767584986623</v>
      </c>
    </row>
    <row r="246" spans="3:7">
      <c r="C246">
        <v>3.8138781546052408E-2</v>
      </c>
      <c r="D246">
        <v>0.52500000000000002</v>
      </c>
      <c r="E246" s="10">
        <f t="shared" si="12"/>
        <v>0.63688541899836393</v>
      </c>
      <c r="F246" s="10">
        <f t="shared" si="11"/>
        <v>2.0022860311677514E-2</v>
      </c>
      <c r="G246">
        <f t="shared" si="13"/>
        <v>0.57432247917912305</v>
      </c>
    </row>
    <row r="247" spans="3:7">
      <c r="C247">
        <v>3.6827014030332325E-2</v>
      </c>
      <c r="D247">
        <v>0.53333333333333333</v>
      </c>
      <c r="E247" s="10">
        <f t="shared" si="12"/>
        <v>0.67371243302869621</v>
      </c>
      <c r="F247" s="10">
        <f t="shared" si="11"/>
        <v>1.9641074149510572E-2</v>
      </c>
      <c r="G247">
        <f t="shared" si="13"/>
        <v>0.61360462753416112</v>
      </c>
    </row>
    <row r="248" spans="3:7">
      <c r="C248">
        <v>3.5206532676429952E-2</v>
      </c>
      <c r="D248">
        <v>0.54166666666666663</v>
      </c>
      <c r="E248" s="10">
        <f t="shared" si="12"/>
        <v>0.70891896570512614</v>
      </c>
      <c r="F248" s="10">
        <f t="shared" ref="F248:F303" si="14">C248*D248</f>
        <v>1.907020519973289E-2</v>
      </c>
      <c r="G248">
        <f t="shared" si="13"/>
        <v>0.65174503798801564</v>
      </c>
    </row>
    <row r="249" spans="3:7">
      <c r="C249">
        <v>3.3322460289179963E-2</v>
      </c>
      <c r="D249">
        <v>0.55000000000000004</v>
      </c>
      <c r="E249" s="10">
        <f t="shared" ref="E249:E303" si="15">E248+C249</f>
        <v>0.74224142599430609</v>
      </c>
      <c r="F249" s="10">
        <f t="shared" si="14"/>
        <v>1.832735315904898E-2</v>
      </c>
      <c r="G249">
        <f t="shared" ref="G249:G303" si="16">G248+F249/F$304</f>
        <v>0.68839974435838369</v>
      </c>
    </row>
    <row r="250" spans="3:7">
      <c r="C250">
        <v>3.1225393336676125E-2</v>
      </c>
      <c r="D250">
        <v>0.55833333333333335</v>
      </c>
      <c r="E250" s="10">
        <f t="shared" si="15"/>
        <v>0.77346681933098227</v>
      </c>
      <c r="F250" s="10">
        <f t="shared" si="14"/>
        <v>1.7434177946310837E-2</v>
      </c>
      <c r="G250">
        <f t="shared" si="16"/>
        <v>0.72326810030072808</v>
      </c>
    </row>
    <row r="251" spans="3:7">
      <c r="C251">
        <v>2.8969155276148271E-2</v>
      </c>
      <c r="D251">
        <v>0.56666666666666665</v>
      </c>
      <c r="E251" s="10">
        <f t="shared" si="15"/>
        <v>0.80243597460713056</v>
      </c>
      <c r="F251" s="10">
        <f t="shared" si="14"/>
        <v>1.641585465648402E-2</v>
      </c>
      <c r="G251">
        <f t="shared" si="16"/>
        <v>0.7560998096605146</v>
      </c>
    </row>
    <row r="252" spans="3:7">
      <c r="C252">
        <v>2.6608524989875478E-2</v>
      </c>
      <c r="D252">
        <v>0.57499999999999996</v>
      </c>
      <c r="E252" s="10">
        <f t="shared" si="15"/>
        <v>0.82904449959700599</v>
      </c>
      <c r="F252" s="10">
        <f t="shared" si="14"/>
        <v>1.5299901869178399E-2</v>
      </c>
      <c r="G252">
        <f t="shared" si="16"/>
        <v>0.78669961344250716</v>
      </c>
    </row>
    <row r="253" spans="3:7">
      <c r="C253">
        <v>2.4197072451914332E-2</v>
      </c>
      <c r="D253">
        <v>0.58333333333333337</v>
      </c>
      <c r="E253" s="10">
        <f t="shared" si="15"/>
        <v>0.85324157204892037</v>
      </c>
      <c r="F253" s="10">
        <f t="shared" si="14"/>
        <v>1.4114958930283361E-2</v>
      </c>
      <c r="G253">
        <f t="shared" si="16"/>
        <v>0.81492953134333013</v>
      </c>
    </row>
    <row r="254" spans="3:7">
      <c r="C254">
        <v>2.178521770325505E-2</v>
      </c>
      <c r="D254">
        <v>0.59166666666666667</v>
      </c>
      <c r="E254" s="10">
        <f t="shared" si="15"/>
        <v>0.8750267897521754</v>
      </c>
      <c r="F254" s="10">
        <f t="shared" si="14"/>
        <v>1.2889587141092571E-2</v>
      </c>
      <c r="G254">
        <f t="shared" si="16"/>
        <v>0.84070870566227673</v>
      </c>
    </row>
    <row r="255" spans="3:7">
      <c r="C255">
        <v>1.9418605498321296E-2</v>
      </c>
      <c r="D255">
        <v>0.6</v>
      </c>
      <c r="E255" s="10">
        <f t="shared" si="15"/>
        <v>0.89444539525049671</v>
      </c>
      <c r="F255" s="10">
        <f t="shared" si="14"/>
        <v>1.1651163298992778E-2</v>
      </c>
      <c r="G255">
        <f t="shared" si="16"/>
        <v>0.86401103229349174</v>
      </c>
    </row>
    <row r="256" spans="3:7">
      <c r="C256">
        <v>1.7136859204780735E-2</v>
      </c>
      <c r="D256">
        <v>0.60833333333333328</v>
      </c>
      <c r="E256" s="10">
        <f t="shared" si="15"/>
        <v>0.91158225445527741</v>
      </c>
      <c r="F256" s="10">
        <f t="shared" si="14"/>
        <v>1.042492268290828E-2</v>
      </c>
      <c r="G256">
        <f t="shared" si="16"/>
        <v>0.88486087768904043</v>
      </c>
    </row>
    <row r="257" spans="3:7">
      <c r="C257">
        <v>1.4972746563574484E-2</v>
      </c>
      <c r="D257">
        <v>0.6166666666666667</v>
      </c>
      <c r="E257" s="10">
        <f t="shared" si="15"/>
        <v>0.92655500101885191</v>
      </c>
      <c r="F257" s="10">
        <f t="shared" si="14"/>
        <v>9.2331937142042658E-3</v>
      </c>
      <c r="G257">
        <f t="shared" si="16"/>
        <v>0.90332726514378225</v>
      </c>
    </row>
    <row r="258" spans="3:7">
      <c r="C258">
        <v>1.2951759566589172E-2</v>
      </c>
      <c r="D258">
        <v>0.625</v>
      </c>
      <c r="E258" s="10">
        <f t="shared" si="15"/>
        <v>0.93950676058544103</v>
      </c>
      <c r="F258" s="10">
        <f t="shared" si="14"/>
        <v>8.0948497291182323E-3</v>
      </c>
      <c r="G258">
        <f t="shared" si="16"/>
        <v>0.91951696462510546</v>
      </c>
    </row>
    <row r="259" spans="3:7">
      <c r="C259">
        <v>1.1092083467945555E-2</v>
      </c>
      <c r="D259">
        <v>0.6333333333333333</v>
      </c>
      <c r="E259" s="10">
        <f t="shared" si="15"/>
        <v>0.95059884405338657</v>
      </c>
      <c r="F259" s="10">
        <f t="shared" si="14"/>
        <v>7.024986196365518E-3</v>
      </c>
      <c r="G259">
        <f t="shared" si="16"/>
        <v>0.93356693703787197</v>
      </c>
    </row>
    <row r="260" spans="3:7">
      <c r="C260">
        <v>9.4049077376886919E-3</v>
      </c>
      <c r="D260">
        <v>0.64166666666666672</v>
      </c>
      <c r="E260" s="10">
        <f t="shared" si="15"/>
        <v>0.96000375179107522</v>
      </c>
      <c r="F260" s="10">
        <f t="shared" si="14"/>
        <v>6.0348157983502442E-3</v>
      </c>
      <c r="G260">
        <f t="shared" si="16"/>
        <v>0.94563656865178392</v>
      </c>
    </row>
    <row r="261" spans="3:7">
      <c r="C261">
        <v>7.8950158300894139E-3</v>
      </c>
      <c r="D261">
        <v>0.65</v>
      </c>
      <c r="E261" s="10">
        <f t="shared" si="15"/>
        <v>0.96789876762116467</v>
      </c>
      <c r="F261" s="10">
        <f t="shared" si="14"/>
        <v>5.1317602895581196E-3</v>
      </c>
      <c r="G261">
        <f t="shared" si="16"/>
        <v>0.95590008924553604</v>
      </c>
    </row>
    <row r="262" spans="3:7">
      <c r="C262">
        <v>6.5615814774676595E-3</v>
      </c>
      <c r="D262">
        <v>0.65833333333333333</v>
      </c>
      <c r="E262" s="10">
        <f t="shared" si="15"/>
        <v>0.97446034909863233</v>
      </c>
      <c r="F262" s="10">
        <f t="shared" si="14"/>
        <v>4.3197078059995422E-3</v>
      </c>
      <c r="G262">
        <f t="shared" si="16"/>
        <v>0.96453950486985507</v>
      </c>
    </row>
    <row r="263" spans="3:7">
      <c r="C263">
        <v>5.3990966513188052E-3</v>
      </c>
      <c r="D263">
        <v>0.66666666666666663</v>
      </c>
      <c r="E263" s="10">
        <f t="shared" si="15"/>
        <v>0.9798594457499511</v>
      </c>
      <c r="F263" s="10">
        <f t="shared" si="14"/>
        <v>3.59939776754587E-3</v>
      </c>
      <c r="G263">
        <f t="shared" si="16"/>
        <v>0.97173830041521236</v>
      </c>
    </row>
    <row r="264" spans="3:7">
      <c r="C264">
        <v>4.3983595980427188E-3</v>
      </c>
      <c r="D264">
        <v>0.67500000000000004</v>
      </c>
      <c r="E264" s="10">
        <f t="shared" si="15"/>
        <v>0.98425780534799379</v>
      </c>
      <c r="F264" s="10">
        <f t="shared" si="14"/>
        <v>2.9688927286788355E-3</v>
      </c>
      <c r="G264">
        <f t="shared" si="16"/>
        <v>0.97767608588103738</v>
      </c>
    </row>
    <row r="265" spans="3:7">
      <c r="C265">
        <v>3.5474592846231438E-3</v>
      </c>
      <c r="D265">
        <v>0.68333333333333335</v>
      </c>
      <c r="E265" s="10">
        <f t="shared" si="15"/>
        <v>0.98780526463261698</v>
      </c>
      <c r="F265" s="10">
        <f t="shared" si="14"/>
        <v>2.4240971778258149E-3</v>
      </c>
      <c r="G265">
        <f t="shared" si="16"/>
        <v>0.98252428024360261</v>
      </c>
    </row>
    <row r="266" spans="3:7">
      <c r="C266">
        <v>2.8327037741601173E-3</v>
      </c>
      <c r="D266">
        <v>0.69166666666666665</v>
      </c>
      <c r="E266" s="10">
        <f t="shared" si="15"/>
        <v>0.99063796840677709</v>
      </c>
      <c r="F266" s="10">
        <f t="shared" si="14"/>
        <v>1.9592867771274143E-3</v>
      </c>
      <c r="G266">
        <f t="shared" si="16"/>
        <v>0.98644285380344543</v>
      </c>
    </row>
    <row r="267" spans="3:7">
      <c r="C267">
        <v>2.2394530294842898E-3</v>
      </c>
      <c r="D267">
        <v>0.7</v>
      </c>
      <c r="E267" s="10">
        <f t="shared" si="15"/>
        <v>0.99287742143626134</v>
      </c>
      <c r="F267" s="10">
        <f t="shared" si="14"/>
        <v>1.5676171206390028E-3</v>
      </c>
      <c r="G267">
        <f t="shared" si="16"/>
        <v>0.98957808804919434</v>
      </c>
    </row>
    <row r="268" spans="3:7">
      <c r="C268">
        <v>1.7528300493568538E-3</v>
      </c>
      <c r="D268">
        <v>0.70833333333333337</v>
      </c>
      <c r="E268" s="10">
        <f t="shared" si="15"/>
        <v>0.99463025148561823</v>
      </c>
      <c r="F268" s="10">
        <f t="shared" si="14"/>
        <v>1.2415879516277715E-3</v>
      </c>
      <c r="G268">
        <f t="shared" si="16"/>
        <v>0.99206126395599092</v>
      </c>
    </row>
    <row r="269" spans="3:7">
      <c r="C269">
        <v>1.3582969233685617E-3</v>
      </c>
      <c r="D269">
        <v>0.71666666666666667</v>
      </c>
      <c r="E269" s="10">
        <f t="shared" si="15"/>
        <v>0.99598854840898676</v>
      </c>
      <c r="F269" s="10">
        <f t="shared" si="14"/>
        <v>9.7344612841413587E-4</v>
      </c>
      <c r="G269">
        <f t="shared" si="16"/>
        <v>0.99400815621559546</v>
      </c>
    </row>
    <row r="270" spans="3:7">
      <c r="C270">
        <v>1.0420934814422593E-3</v>
      </c>
      <c r="D270">
        <v>0.72499999999999998</v>
      </c>
      <c r="E270" s="10">
        <f t="shared" si="15"/>
        <v>0.997030641890429</v>
      </c>
      <c r="F270" s="10">
        <f t="shared" si="14"/>
        <v>7.5551777404563795E-4</v>
      </c>
      <c r="G270">
        <f t="shared" si="16"/>
        <v>0.99551919176584147</v>
      </c>
    </row>
    <row r="271" spans="3:7">
      <c r="C271">
        <v>7.9154515829799629E-4</v>
      </c>
      <c r="D271">
        <v>0.73333333333333328</v>
      </c>
      <c r="E271" s="10">
        <f t="shared" si="15"/>
        <v>0.99782218704872705</v>
      </c>
      <c r="F271" s="10">
        <f t="shared" si="14"/>
        <v>5.8046644941853057E-4</v>
      </c>
      <c r="G271">
        <f t="shared" si="16"/>
        <v>0.99668012466633404</v>
      </c>
    </row>
    <row r="272" spans="3:7">
      <c r="C272">
        <v>5.9525324197758523E-4</v>
      </c>
      <c r="D272">
        <v>0.7416666666666667</v>
      </c>
      <c r="E272" s="10">
        <f t="shared" si="15"/>
        <v>0.99841744029070467</v>
      </c>
      <c r="F272" s="10">
        <f t="shared" si="14"/>
        <v>4.4147948780004238E-4</v>
      </c>
      <c r="G272">
        <f t="shared" si="16"/>
        <v>0.99756308364319324</v>
      </c>
    </row>
    <row r="273" spans="3:7">
      <c r="C273">
        <v>4.4318484119380071E-4</v>
      </c>
      <c r="D273">
        <v>0.75</v>
      </c>
      <c r="E273" s="10">
        <f t="shared" si="15"/>
        <v>0.99886062513189844</v>
      </c>
      <c r="F273" s="10">
        <f t="shared" si="14"/>
        <v>3.3238863089535053E-4</v>
      </c>
      <c r="G273">
        <f t="shared" si="16"/>
        <v>0.99822786090593196</v>
      </c>
    </row>
    <row r="274" spans="3:7">
      <c r="C274">
        <v>3.2668190561999214E-4</v>
      </c>
      <c r="D274">
        <v>0.7583333333333333</v>
      </c>
      <c r="E274" s="10">
        <f t="shared" si="15"/>
        <v>0.99918730703751846</v>
      </c>
      <c r="F274" s="10">
        <f t="shared" si="14"/>
        <v>2.4773377842849401E-4</v>
      </c>
      <c r="G274">
        <f t="shared" si="16"/>
        <v>0.99872332846349554</v>
      </c>
    </row>
    <row r="275" spans="3:7">
      <c r="C275">
        <v>2.3840882014648424E-4</v>
      </c>
      <c r="D275">
        <v>0.76666666666666672</v>
      </c>
      <c r="E275" s="10">
        <f t="shared" si="15"/>
        <v>0.99942571585766493</v>
      </c>
      <c r="F275" s="10">
        <f t="shared" si="14"/>
        <v>1.8278009544563792E-4</v>
      </c>
      <c r="G275">
        <f t="shared" si="16"/>
        <v>0.99908888865490808</v>
      </c>
    </row>
    <row r="276" spans="3:7">
      <c r="C276">
        <v>1.7225689390536797E-4</v>
      </c>
      <c r="D276">
        <v>0.77500000000000002</v>
      </c>
      <c r="E276" s="10">
        <f t="shared" si="15"/>
        <v>0.99959797275157025</v>
      </c>
      <c r="F276" s="10">
        <f t="shared" si="14"/>
        <v>1.3349909277666016E-4</v>
      </c>
      <c r="G276">
        <f t="shared" si="16"/>
        <v>0.99935588684084209</v>
      </c>
    </row>
    <row r="277" spans="3:7">
      <c r="C277">
        <v>1.2322191684730185E-4</v>
      </c>
      <c r="D277">
        <v>0.78333333333333333</v>
      </c>
      <c r="E277" s="10">
        <f t="shared" si="15"/>
        <v>0.99972119466841758</v>
      </c>
      <c r="F277" s="10">
        <f t="shared" si="14"/>
        <v>9.652383486371978E-5</v>
      </c>
      <c r="G277">
        <f t="shared" si="16"/>
        <v>0.99954893451084481</v>
      </c>
    </row>
    <row r="278" spans="3:7">
      <c r="C278">
        <v>8.7268269504575996E-5</v>
      </c>
      <c r="D278">
        <v>0.79166666666666663</v>
      </c>
      <c r="E278" s="10">
        <f t="shared" si="15"/>
        <v>0.99980846293792214</v>
      </c>
      <c r="F278" s="10">
        <f t="shared" si="14"/>
        <v>6.9087380024455993E-5</v>
      </c>
      <c r="G278">
        <f t="shared" si="16"/>
        <v>0.99968710927109072</v>
      </c>
    </row>
    <row r="279" spans="3:7">
      <c r="C279">
        <v>6.1190193011377187E-5</v>
      </c>
      <c r="D279">
        <v>0.8</v>
      </c>
      <c r="E279" s="10">
        <f t="shared" si="15"/>
        <v>0.99986965313093357</v>
      </c>
      <c r="F279" s="10">
        <f t="shared" si="14"/>
        <v>4.8952154409101751E-5</v>
      </c>
      <c r="G279">
        <f t="shared" si="16"/>
        <v>0.99978501358004856</v>
      </c>
    </row>
    <row r="280" spans="3:7">
      <c r="C280">
        <v>4.2478027055075176E-5</v>
      </c>
      <c r="D280">
        <v>0.80833333333333335</v>
      </c>
      <c r="E280" s="10">
        <f t="shared" si="15"/>
        <v>0.9999121311579886</v>
      </c>
      <c r="F280" s="10">
        <f t="shared" si="14"/>
        <v>3.4336405202852437E-5</v>
      </c>
      <c r="G280">
        <f t="shared" si="16"/>
        <v>0.99985368639055217</v>
      </c>
    </row>
    <row r="281" spans="3:7">
      <c r="C281">
        <v>2.9194692579146023E-5</v>
      </c>
      <c r="D281">
        <v>0.81666666666666665</v>
      </c>
      <c r="E281" s="10">
        <f t="shared" si="15"/>
        <v>0.99994132585056772</v>
      </c>
      <c r="F281" s="10">
        <f t="shared" si="14"/>
        <v>2.384233227296925E-5</v>
      </c>
      <c r="G281">
        <f t="shared" si="16"/>
        <v>0.99990137105516608</v>
      </c>
    </row>
    <row r="282" spans="3:7">
      <c r="C282">
        <v>1.9865547139277251E-5</v>
      </c>
      <c r="D282">
        <v>0.82499999999999996</v>
      </c>
      <c r="E282" s="10">
        <f t="shared" si="15"/>
        <v>0.99996119139770701</v>
      </c>
      <c r="F282" s="10">
        <f t="shared" si="14"/>
        <v>1.6389076389903733E-5</v>
      </c>
      <c r="G282">
        <f t="shared" si="16"/>
        <v>0.99993414920799262</v>
      </c>
    </row>
    <row r="283" spans="3:7">
      <c r="C283">
        <v>1.3383022576488534E-5</v>
      </c>
      <c r="D283">
        <v>0.83333333333333337</v>
      </c>
      <c r="E283" s="10">
        <f t="shared" si="15"/>
        <v>0.99997457442028348</v>
      </c>
      <c r="F283" s="10">
        <f t="shared" si="14"/>
        <v>1.1152518813740446E-5</v>
      </c>
      <c r="G283">
        <f t="shared" si="16"/>
        <v>0.99995645424565194</v>
      </c>
    </row>
    <row r="284" spans="3:7">
      <c r="C284">
        <v>8.9261657177132918E-6</v>
      </c>
      <c r="D284">
        <v>0.84166666666666667</v>
      </c>
      <c r="E284" s="10">
        <f t="shared" si="15"/>
        <v>0.99998350058600116</v>
      </c>
      <c r="F284" s="10">
        <f t="shared" si="14"/>
        <v>7.5128561457420205E-6</v>
      </c>
      <c r="G284">
        <f t="shared" si="16"/>
        <v>0.99997147995796487</v>
      </c>
    </row>
    <row r="285" spans="3:7">
      <c r="C285">
        <v>5.894306775653985E-6</v>
      </c>
      <c r="D285">
        <v>0.85</v>
      </c>
      <c r="E285" s="10">
        <f t="shared" si="15"/>
        <v>0.99998939489277683</v>
      </c>
      <c r="F285" s="10">
        <f t="shared" si="14"/>
        <v>5.0101607593058869E-6</v>
      </c>
      <c r="G285">
        <f t="shared" si="16"/>
        <v>0.99998150027949773</v>
      </c>
    </row>
    <row r="286" spans="3:7">
      <c r="C286">
        <v>3.8535196742087128E-6</v>
      </c>
      <c r="D286">
        <v>0.85833333333333328</v>
      </c>
      <c r="E286" s="10">
        <f t="shared" si="15"/>
        <v>0.99999324841245107</v>
      </c>
      <c r="F286" s="10">
        <f t="shared" si="14"/>
        <v>3.307604387029145E-6</v>
      </c>
      <c r="G286">
        <f t="shared" si="16"/>
        <v>0.99998811548828126</v>
      </c>
    </row>
    <row r="287" spans="3:7">
      <c r="C287">
        <v>2.4942471290053574E-6</v>
      </c>
      <c r="D287">
        <v>0.8666666666666667</v>
      </c>
      <c r="E287" s="10">
        <f t="shared" si="15"/>
        <v>0.99999574265958013</v>
      </c>
      <c r="F287" s="10">
        <f t="shared" si="14"/>
        <v>2.1616808451379764E-6</v>
      </c>
      <c r="G287">
        <f t="shared" si="16"/>
        <v>0.99999243884997768</v>
      </c>
    </row>
    <row r="288" spans="3:7">
      <c r="C288">
        <v>1.5983741106905475E-6</v>
      </c>
      <c r="D288">
        <v>0.875</v>
      </c>
      <c r="E288" s="10">
        <f t="shared" si="15"/>
        <v>0.99999734103369087</v>
      </c>
      <c r="F288" s="10">
        <f t="shared" si="14"/>
        <v>1.3985773468542292E-6</v>
      </c>
      <c r="G288">
        <f t="shared" si="16"/>
        <v>0.99999523600467533</v>
      </c>
    </row>
    <row r="289" spans="2:7">
      <c r="C289">
        <v>1.0140852065486739E-6</v>
      </c>
      <c r="D289">
        <v>0.8833333333333333</v>
      </c>
      <c r="E289" s="10">
        <f t="shared" si="15"/>
        <v>0.99999835511889745</v>
      </c>
      <c r="F289" s="10">
        <f t="shared" si="14"/>
        <v>8.9577526578466191E-7</v>
      </c>
      <c r="G289">
        <f t="shared" si="16"/>
        <v>0.99999702755520947</v>
      </c>
    </row>
    <row r="290" spans="2:7">
      <c r="C290">
        <v>6.3698251788671009E-7</v>
      </c>
      <c r="D290">
        <v>0.89166666666666672</v>
      </c>
      <c r="E290" s="10">
        <f t="shared" si="15"/>
        <v>0.9999989921014153</v>
      </c>
      <c r="F290" s="10">
        <f t="shared" si="14"/>
        <v>5.679760784489832E-7</v>
      </c>
      <c r="G290">
        <f t="shared" si="16"/>
        <v>0.99999816350736803</v>
      </c>
    </row>
    <row r="291" spans="2:7">
      <c r="C291">
        <v>3.961299091032075E-7</v>
      </c>
      <c r="D291">
        <v>0.9</v>
      </c>
      <c r="E291" s="10">
        <f t="shared" si="15"/>
        <v>0.99999938823132439</v>
      </c>
      <c r="F291" s="10">
        <f t="shared" si="14"/>
        <v>3.5651691819288678E-7</v>
      </c>
      <c r="G291">
        <f t="shared" si="16"/>
        <v>0.99999887654120545</v>
      </c>
    </row>
    <row r="292" spans="2:7">
      <c r="C292">
        <v>2.4389607458933567E-7</v>
      </c>
      <c r="D292">
        <v>0.90833333333333333</v>
      </c>
      <c r="E292" s="10">
        <f t="shared" si="15"/>
        <v>0.99999963212739895</v>
      </c>
      <c r="F292" s="10">
        <f t="shared" si="14"/>
        <v>2.2153893441864657E-7</v>
      </c>
      <c r="G292">
        <f t="shared" si="16"/>
        <v>0.99999931961907496</v>
      </c>
    </row>
    <row r="293" spans="2:7">
      <c r="C293">
        <v>1.4867195147342975E-7</v>
      </c>
      <c r="D293">
        <v>0.91666666666666663</v>
      </c>
      <c r="E293" s="10">
        <f t="shared" si="15"/>
        <v>0.99999978079935048</v>
      </c>
      <c r="F293" s="10">
        <f t="shared" si="14"/>
        <v>1.3628262218397726E-7</v>
      </c>
      <c r="G293">
        <f t="shared" si="16"/>
        <v>0.99999959218431966</v>
      </c>
    </row>
    <row r="294" spans="2:7">
      <c r="C294">
        <v>8.9724351623833207E-8</v>
      </c>
      <c r="D294">
        <v>0.92500000000000004</v>
      </c>
      <c r="E294" s="10">
        <f t="shared" si="15"/>
        <v>0.99999987052370209</v>
      </c>
      <c r="F294" s="10">
        <f t="shared" si="14"/>
        <v>8.2995025252045725E-8</v>
      </c>
      <c r="G294">
        <f t="shared" si="16"/>
        <v>0.99999975817437037</v>
      </c>
    </row>
    <row r="295" spans="2:7">
      <c r="C295">
        <v>5.3610353446976227E-8</v>
      </c>
      <c r="D295">
        <v>0.93333333333333335</v>
      </c>
      <c r="E295" s="10">
        <f t="shared" si="15"/>
        <v>0.99999992413405558</v>
      </c>
      <c r="F295" s="10">
        <f t="shared" si="14"/>
        <v>5.0036329883844478E-8</v>
      </c>
      <c r="G295">
        <f t="shared" si="16"/>
        <v>0.9999998582470303</v>
      </c>
    </row>
    <row r="296" spans="2:7">
      <c r="C296">
        <v>3.1713492167159754E-8</v>
      </c>
      <c r="D296">
        <v>0.94166666666666665</v>
      </c>
      <c r="E296" s="10">
        <f t="shared" si="15"/>
        <v>0.99999995584754775</v>
      </c>
      <c r="F296" s="10">
        <f t="shared" si="14"/>
        <v>2.986353845740877E-8</v>
      </c>
      <c r="G296">
        <f t="shared" si="16"/>
        <v>0.99999991797410726</v>
      </c>
    </row>
    <row r="297" spans="2:7">
      <c r="C297">
        <v>1.8573618445552928E-8</v>
      </c>
      <c r="D297">
        <v>0.95</v>
      </c>
      <c r="E297" s="10">
        <f t="shared" si="15"/>
        <v>0.99999997442116617</v>
      </c>
      <c r="F297" s="10">
        <f t="shared" si="14"/>
        <v>1.7644937523275279E-8</v>
      </c>
      <c r="G297">
        <f t="shared" si="16"/>
        <v>0.99999995326398239</v>
      </c>
    </row>
    <row r="298" spans="2:7">
      <c r="C298">
        <v>1.0769760042543275E-8</v>
      </c>
      <c r="D298">
        <v>0.95833333333333337</v>
      </c>
      <c r="E298" s="10">
        <f t="shared" si="15"/>
        <v>0.99999998519092625</v>
      </c>
      <c r="F298" s="10">
        <f t="shared" si="14"/>
        <v>1.0321020040770639E-8</v>
      </c>
      <c r="G298">
        <f t="shared" si="16"/>
        <v>0.99999997390602247</v>
      </c>
    </row>
    <row r="299" spans="2:7">
      <c r="C299">
        <v>6.1826205001658452E-9</v>
      </c>
      <c r="D299">
        <v>0.96666666666666667</v>
      </c>
      <c r="E299" s="10">
        <f t="shared" si="15"/>
        <v>0.99999999137354678</v>
      </c>
      <c r="F299" s="10">
        <f t="shared" si="14"/>
        <v>5.9765331501603171E-9</v>
      </c>
      <c r="G299">
        <f t="shared" si="16"/>
        <v>0.99999998585908878</v>
      </c>
    </row>
    <row r="300" spans="2:7">
      <c r="C300">
        <v>3.513955094820433E-9</v>
      </c>
      <c r="D300">
        <v>0.97499999999999998</v>
      </c>
      <c r="E300" s="10">
        <f t="shared" si="15"/>
        <v>0.99999999488750191</v>
      </c>
      <c r="F300" s="10">
        <f t="shared" si="14"/>
        <v>3.4261062174499221E-9</v>
      </c>
      <c r="G300">
        <f t="shared" si="16"/>
        <v>0.99999999271130124</v>
      </c>
    </row>
    <row r="301" spans="2:7">
      <c r="C301">
        <v>1.9773196406244672E-9</v>
      </c>
      <c r="D301">
        <v>0.98333333333333328</v>
      </c>
      <c r="E301" s="10">
        <f t="shared" si="15"/>
        <v>0.99999999686482155</v>
      </c>
      <c r="F301" s="10">
        <f t="shared" si="14"/>
        <v>1.9443643132807258E-9</v>
      </c>
      <c r="G301">
        <f t="shared" si="16"/>
        <v>0.99999999660002992</v>
      </c>
    </row>
    <row r="302" spans="2:7">
      <c r="C302">
        <v>1.1015763624682308E-9</v>
      </c>
      <c r="D302">
        <v>0.9916666666666667</v>
      </c>
      <c r="E302" s="10">
        <f t="shared" si="15"/>
        <v>0.99999999796639794</v>
      </c>
      <c r="F302" s="10">
        <f t="shared" si="14"/>
        <v>1.0923965594476622E-9</v>
      </c>
      <c r="G302">
        <f t="shared" si="16"/>
        <v>0.99999999878482304</v>
      </c>
    </row>
    <row r="303" spans="2:7">
      <c r="C303">
        <v>6.0758828498232851E-10</v>
      </c>
      <c r="D303">
        <v>1</v>
      </c>
      <c r="E303" s="10">
        <f t="shared" si="15"/>
        <v>0.99999999857398625</v>
      </c>
      <c r="F303" s="10">
        <f t="shared" si="14"/>
        <v>6.0758828498232851E-10</v>
      </c>
      <c r="G303">
        <f t="shared" si="16"/>
        <v>0.99999999999999967</v>
      </c>
    </row>
    <row r="304" spans="2:7">
      <c r="B304" t="s">
        <v>15</v>
      </c>
      <c r="C304">
        <f>SUM(C183:C303)</f>
        <v>0.99999999857398625</v>
      </c>
      <c r="F304" s="10">
        <f>SUM(F183:F303)</f>
        <v>0.49999999928699318</v>
      </c>
    </row>
    <row r="306" spans="3:6">
      <c r="C306" s="12" t="s">
        <v>51</v>
      </c>
      <c r="D306" s="10"/>
      <c r="E306" s="10"/>
      <c r="F306" s="10"/>
    </row>
    <row r="307" spans="3:6">
      <c r="C307" s="10" t="s">
        <v>50</v>
      </c>
      <c r="D307" s="10" t="s">
        <v>1</v>
      </c>
      <c r="E307" s="10" t="s">
        <v>27</v>
      </c>
      <c r="F307" s="10" t="s">
        <v>52</v>
      </c>
    </row>
    <row r="308" spans="3:6">
      <c r="C308" s="10">
        <v>0</v>
      </c>
      <c r="D308" s="10">
        <v>10</v>
      </c>
      <c r="E308" s="10">
        <f>D308/100</f>
        <v>0.1</v>
      </c>
      <c r="F308" s="10">
        <f>C308/100</f>
        <v>0</v>
      </c>
    </row>
    <row r="309" spans="3:6">
      <c r="C309" s="10">
        <v>0.1</v>
      </c>
      <c r="D309" s="10">
        <v>10</v>
      </c>
      <c r="E309" s="10">
        <f>D309/100+E308</f>
        <v>0.2</v>
      </c>
      <c r="F309" s="10">
        <f>C309/100+F308</f>
        <v>1E-3</v>
      </c>
    </row>
    <row r="310" spans="3:6">
      <c r="C310" s="10">
        <v>0.2</v>
      </c>
      <c r="D310" s="10">
        <v>10</v>
      </c>
      <c r="E310" s="10">
        <f t="shared" ref="E310:E319" si="17">D310/100+E309</f>
        <v>0.30000000000000004</v>
      </c>
      <c r="F310" s="10">
        <f t="shared" ref="F310:F319" si="18">C310/100+F309</f>
        <v>3.0000000000000001E-3</v>
      </c>
    </row>
    <row r="311" spans="3:6">
      <c r="C311" s="10">
        <v>0.5</v>
      </c>
      <c r="D311" s="10">
        <v>10</v>
      </c>
      <c r="E311" s="10">
        <f t="shared" si="17"/>
        <v>0.4</v>
      </c>
      <c r="F311" s="10">
        <f t="shared" si="18"/>
        <v>8.0000000000000002E-3</v>
      </c>
    </row>
    <row r="312" spans="3:6">
      <c r="C312" s="10">
        <v>0.8</v>
      </c>
      <c r="D312" s="10">
        <v>10</v>
      </c>
      <c r="E312" s="10">
        <f t="shared" si="17"/>
        <v>0.5</v>
      </c>
      <c r="F312" s="10">
        <f t="shared" si="18"/>
        <v>1.6E-2</v>
      </c>
    </row>
    <row r="313" spans="3:6">
      <c r="C313" s="10">
        <v>1.2</v>
      </c>
      <c r="D313" s="10">
        <v>10</v>
      </c>
      <c r="E313" s="10">
        <f t="shared" si="17"/>
        <v>0.6</v>
      </c>
      <c r="F313" s="10">
        <f t="shared" si="18"/>
        <v>2.8000000000000001E-2</v>
      </c>
    </row>
    <row r="314" spans="3:6">
      <c r="C314" s="10">
        <v>1.7</v>
      </c>
      <c r="D314" s="10">
        <v>10</v>
      </c>
      <c r="E314" s="10">
        <f t="shared" si="17"/>
        <v>0.7</v>
      </c>
      <c r="F314" s="10">
        <f t="shared" si="18"/>
        <v>4.4999999999999998E-2</v>
      </c>
    </row>
    <row r="315" spans="3:6">
      <c r="C315" s="10">
        <v>2.4</v>
      </c>
      <c r="D315" s="10">
        <v>10</v>
      </c>
      <c r="E315" s="10">
        <f t="shared" si="17"/>
        <v>0.79999999999999993</v>
      </c>
      <c r="F315" s="10">
        <f t="shared" si="18"/>
        <v>6.9000000000000006E-2</v>
      </c>
    </row>
    <row r="316" spans="3:6">
      <c r="C316" s="10">
        <v>4.2</v>
      </c>
      <c r="D316" s="10">
        <v>10</v>
      </c>
      <c r="E316" s="10">
        <f t="shared" si="17"/>
        <v>0.89999999999999991</v>
      </c>
      <c r="F316" s="10">
        <f t="shared" si="18"/>
        <v>0.11100000000000002</v>
      </c>
    </row>
    <row r="317" spans="3:6">
      <c r="C317" s="10">
        <v>4.2000000000000028</v>
      </c>
      <c r="D317" s="10">
        <v>5</v>
      </c>
      <c r="E317" s="10">
        <f t="shared" si="17"/>
        <v>0.95</v>
      </c>
      <c r="F317" s="10">
        <f t="shared" si="18"/>
        <v>0.15300000000000005</v>
      </c>
    </row>
    <row r="318" spans="3:6">
      <c r="C318" s="10">
        <v>10.299999999999997</v>
      </c>
      <c r="D318" s="10">
        <v>4</v>
      </c>
      <c r="E318" s="10">
        <f t="shared" si="17"/>
        <v>0.99</v>
      </c>
      <c r="F318" s="10">
        <f t="shared" si="18"/>
        <v>0.25600000000000001</v>
      </c>
    </row>
    <row r="319" spans="3:6">
      <c r="C319" s="10">
        <v>74.5</v>
      </c>
      <c r="D319" s="10">
        <v>1</v>
      </c>
      <c r="E319" s="10">
        <f t="shared" si="17"/>
        <v>1</v>
      </c>
      <c r="F319" s="10">
        <f t="shared" si="18"/>
        <v>1.0009999999999999</v>
      </c>
    </row>
    <row r="321" spans="3:11">
      <c r="C321" s="12" t="s">
        <v>58</v>
      </c>
      <c r="D321" s="10"/>
      <c r="E321" s="10"/>
      <c r="F321" s="10"/>
      <c r="G321" s="10"/>
      <c r="H321" s="10"/>
      <c r="I321" s="10"/>
      <c r="J321" s="10"/>
      <c r="K321" s="10"/>
    </row>
    <row r="322" spans="3:11">
      <c r="C322" s="10" t="s">
        <v>37</v>
      </c>
      <c r="D322" s="10" t="s">
        <v>3</v>
      </c>
      <c r="E322" s="10" t="s">
        <v>38</v>
      </c>
      <c r="F322" s="10" t="s">
        <v>39</v>
      </c>
      <c r="G322" s="10" t="s">
        <v>53</v>
      </c>
      <c r="H322" s="10" t="s">
        <v>54</v>
      </c>
      <c r="I322" s="10" t="s">
        <v>55</v>
      </c>
      <c r="J322" s="10" t="s">
        <v>56</v>
      </c>
      <c r="K322" s="10" t="s">
        <v>57</v>
      </c>
    </row>
    <row r="323" spans="3:11">
      <c r="C323" s="19">
        <v>0</v>
      </c>
      <c r="D323" s="19">
        <v>10000</v>
      </c>
      <c r="E323" s="19">
        <v>10000</v>
      </c>
      <c r="F323" s="20">
        <v>420</v>
      </c>
      <c r="G323" s="10">
        <v>2100000</v>
      </c>
      <c r="H323" s="10">
        <v>9.3853958075267542E-6</v>
      </c>
      <c r="I323" s="10">
        <v>1.5142610946665561E-3</v>
      </c>
      <c r="J323" s="10">
        <v>9.3853958075267542E-6</v>
      </c>
      <c r="K323" s="10">
        <v>1.5142610946665561E-3</v>
      </c>
    </row>
    <row r="324" spans="3:11">
      <c r="C324" s="19">
        <v>10001</v>
      </c>
      <c r="D324" s="19">
        <v>25001</v>
      </c>
      <c r="E324" s="19">
        <v>15000</v>
      </c>
      <c r="F324" s="20">
        <v>1079</v>
      </c>
      <c r="G324" s="10">
        <v>18883579</v>
      </c>
      <c r="H324" s="10">
        <v>8.4395172941762034E-5</v>
      </c>
      <c r="I324" s="10">
        <v>3.8902088598695571E-3</v>
      </c>
      <c r="J324" s="10">
        <v>9.3780568749288781E-5</v>
      </c>
      <c r="K324" s="10">
        <v>5.4044699545361136E-3</v>
      </c>
    </row>
    <row r="325" spans="3:11">
      <c r="C325" s="19">
        <v>25002</v>
      </c>
      <c r="D325" s="19">
        <v>47502</v>
      </c>
      <c r="E325" s="19">
        <v>22500</v>
      </c>
      <c r="F325" s="20">
        <v>3164</v>
      </c>
      <c r="G325" s="10">
        <v>114701328</v>
      </c>
      <c r="H325" s="10">
        <v>5.126273156804529E-4</v>
      </c>
      <c r="I325" s="10">
        <v>1.1407433579821389E-2</v>
      </c>
      <c r="J325" s="10">
        <v>6.0640788442974168E-4</v>
      </c>
      <c r="K325" s="10">
        <v>1.6811903534357502E-2</v>
      </c>
    </row>
    <row r="326" spans="3:11">
      <c r="C326" s="19">
        <v>47503</v>
      </c>
      <c r="D326" s="19">
        <v>81253</v>
      </c>
      <c r="E326" s="19">
        <v>33750</v>
      </c>
      <c r="F326" s="20">
        <v>5977</v>
      </c>
      <c r="G326" s="10">
        <v>384787306</v>
      </c>
      <c r="H326" s="10">
        <v>1.7197053183437689E-3</v>
      </c>
      <c r="I326" s="10">
        <v>2.1549377530528584E-2</v>
      </c>
      <c r="J326" s="10">
        <v>2.3261132027735105E-3</v>
      </c>
      <c r="K326" s="10">
        <v>3.8361281064886087E-2</v>
      </c>
    </row>
    <row r="327" spans="3:11">
      <c r="C327" s="19">
        <v>81254</v>
      </c>
      <c r="D327" s="19">
        <v>131879</v>
      </c>
      <c r="E327" s="19">
        <v>50625</v>
      </c>
      <c r="F327" s="20">
        <v>9700</v>
      </c>
      <c r="G327" s="10">
        <v>1033695050</v>
      </c>
      <c r="H327" s="10">
        <v>4.6198272326338852E-3</v>
      </c>
      <c r="I327" s="10">
        <v>3.4972220519679985E-2</v>
      </c>
      <c r="J327" s="10">
        <v>6.9459404354073953E-3</v>
      </c>
      <c r="K327" s="10">
        <v>7.3333501584566071E-2</v>
      </c>
    </row>
    <row r="328" spans="3:11">
      <c r="C328" s="22">
        <v>131880</v>
      </c>
      <c r="D328" s="22">
        <v>207817.5</v>
      </c>
      <c r="E328" s="22">
        <v>75937.5</v>
      </c>
      <c r="F328" s="23">
        <v>17833</v>
      </c>
      <c r="G328" s="24">
        <v>3028912758.75</v>
      </c>
      <c r="H328" s="24">
        <v>1.3536926241588832E-2</v>
      </c>
      <c r="I328" s="10">
        <v>6.4294805002830233E-2</v>
      </c>
      <c r="J328" s="10">
        <v>2.0482866676996225E-2</v>
      </c>
      <c r="K328" s="10">
        <v>0.1376283065873963</v>
      </c>
    </row>
    <row r="329" spans="3:11">
      <c r="C329" s="22">
        <v>207818.5</v>
      </c>
      <c r="D329" s="22">
        <v>321724.75</v>
      </c>
      <c r="E329" s="22">
        <v>113906.25</v>
      </c>
      <c r="F329" s="23">
        <v>30833</v>
      </c>
      <c r="G329" s="24">
        <v>8163703513.625</v>
      </c>
      <c r="H329" s="24">
        <v>3.6485518443175005E-2</v>
      </c>
      <c r="I329" s="10">
        <v>0.11116479126631887</v>
      </c>
      <c r="J329" s="10">
        <v>5.696838512017123E-2</v>
      </c>
      <c r="K329" s="10">
        <v>0.24879309785371517</v>
      </c>
    </row>
    <row r="330" spans="3:11">
      <c r="C330" s="22">
        <v>321725.75</v>
      </c>
      <c r="D330" s="22">
        <v>492585.125</v>
      </c>
      <c r="E330" s="22">
        <v>170859.375</v>
      </c>
      <c r="F330" s="25">
        <v>51087</v>
      </c>
      <c r="G330" s="24">
        <v>20800349835.5625</v>
      </c>
      <c r="H330" s="24">
        <v>9.2961674353227663E-2</v>
      </c>
      <c r="I330" s="10">
        <v>0.18418822986483416</v>
      </c>
      <c r="J330" s="10">
        <v>0.14993005947339888</v>
      </c>
      <c r="K330" s="10">
        <v>0.43298132771854936</v>
      </c>
    </row>
    <row r="331" spans="3:11">
      <c r="C331" s="22">
        <v>492586.125</v>
      </c>
      <c r="D331" s="22">
        <v>748875.1875</v>
      </c>
      <c r="E331" s="22">
        <v>256289.0625</v>
      </c>
      <c r="F331" s="25">
        <v>62218</v>
      </c>
      <c r="G331" s="24">
        <v>38620619970.5625</v>
      </c>
      <c r="H331" s="24">
        <v>0.17260466893133397</v>
      </c>
      <c r="I331" s="10">
        <v>0.22431975425705664</v>
      </c>
      <c r="J331" s="10">
        <v>0.32253472840473285</v>
      </c>
      <c r="K331" s="10">
        <v>0.65730108197560599</v>
      </c>
    </row>
    <row r="332" spans="3:11">
      <c r="C332" s="22">
        <v>748876.1875</v>
      </c>
      <c r="D332" s="22">
        <v>1133309.78125</v>
      </c>
      <c r="E332" s="22">
        <v>384433.59375</v>
      </c>
      <c r="F332" s="25">
        <v>45779</v>
      </c>
      <c r="G332" s="24">
        <v>43082295731.703125</v>
      </c>
      <c r="H332" s="24">
        <v>0.19254495130426394</v>
      </c>
      <c r="I332" s="10">
        <v>0.16505085393509589</v>
      </c>
      <c r="J332" s="10">
        <v>0.51507967970899682</v>
      </c>
      <c r="K332" s="10">
        <v>0.82235193591070188</v>
      </c>
    </row>
    <row r="333" spans="3:11">
      <c r="C333" s="22">
        <v>1133310.78125</v>
      </c>
      <c r="D333" s="22">
        <v>1709961.171875</v>
      </c>
      <c r="E333" s="22">
        <v>576650.390625</v>
      </c>
      <c r="F333" s="25">
        <v>30858</v>
      </c>
      <c r="G333" s="24">
        <v>43868842964.765625</v>
      </c>
      <c r="H333" s="24">
        <v>0.19606021659169565</v>
      </c>
      <c r="I333" s="10">
        <v>0.11125492585528711</v>
      </c>
      <c r="J333" s="10">
        <v>0.71113989630069252</v>
      </c>
      <c r="K333" s="10">
        <v>0.93360686176598895</v>
      </c>
    </row>
    <row r="334" spans="3:11">
      <c r="C334" s="22">
        <v>1709962.171875</v>
      </c>
      <c r="D334" s="22">
        <v>2574937.7578125</v>
      </c>
      <c r="E334" s="22">
        <v>864975.5859375</v>
      </c>
      <c r="F334" s="25">
        <v>9452</v>
      </c>
      <c r="G334" s="24">
        <v>20250437067.703125</v>
      </c>
      <c r="H334" s="24">
        <v>9.050398435990728E-2</v>
      </c>
      <c r="I334" s="10">
        <v>3.4078085397114974E-2</v>
      </c>
      <c r="J334" s="10">
        <v>0.80164388066059977</v>
      </c>
      <c r="K334" s="10">
        <v>0.96768494716310394</v>
      </c>
    </row>
    <row r="335" spans="3:11">
      <c r="C335" s="22">
        <v>2574938.7578125</v>
      </c>
      <c r="D335" s="22">
        <v>3872402.13671875</v>
      </c>
      <c r="E335" s="22">
        <v>1297463.37890625</v>
      </c>
      <c r="F335" s="25">
        <v>4847</v>
      </c>
      <c r="G335" s="24">
        <v>15625130657.896484</v>
      </c>
      <c r="H335" s="24">
        <v>6.9832397985085434E-2</v>
      </c>
      <c r="I335" s="10">
        <v>1.7475294109163802E-2</v>
      </c>
      <c r="J335" s="10">
        <v>0.87147627864568522</v>
      </c>
      <c r="K335" s="10">
        <v>0.98516024127226776</v>
      </c>
    </row>
    <row r="336" spans="3:11">
      <c r="C336" s="22">
        <v>3872403.13671875</v>
      </c>
      <c r="D336" s="22">
        <v>5818598.205078125</v>
      </c>
      <c r="E336" s="22">
        <v>1946195.068359375</v>
      </c>
      <c r="F336" s="25">
        <v>2484</v>
      </c>
      <c r="G336" s="24">
        <v>12036223666.511719</v>
      </c>
      <c r="H336" s="24">
        <v>5.3792725303873044E-2</v>
      </c>
      <c r="I336" s="10">
        <v>8.9557727598850601E-3</v>
      </c>
      <c r="J336" s="10">
        <v>0.92526900394955824</v>
      </c>
      <c r="K336" s="10">
        <v>0.99411601403215277</v>
      </c>
    </row>
    <row r="337" spans="3:11">
      <c r="C337" s="22">
        <v>5818599.205078125</v>
      </c>
      <c r="D337" s="22">
        <v>8737891.8076171875</v>
      </c>
      <c r="E337" s="22">
        <v>2919292.6025390625</v>
      </c>
      <c r="F337" s="25">
        <v>968</v>
      </c>
      <c r="G337" s="24">
        <v>7045341650.1445312</v>
      </c>
      <c r="H337" s="24">
        <v>3.1487295231361956E-2</v>
      </c>
      <c r="I337" s="10">
        <v>3.4900112848505389E-3</v>
      </c>
      <c r="J337" s="10">
        <v>0.9567562991809202</v>
      </c>
      <c r="K337" s="10">
        <v>0.99760602531700326</v>
      </c>
    </row>
    <row r="338" spans="3:11">
      <c r="C338" s="22">
        <v>8737892.8076171875</v>
      </c>
      <c r="D338" s="22">
        <v>13116831.711425781</v>
      </c>
      <c r="E338" s="22">
        <v>4378938.9038085938</v>
      </c>
      <c r="F338" s="25">
        <v>458</v>
      </c>
      <c r="G338" s="24">
        <v>5004731914.8608398</v>
      </c>
      <c r="H338" s="24">
        <v>2.2367328538823939E-2</v>
      </c>
      <c r="I338" s="10">
        <v>1.6512656698982921E-3</v>
      </c>
      <c r="J338" s="10">
        <v>0.97912362771974415</v>
      </c>
      <c r="K338" s="10">
        <v>0.99925729098690153</v>
      </c>
    </row>
    <row r="339" spans="3:11">
      <c r="C339" s="22">
        <v>13116832.711425781</v>
      </c>
      <c r="D339" s="22">
        <v>19685241.067138672</v>
      </c>
      <c r="E339" s="22">
        <v>6568408.3557128906</v>
      </c>
      <c r="F339" s="23">
        <v>154</v>
      </c>
      <c r="G339" s="24">
        <v>2525759680.9494629</v>
      </c>
      <c r="H339" s="24">
        <v>1.1288216343049143E-2</v>
      </c>
      <c r="I339" s="10">
        <v>5.5522906804440395E-4</v>
      </c>
      <c r="J339" s="10">
        <v>0.99041184406279326</v>
      </c>
      <c r="K339" s="10">
        <v>0.99981252005494592</v>
      </c>
    </row>
    <row r="340" spans="3:11">
      <c r="C340" s="22">
        <v>19685242.067138672</v>
      </c>
      <c r="D340" s="22">
        <v>29537854.600708008</v>
      </c>
      <c r="E340" s="22">
        <v>9852612.5335693359</v>
      </c>
      <c r="F340" s="23">
        <v>30</v>
      </c>
      <c r="G340" s="24">
        <v>738346450.0177002</v>
      </c>
      <c r="H340" s="24">
        <v>3.2998446078563743E-3</v>
      </c>
      <c r="I340" s="10">
        <v>1.0816150676189686E-4</v>
      </c>
      <c r="J340" s="10">
        <v>0.99371168867064963</v>
      </c>
      <c r="K340" s="10">
        <v>0.99992068156170777</v>
      </c>
    </row>
    <row r="341" spans="3:11">
      <c r="C341" s="22">
        <v>29537855.600708008</v>
      </c>
      <c r="D341" s="22">
        <v>44316774.401062012</v>
      </c>
      <c r="E341" s="22">
        <v>14778918.800354004</v>
      </c>
      <c r="F341" s="23">
        <v>11</v>
      </c>
      <c r="G341" s="24">
        <v>406200465.00973511</v>
      </c>
      <c r="H341" s="24">
        <v>1.8154057815798982E-3</v>
      </c>
      <c r="I341" s="10">
        <v>3.9659219146028853E-5</v>
      </c>
      <c r="J341" s="10">
        <v>0.99552709445222953</v>
      </c>
      <c r="K341" s="10">
        <v>0.99996034078085383</v>
      </c>
    </row>
    <row r="342" spans="3:11">
      <c r="C342" s="22">
        <v>44316775.401062012</v>
      </c>
      <c r="D342" s="22">
        <v>66485153.601593018</v>
      </c>
      <c r="E342" s="22">
        <v>22168378.200531006</v>
      </c>
      <c r="F342" s="23">
        <v>7</v>
      </c>
      <c r="G342" s="24">
        <v>387806751.5092926</v>
      </c>
      <c r="H342" s="24">
        <v>1.7331999332123261E-3</v>
      </c>
      <c r="I342" s="10">
        <v>2.5237684911109269E-5</v>
      </c>
      <c r="J342" s="10">
        <v>0.99726029438544184</v>
      </c>
      <c r="K342" s="10">
        <v>0.99998557846576497</v>
      </c>
    </row>
    <row r="343" spans="3:11">
      <c r="C343" s="22">
        <v>66485154.601593018</v>
      </c>
      <c r="D343" s="22">
        <v>99737721.902389526</v>
      </c>
      <c r="E343" s="22">
        <v>33252567.300796509</v>
      </c>
      <c r="F343" s="23">
        <v>1</v>
      </c>
      <c r="G343" s="24">
        <v>83111438.251991272</v>
      </c>
      <c r="H343" s="24">
        <v>3.7144464006083698E-4</v>
      </c>
      <c r="I343" s="10">
        <v>3.6053835587298956E-6</v>
      </c>
      <c r="J343" s="10">
        <v>0.99763173902550273</v>
      </c>
      <c r="K343" s="10">
        <v>0.99998918384932367</v>
      </c>
    </row>
    <row r="344" spans="3:11">
      <c r="C344" s="22">
        <v>99737722.902389526</v>
      </c>
      <c r="D344" s="22">
        <v>149616573.85358429</v>
      </c>
      <c r="E344" s="22">
        <v>49878850.951194763</v>
      </c>
      <c r="F344" s="23">
        <v>2</v>
      </c>
      <c r="G344" s="24">
        <v>249354296.75597382</v>
      </c>
      <c r="H344" s="24">
        <v>1.1144232244582376E-3</v>
      </c>
      <c r="I344" s="10">
        <v>7.2107671174597912E-6</v>
      </c>
      <c r="J344" s="10">
        <v>0.99874616224996093</v>
      </c>
      <c r="K344" s="10">
        <v>0.99999639461644108</v>
      </c>
    </row>
    <row r="345" spans="3:11">
      <c r="C345" s="22">
        <v>149616574.85358429</v>
      </c>
      <c r="D345" s="22">
        <v>224434851.28037643</v>
      </c>
      <c r="E345" s="22">
        <v>74818276.426792145</v>
      </c>
      <c r="F345" s="23">
        <v>0</v>
      </c>
      <c r="G345" s="24">
        <v>0</v>
      </c>
      <c r="H345" s="24">
        <v>0</v>
      </c>
      <c r="I345" s="10">
        <v>0</v>
      </c>
      <c r="J345" s="10">
        <v>0.99874616224996093</v>
      </c>
      <c r="K345" s="10">
        <v>0.99999639461644108</v>
      </c>
    </row>
    <row r="346" spans="3:11">
      <c r="C346" s="19">
        <v>224434852.28037643</v>
      </c>
      <c r="D346" s="19">
        <v>336662266.92056501</v>
      </c>
      <c r="E346" s="19">
        <v>112227414.64018822</v>
      </c>
      <c r="F346" s="20">
        <v>1</v>
      </c>
      <c r="G346" s="10">
        <v>280548559.60047054</v>
      </c>
      <c r="H346" s="10">
        <v>1.2538377500390125E-3</v>
      </c>
      <c r="I346" s="10">
        <v>3.6053835587298956E-6</v>
      </c>
      <c r="J346" s="10">
        <v>1</v>
      </c>
      <c r="K346" s="10">
        <v>0.99999999999999978</v>
      </c>
    </row>
    <row r="347" spans="3:11">
      <c r="C347" s="19"/>
      <c r="D347" s="19"/>
      <c r="E347" s="19" t="s">
        <v>15</v>
      </c>
      <c r="F347" s="21">
        <v>277363</v>
      </c>
      <c r="G347" s="21">
        <v>223751884637.18008</v>
      </c>
      <c r="H347" s="10"/>
      <c r="I347" s="10"/>
      <c r="J347" s="10"/>
      <c r="K347" s="10"/>
    </row>
  </sheetData>
  <sortState ref="H5:H146">
    <sortCondition ref="H5:H146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topLeftCell="B1" workbookViewId="0">
      <selection activeCell="F23" sqref="F23"/>
    </sheetView>
  </sheetViews>
  <sheetFormatPr defaultRowHeight="14.4"/>
  <cols>
    <col min="1" max="1" width="37.33203125" customWidth="1"/>
    <col min="3" max="3" width="32.5546875" customWidth="1"/>
    <col min="4" max="4" width="29" customWidth="1"/>
  </cols>
  <sheetData>
    <row r="1" spans="1:15">
      <c r="A1" t="s">
        <v>48</v>
      </c>
      <c r="B1" t="s">
        <v>47</v>
      </c>
      <c r="E1" t="s">
        <v>46</v>
      </c>
    </row>
    <row r="2" spans="1:15">
      <c r="D2" t="s">
        <v>40</v>
      </c>
    </row>
    <row r="3" spans="1:15">
      <c r="D3" t="s">
        <v>41</v>
      </c>
      <c r="M3" t="s">
        <v>42</v>
      </c>
      <c r="N3" t="s">
        <v>43</v>
      </c>
      <c r="O3" t="s">
        <v>44</v>
      </c>
    </row>
    <row r="4" spans="1:15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</row>
    <row r="5" spans="1:15">
      <c r="D5" t="s">
        <v>45</v>
      </c>
    </row>
    <row r="6" spans="1:15">
      <c r="C6" t="s">
        <v>49</v>
      </c>
      <c r="D6">
        <v>0</v>
      </c>
      <c r="E6">
        <v>0.1</v>
      </c>
      <c r="F6">
        <v>0.2</v>
      </c>
      <c r="G6">
        <v>0.5</v>
      </c>
      <c r="H6">
        <v>0.8</v>
      </c>
      <c r="I6">
        <v>1.2</v>
      </c>
      <c r="J6">
        <v>1.7</v>
      </c>
      <c r="K6">
        <v>2.4</v>
      </c>
      <c r="L6">
        <v>4.2</v>
      </c>
      <c r="M6">
        <v>89</v>
      </c>
      <c r="N6">
        <v>84.8</v>
      </c>
      <c r="O6">
        <v>74.5</v>
      </c>
    </row>
    <row r="8" spans="1:15">
      <c r="C8" t="s">
        <v>1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5</v>
      </c>
      <c r="N8">
        <v>4</v>
      </c>
      <c r="O8">
        <v>1</v>
      </c>
    </row>
    <row r="9" spans="1:15">
      <c r="C9" t="s">
        <v>50</v>
      </c>
      <c r="D9">
        <f>D6</f>
        <v>0</v>
      </c>
      <c r="E9">
        <f t="shared" ref="E9:K9" si="0">E6</f>
        <v>0.1</v>
      </c>
      <c r="F9">
        <f t="shared" si="0"/>
        <v>0.2</v>
      </c>
      <c r="G9">
        <f t="shared" si="0"/>
        <v>0.5</v>
      </c>
      <c r="H9">
        <f t="shared" si="0"/>
        <v>0.8</v>
      </c>
      <c r="I9">
        <f t="shared" si="0"/>
        <v>1.2</v>
      </c>
      <c r="J9">
        <f t="shared" si="0"/>
        <v>1.7</v>
      </c>
      <c r="K9">
        <f t="shared" si="0"/>
        <v>2.4</v>
      </c>
      <c r="L9">
        <f>L6</f>
        <v>4.2</v>
      </c>
      <c r="M9">
        <f>M6-N6</f>
        <v>4.2000000000000028</v>
      </c>
      <c r="N9">
        <f>N6-O6</f>
        <v>10.299999999999997</v>
      </c>
      <c r="O9">
        <f>O6</f>
        <v>74.5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2:K43"/>
  <sheetViews>
    <sheetView workbookViewId="0">
      <selection activeCell="C5" sqref="C5:K30"/>
    </sheetView>
  </sheetViews>
  <sheetFormatPr defaultRowHeight="14.4"/>
  <cols>
    <col min="3" max="3" width="27.6640625" customWidth="1"/>
    <col min="4" max="4" width="25.5546875" customWidth="1"/>
    <col min="5" max="5" width="23.21875" customWidth="1"/>
    <col min="6" max="6" width="18.44140625" customWidth="1"/>
    <col min="7" max="7" width="15.21875" customWidth="1"/>
    <col min="8" max="8" width="11" bestFit="1" customWidth="1"/>
    <col min="10" max="10" width="12" bestFit="1" customWidth="1"/>
  </cols>
  <sheetData>
    <row r="2" spans="3:11">
      <c r="C2" t="s">
        <v>36</v>
      </c>
    </row>
    <row r="5" spans="3:11">
      <c r="C5" t="s">
        <v>37</v>
      </c>
      <c r="D5" t="s">
        <v>3</v>
      </c>
      <c r="E5" t="s">
        <v>38</v>
      </c>
      <c r="F5" t="s">
        <v>39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</row>
    <row r="6" spans="3:11">
      <c r="C6" s="13">
        <v>0</v>
      </c>
      <c r="D6" s="13">
        <f>C6+E6</f>
        <v>10000</v>
      </c>
      <c r="E6" s="13">
        <v>10000</v>
      </c>
      <c r="F6" s="15">
        <v>420</v>
      </c>
      <c r="G6">
        <f>F6*0.5*(C6+D6)</f>
        <v>2100000</v>
      </c>
      <c r="H6">
        <f>G6/G$30</f>
        <v>9.3853958075267542E-6</v>
      </c>
      <c r="I6">
        <f>F6/F$30</f>
        <v>1.5142610946665561E-3</v>
      </c>
      <c r="J6">
        <f>H6</f>
        <v>9.3853958075267542E-6</v>
      </c>
      <c r="K6">
        <f>I6</f>
        <v>1.5142610946665561E-3</v>
      </c>
    </row>
    <row r="7" spans="3:11">
      <c r="C7" s="13">
        <f>D6+1</f>
        <v>10001</v>
      </c>
      <c r="D7" s="13">
        <f>C7+E7</f>
        <v>25001</v>
      </c>
      <c r="E7" s="13">
        <f>1.5*E6</f>
        <v>15000</v>
      </c>
      <c r="F7" s="15">
        <v>1079</v>
      </c>
      <c r="G7">
        <f t="shared" ref="G7:G29" si="0">F7*0.5*(C7+D7)</f>
        <v>18883579</v>
      </c>
      <c r="H7">
        <f t="shared" ref="H7:H29" si="1">G7/G$30</f>
        <v>8.4395172941762034E-5</v>
      </c>
      <c r="I7">
        <f t="shared" ref="I7:I29" si="2">F7/F$30</f>
        <v>3.8902088598695571E-3</v>
      </c>
      <c r="J7">
        <f>J6+H7</f>
        <v>9.3780568749288781E-5</v>
      </c>
      <c r="K7">
        <f>K6+I7</f>
        <v>5.4044699545361136E-3</v>
      </c>
    </row>
    <row r="8" spans="3:11">
      <c r="C8" s="13">
        <f t="shared" ref="C8:C29" si="3">D7+1</f>
        <v>25002</v>
      </c>
      <c r="D8" s="13">
        <f t="shared" ref="D8:D29" si="4">C8+E8</f>
        <v>47502</v>
      </c>
      <c r="E8" s="13">
        <f t="shared" ref="E8:E29" si="5">1.5*E7</f>
        <v>22500</v>
      </c>
      <c r="F8" s="15">
        <v>3164</v>
      </c>
      <c r="G8">
        <f t="shared" si="0"/>
        <v>114701328</v>
      </c>
      <c r="H8">
        <f t="shared" si="1"/>
        <v>5.126273156804529E-4</v>
      </c>
      <c r="I8">
        <f t="shared" si="2"/>
        <v>1.1407433579821389E-2</v>
      </c>
      <c r="J8">
        <f t="shared" ref="J8:J29" si="6">J7+H8</f>
        <v>6.0640788442974168E-4</v>
      </c>
      <c r="K8">
        <f t="shared" ref="K8:K29" si="7">K7+I8</f>
        <v>1.6811903534357502E-2</v>
      </c>
    </row>
    <row r="9" spans="3:11">
      <c r="C9" s="13">
        <f t="shared" si="3"/>
        <v>47503</v>
      </c>
      <c r="D9" s="13">
        <f t="shared" si="4"/>
        <v>81253</v>
      </c>
      <c r="E9" s="13">
        <f t="shared" si="5"/>
        <v>33750</v>
      </c>
      <c r="F9" s="15">
        <v>5977</v>
      </c>
      <c r="G9">
        <f t="shared" si="0"/>
        <v>384787306</v>
      </c>
      <c r="H9">
        <f t="shared" si="1"/>
        <v>1.7197053183437689E-3</v>
      </c>
      <c r="I9">
        <f t="shared" si="2"/>
        <v>2.1549377530528584E-2</v>
      </c>
      <c r="J9">
        <f t="shared" si="6"/>
        <v>2.3261132027735105E-3</v>
      </c>
      <c r="K9">
        <f t="shared" si="7"/>
        <v>3.8361281064886087E-2</v>
      </c>
    </row>
    <row r="10" spans="3:11">
      <c r="C10" s="13">
        <f t="shared" si="3"/>
        <v>81254</v>
      </c>
      <c r="D10" s="13">
        <f t="shared" si="4"/>
        <v>131879</v>
      </c>
      <c r="E10" s="13">
        <f t="shared" si="5"/>
        <v>50625</v>
      </c>
      <c r="F10" s="15">
        <v>9700</v>
      </c>
      <c r="G10">
        <f t="shared" si="0"/>
        <v>1033695050</v>
      </c>
      <c r="H10">
        <f t="shared" si="1"/>
        <v>4.6198272326338852E-3</v>
      </c>
      <c r="I10">
        <f t="shared" si="2"/>
        <v>3.4972220519679985E-2</v>
      </c>
      <c r="J10">
        <f t="shared" si="6"/>
        <v>6.9459404354073953E-3</v>
      </c>
      <c r="K10">
        <f t="shared" si="7"/>
        <v>7.3333501584566071E-2</v>
      </c>
    </row>
    <row r="11" spans="3:11">
      <c r="C11" s="13">
        <f t="shared" si="3"/>
        <v>131880</v>
      </c>
      <c r="D11" s="13">
        <f t="shared" si="4"/>
        <v>207817.5</v>
      </c>
      <c r="E11" s="13">
        <f t="shared" si="5"/>
        <v>75937.5</v>
      </c>
      <c r="F11" s="15">
        <v>17833</v>
      </c>
      <c r="G11">
        <f t="shared" si="0"/>
        <v>3028912758.75</v>
      </c>
      <c r="H11">
        <f t="shared" si="1"/>
        <v>1.3536926241588832E-2</v>
      </c>
      <c r="I11">
        <f t="shared" si="2"/>
        <v>6.4294805002830233E-2</v>
      </c>
      <c r="J11">
        <f t="shared" si="6"/>
        <v>2.0482866676996225E-2</v>
      </c>
      <c r="K11">
        <f t="shared" si="7"/>
        <v>0.1376283065873963</v>
      </c>
    </row>
    <row r="12" spans="3:11">
      <c r="C12" s="13">
        <f t="shared" si="3"/>
        <v>207818.5</v>
      </c>
      <c r="D12" s="13">
        <f t="shared" si="4"/>
        <v>321724.75</v>
      </c>
      <c r="E12" s="13">
        <f t="shared" si="5"/>
        <v>113906.25</v>
      </c>
      <c r="F12" s="15">
        <v>30833</v>
      </c>
      <c r="G12">
        <f t="shared" si="0"/>
        <v>8163703513.625</v>
      </c>
      <c r="H12">
        <f t="shared" si="1"/>
        <v>3.6485518443175005E-2</v>
      </c>
      <c r="I12">
        <f t="shared" si="2"/>
        <v>0.11116479126631887</v>
      </c>
      <c r="J12">
        <f t="shared" si="6"/>
        <v>5.696838512017123E-2</v>
      </c>
      <c r="K12">
        <f t="shared" si="7"/>
        <v>0.24879309785371517</v>
      </c>
    </row>
    <row r="13" spans="3:11" s="3" customFormat="1">
      <c r="C13" s="17">
        <f t="shared" si="3"/>
        <v>321725.75</v>
      </c>
      <c r="D13" s="17">
        <f t="shared" si="4"/>
        <v>492585.125</v>
      </c>
      <c r="E13" s="17">
        <f t="shared" si="5"/>
        <v>170859.375</v>
      </c>
      <c r="F13" s="18">
        <v>51087</v>
      </c>
      <c r="G13">
        <f t="shared" si="0"/>
        <v>20800349835.5625</v>
      </c>
      <c r="H13">
        <f t="shared" si="1"/>
        <v>9.2961674353227663E-2</v>
      </c>
      <c r="I13">
        <f t="shared" si="2"/>
        <v>0.18418822986483416</v>
      </c>
      <c r="J13">
        <f t="shared" si="6"/>
        <v>0.14993005947339888</v>
      </c>
      <c r="K13">
        <f t="shared" si="7"/>
        <v>0.43298132771854936</v>
      </c>
    </row>
    <row r="14" spans="3:11">
      <c r="C14" s="13">
        <f t="shared" si="3"/>
        <v>492586.125</v>
      </c>
      <c r="D14" s="13">
        <f t="shared" si="4"/>
        <v>748875.1875</v>
      </c>
      <c r="E14" s="13">
        <f t="shared" si="5"/>
        <v>256289.0625</v>
      </c>
      <c r="F14" s="18">
        <v>62218</v>
      </c>
      <c r="G14">
        <f t="shared" si="0"/>
        <v>38620619970.5625</v>
      </c>
      <c r="H14">
        <f t="shared" si="1"/>
        <v>0.17260466893133397</v>
      </c>
      <c r="I14">
        <f t="shared" si="2"/>
        <v>0.22431975425705664</v>
      </c>
      <c r="J14">
        <f t="shared" si="6"/>
        <v>0.32253472840473285</v>
      </c>
      <c r="K14">
        <f t="shared" si="7"/>
        <v>0.65730108197560599</v>
      </c>
    </row>
    <row r="15" spans="3:11">
      <c r="C15" s="13">
        <f t="shared" si="3"/>
        <v>748876.1875</v>
      </c>
      <c r="D15" s="13">
        <f t="shared" si="4"/>
        <v>1133309.78125</v>
      </c>
      <c r="E15" s="13">
        <f t="shared" si="5"/>
        <v>384433.59375</v>
      </c>
      <c r="F15" s="18">
        <v>45779</v>
      </c>
      <c r="G15">
        <f t="shared" si="0"/>
        <v>43082295731.703125</v>
      </c>
      <c r="H15">
        <f t="shared" si="1"/>
        <v>0.19254495130426394</v>
      </c>
      <c r="I15">
        <f t="shared" si="2"/>
        <v>0.16505085393509589</v>
      </c>
      <c r="J15">
        <f t="shared" si="6"/>
        <v>0.51507967970899682</v>
      </c>
      <c r="K15">
        <f t="shared" si="7"/>
        <v>0.82235193591070188</v>
      </c>
    </row>
    <row r="16" spans="3:11">
      <c r="C16" s="13">
        <f t="shared" si="3"/>
        <v>1133310.78125</v>
      </c>
      <c r="D16" s="13">
        <f t="shared" si="4"/>
        <v>1709961.171875</v>
      </c>
      <c r="E16" s="13">
        <f t="shared" si="5"/>
        <v>576650.390625</v>
      </c>
      <c r="F16" s="18">
        <v>30858</v>
      </c>
      <c r="G16">
        <f t="shared" si="0"/>
        <v>43868842964.765625</v>
      </c>
      <c r="H16">
        <f t="shared" si="1"/>
        <v>0.19606021659169565</v>
      </c>
      <c r="I16">
        <f t="shared" si="2"/>
        <v>0.11125492585528711</v>
      </c>
      <c r="J16">
        <f t="shared" si="6"/>
        <v>0.71113989630069252</v>
      </c>
      <c r="K16">
        <f t="shared" si="7"/>
        <v>0.93360686176598895</v>
      </c>
    </row>
    <row r="17" spans="3:11">
      <c r="C17" s="13">
        <f t="shared" si="3"/>
        <v>1709962.171875</v>
      </c>
      <c r="D17" s="13">
        <f t="shared" si="4"/>
        <v>2574937.7578125</v>
      </c>
      <c r="E17" s="13">
        <f t="shared" si="5"/>
        <v>864975.5859375</v>
      </c>
      <c r="F17" s="18">
        <v>9452</v>
      </c>
      <c r="G17">
        <f t="shared" si="0"/>
        <v>20250437067.703125</v>
      </c>
      <c r="H17">
        <f t="shared" si="1"/>
        <v>9.050398435990728E-2</v>
      </c>
      <c r="I17">
        <f t="shared" si="2"/>
        <v>3.4078085397114974E-2</v>
      </c>
      <c r="J17">
        <f t="shared" si="6"/>
        <v>0.80164388066059977</v>
      </c>
      <c r="K17">
        <f t="shared" si="7"/>
        <v>0.96768494716310394</v>
      </c>
    </row>
    <row r="18" spans="3:11">
      <c r="C18" s="13">
        <f t="shared" si="3"/>
        <v>2574938.7578125</v>
      </c>
      <c r="D18" s="13">
        <f t="shared" si="4"/>
        <v>3872402.13671875</v>
      </c>
      <c r="E18" s="13">
        <f t="shared" si="5"/>
        <v>1297463.37890625</v>
      </c>
      <c r="F18" s="18">
        <v>4847</v>
      </c>
      <c r="G18">
        <f t="shared" si="0"/>
        <v>15625130657.896484</v>
      </c>
      <c r="H18">
        <f t="shared" si="1"/>
        <v>6.9832397985085434E-2</v>
      </c>
      <c r="I18">
        <f t="shared" si="2"/>
        <v>1.7475294109163802E-2</v>
      </c>
      <c r="J18">
        <f t="shared" si="6"/>
        <v>0.87147627864568522</v>
      </c>
      <c r="K18">
        <f t="shared" si="7"/>
        <v>0.98516024127226776</v>
      </c>
    </row>
    <row r="19" spans="3:11">
      <c r="C19" s="13">
        <f t="shared" si="3"/>
        <v>3872403.13671875</v>
      </c>
      <c r="D19" s="13">
        <f t="shared" si="4"/>
        <v>5818598.205078125</v>
      </c>
      <c r="E19" s="13">
        <f t="shared" si="5"/>
        <v>1946195.068359375</v>
      </c>
      <c r="F19" s="18">
        <v>2484</v>
      </c>
      <c r="G19">
        <f t="shared" si="0"/>
        <v>12036223666.511719</v>
      </c>
      <c r="H19">
        <f t="shared" si="1"/>
        <v>5.3792725303873044E-2</v>
      </c>
      <c r="I19">
        <f t="shared" si="2"/>
        <v>8.9557727598850601E-3</v>
      </c>
      <c r="J19">
        <f t="shared" si="6"/>
        <v>0.92526900394955824</v>
      </c>
      <c r="K19">
        <f t="shared" si="7"/>
        <v>0.99411601403215277</v>
      </c>
    </row>
    <row r="20" spans="3:11">
      <c r="C20" s="13">
        <f t="shared" si="3"/>
        <v>5818599.205078125</v>
      </c>
      <c r="D20" s="13">
        <f t="shared" si="4"/>
        <v>8737891.8076171875</v>
      </c>
      <c r="E20" s="13">
        <f t="shared" si="5"/>
        <v>2919292.6025390625</v>
      </c>
      <c r="F20" s="18">
        <v>968</v>
      </c>
      <c r="G20">
        <f t="shared" si="0"/>
        <v>7045341650.1445312</v>
      </c>
      <c r="H20">
        <f t="shared" si="1"/>
        <v>3.1487295231361956E-2</v>
      </c>
      <c r="I20">
        <f t="shared" si="2"/>
        <v>3.4900112848505389E-3</v>
      </c>
      <c r="J20">
        <f t="shared" si="6"/>
        <v>0.9567562991809202</v>
      </c>
      <c r="K20">
        <f t="shared" si="7"/>
        <v>0.99760602531700326</v>
      </c>
    </row>
    <row r="21" spans="3:11">
      <c r="C21" s="13">
        <f t="shared" si="3"/>
        <v>8737892.8076171875</v>
      </c>
      <c r="D21" s="13">
        <f t="shared" si="4"/>
        <v>13116831.711425781</v>
      </c>
      <c r="E21" s="13">
        <f t="shared" si="5"/>
        <v>4378938.9038085938</v>
      </c>
      <c r="F21" s="18">
        <v>458</v>
      </c>
      <c r="G21">
        <f t="shared" si="0"/>
        <v>5004731914.8608398</v>
      </c>
      <c r="H21">
        <f t="shared" si="1"/>
        <v>2.2367328538823939E-2</v>
      </c>
      <c r="I21">
        <f t="shared" si="2"/>
        <v>1.6512656698982921E-3</v>
      </c>
      <c r="J21">
        <f t="shared" si="6"/>
        <v>0.97912362771974415</v>
      </c>
      <c r="K21">
        <f t="shared" si="7"/>
        <v>0.99925729098690153</v>
      </c>
    </row>
    <row r="22" spans="3:11">
      <c r="C22" s="13">
        <f t="shared" si="3"/>
        <v>13116832.711425781</v>
      </c>
      <c r="D22" s="13">
        <f t="shared" si="4"/>
        <v>19685241.067138672</v>
      </c>
      <c r="E22" s="13">
        <f t="shared" si="5"/>
        <v>6568408.3557128906</v>
      </c>
      <c r="F22" s="15">
        <v>154</v>
      </c>
      <c r="G22">
        <f t="shared" si="0"/>
        <v>2525759680.9494629</v>
      </c>
      <c r="H22">
        <f t="shared" si="1"/>
        <v>1.1288216343049143E-2</v>
      </c>
      <c r="I22">
        <f t="shared" si="2"/>
        <v>5.5522906804440395E-4</v>
      </c>
      <c r="J22">
        <f t="shared" si="6"/>
        <v>0.99041184406279326</v>
      </c>
      <c r="K22">
        <f t="shared" si="7"/>
        <v>0.99981252005494592</v>
      </c>
    </row>
    <row r="23" spans="3:11">
      <c r="C23" s="13">
        <f t="shared" si="3"/>
        <v>19685242.067138672</v>
      </c>
      <c r="D23" s="13">
        <f t="shared" si="4"/>
        <v>29537854.600708008</v>
      </c>
      <c r="E23" s="13">
        <f t="shared" si="5"/>
        <v>9852612.5335693359</v>
      </c>
      <c r="F23" s="15">
        <v>30</v>
      </c>
      <c r="G23">
        <f t="shared" si="0"/>
        <v>738346450.0177002</v>
      </c>
      <c r="H23">
        <f t="shared" si="1"/>
        <v>3.2998446078563743E-3</v>
      </c>
      <c r="I23">
        <f t="shared" si="2"/>
        <v>1.0816150676189686E-4</v>
      </c>
      <c r="J23">
        <f t="shared" si="6"/>
        <v>0.99371168867064963</v>
      </c>
      <c r="K23">
        <f t="shared" si="7"/>
        <v>0.99992068156170777</v>
      </c>
    </row>
    <row r="24" spans="3:11">
      <c r="C24" s="13">
        <f t="shared" si="3"/>
        <v>29537855.600708008</v>
      </c>
      <c r="D24" s="13">
        <f t="shared" si="4"/>
        <v>44316774.401062012</v>
      </c>
      <c r="E24" s="13">
        <f t="shared" si="5"/>
        <v>14778918.800354004</v>
      </c>
      <c r="F24" s="15">
        <v>11</v>
      </c>
      <c r="G24">
        <f t="shared" si="0"/>
        <v>406200465.00973511</v>
      </c>
      <c r="H24">
        <f t="shared" si="1"/>
        <v>1.8154057815798982E-3</v>
      </c>
      <c r="I24">
        <f t="shared" si="2"/>
        <v>3.9659219146028853E-5</v>
      </c>
      <c r="J24">
        <f t="shared" si="6"/>
        <v>0.99552709445222953</v>
      </c>
      <c r="K24">
        <f t="shared" si="7"/>
        <v>0.99996034078085383</v>
      </c>
    </row>
    <row r="25" spans="3:11">
      <c r="C25" s="13">
        <f t="shared" si="3"/>
        <v>44316775.401062012</v>
      </c>
      <c r="D25" s="13">
        <f t="shared" si="4"/>
        <v>66485153.601593018</v>
      </c>
      <c r="E25" s="13">
        <f t="shared" si="5"/>
        <v>22168378.200531006</v>
      </c>
      <c r="F25" s="15">
        <v>7</v>
      </c>
      <c r="G25">
        <f t="shared" si="0"/>
        <v>387806751.5092926</v>
      </c>
      <c r="H25">
        <f t="shared" si="1"/>
        <v>1.7331999332123261E-3</v>
      </c>
      <c r="I25">
        <f t="shared" si="2"/>
        <v>2.5237684911109269E-5</v>
      </c>
      <c r="J25">
        <f t="shared" si="6"/>
        <v>0.99726029438544184</v>
      </c>
      <c r="K25">
        <f t="shared" si="7"/>
        <v>0.99998557846576497</v>
      </c>
    </row>
    <row r="26" spans="3:11">
      <c r="C26" s="13">
        <f t="shared" si="3"/>
        <v>66485154.601593018</v>
      </c>
      <c r="D26" s="13">
        <f t="shared" si="4"/>
        <v>99737721.902389526</v>
      </c>
      <c r="E26" s="13">
        <f t="shared" si="5"/>
        <v>33252567.300796509</v>
      </c>
      <c r="F26" s="15">
        <v>1</v>
      </c>
      <c r="G26">
        <f t="shared" si="0"/>
        <v>83111438.251991272</v>
      </c>
      <c r="H26">
        <f t="shared" si="1"/>
        <v>3.7144464006083698E-4</v>
      </c>
      <c r="I26">
        <f t="shared" si="2"/>
        <v>3.6053835587298956E-6</v>
      </c>
      <c r="J26">
        <f t="shared" si="6"/>
        <v>0.99763173902550273</v>
      </c>
      <c r="K26">
        <f t="shared" si="7"/>
        <v>0.99998918384932367</v>
      </c>
    </row>
    <row r="27" spans="3:11">
      <c r="C27" s="13">
        <f t="shared" si="3"/>
        <v>99737722.902389526</v>
      </c>
      <c r="D27" s="13">
        <f t="shared" si="4"/>
        <v>149616573.85358429</v>
      </c>
      <c r="E27" s="13">
        <f t="shared" si="5"/>
        <v>49878850.951194763</v>
      </c>
      <c r="F27" s="15">
        <v>2</v>
      </c>
      <c r="G27">
        <f t="shared" si="0"/>
        <v>249354296.75597382</v>
      </c>
      <c r="H27">
        <f t="shared" si="1"/>
        <v>1.1144232244582376E-3</v>
      </c>
      <c r="I27">
        <f t="shared" si="2"/>
        <v>7.2107671174597912E-6</v>
      </c>
      <c r="J27">
        <f t="shared" si="6"/>
        <v>0.99874616224996093</v>
      </c>
      <c r="K27">
        <f t="shared" si="7"/>
        <v>0.99999639461644108</v>
      </c>
    </row>
    <row r="28" spans="3:11">
      <c r="C28" s="13">
        <f t="shared" si="3"/>
        <v>149616574.85358429</v>
      </c>
      <c r="D28" s="13">
        <f t="shared" si="4"/>
        <v>224434851.28037643</v>
      </c>
      <c r="E28" s="13">
        <f t="shared" si="5"/>
        <v>74818276.426792145</v>
      </c>
      <c r="F28" s="15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6"/>
        <v>0.99874616224996093</v>
      </c>
      <c r="K28">
        <f t="shared" si="7"/>
        <v>0.99999639461644108</v>
      </c>
    </row>
    <row r="29" spans="3:11">
      <c r="C29" s="13">
        <f t="shared" si="3"/>
        <v>224434852.28037643</v>
      </c>
      <c r="D29" s="13">
        <f t="shared" si="4"/>
        <v>336662266.92056465</v>
      </c>
      <c r="E29" s="13">
        <f t="shared" si="5"/>
        <v>112227414.64018822</v>
      </c>
      <c r="F29" s="15">
        <v>1</v>
      </c>
      <c r="G29">
        <f t="shared" si="0"/>
        <v>280548559.60047054</v>
      </c>
      <c r="H29">
        <f t="shared" si="1"/>
        <v>1.2538377500390125E-3</v>
      </c>
      <c r="I29">
        <f t="shared" si="2"/>
        <v>3.6053835587298956E-6</v>
      </c>
      <c r="J29">
        <f t="shared" si="6"/>
        <v>1</v>
      </c>
      <c r="K29">
        <f t="shared" si="7"/>
        <v>0.99999999999999978</v>
      </c>
    </row>
    <row r="30" spans="3:11">
      <c r="C30" s="13"/>
      <c r="D30" s="13"/>
      <c r="E30" s="13" t="s">
        <v>15</v>
      </c>
      <c r="F30" s="16">
        <f>SUM(F6:F29)</f>
        <v>277363</v>
      </c>
      <c r="G30" s="16">
        <f>SUM(G6:G29)</f>
        <v>223751884637.18008</v>
      </c>
    </row>
    <row r="31" spans="3:11">
      <c r="C31" s="13"/>
      <c r="D31" s="13"/>
      <c r="E31" s="13"/>
    </row>
    <row r="32" spans="3:11">
      <c r="C32" s="13"/>
      <c r="D32" s="13"/>
      <c r="E32" s="13"/>
    </row>
    <row r="33" spans="3:5">
      <c r="C33" s="13"/>
      <c r="D33" s="13"/>
      <c r="E33" s="13"/>
    </row>
    <row r="34" spans="3:5">
      <c r="C34" s="13"/>
      <c r="D34" s="13"/>
      <c r="E34" s="13"/>
    </row>
    <row r="35" spans="3:5">
      <c r="C35" s="13"/>
      <c r="D35" s="13"/>
      <c r="E35" s="13"/>
    </row>
    <row r="36" spans="3:5">
      <c r="C36" s="13"/>
      <c r="D36" s="13"/>
      <c r="E36" s="13"/>
    </row>
    <row r="37" spans="3:5">
      <c r="C37" s="13"/>
      <c r="D37" s="13"/>
      <c r="E37" s="13"/>
    </row>
    <row r="38" spans="3:5">
      <c r="C38" s="13"/>
      <c r="D38" s="13"/>
      <c r="E38" s="13"/>
    </row>
    <row r="39" spans="3:5">
      <c r="C39" s="13"/>
      <c r="D39" s="13"/>
      <c r="E39" s="13"/>
    </row>
    <row r="40" spans="3:5">
      <c r="C40" s="13"/>
      <c r="D40" s="13"/>
      <c r="E40" s="13"/>
    </row>
    <row r="41" spans="3:5">
      <c r="C41" s="13"/>
      <c r="D41" s="13"/>
      <c r="E41" s="13"/>
    </row>
    <row r="42" spans="3:5">
      <c r="C42" s="13"/>
      <c r="D42" s="13"/>
      <c r="E42" s="13"/>
    </row>
    <row r="43" spans="3:5">
      <c r="C43" s="13"/>
      <c r="D43" s="13"/>
      <c r="E4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74"/>
  <sheetViews>
    <sheetView topLeftCell="A230" workbookViewId="0">
      <selection activeCell="C126" sqref="C126:G249"/>
    </sheetView>
  </sheetViews>
  <sheetFormatPr defaultRowHeight="14.4"/>
  <cols>
    <col min="4" max="4" width="30.88671875" customWidth="1"/>
    <col min="5" max="5" width="25.44140625" customWidth="1"/>
    <col min="6" max="6" width="12.33203125" customWidth="1"/>
  </cols>
  <sheetData>
    <row r="1" spans="1:8">
      <c r="A1" t="s">
        <v>59</v>
      </c>
    </row>
    <row r="2" spans="1:8">
      <c r="D2" s="3" t="s">
        <v>30</v>
      </c>
    </row>
    <row r="3" spans="1:8">
      <c r="D3" t="s">
        <v>63</v>
      </c>
      <c r="E3" t="s">
        <v>66</v>
      </c>
    </row>
    <row r="4" spans="1:8">
      <c r="C4">
        <v>1</v>
      </c>
      <c r="D4">
        <v>0</v>
      </c>
      <c r="E4">
        <f>1/C123</f>
        <v>8.3333333333333332E-3</v>
      </c>
    </row>
    <row r="5" spans="1:8">
      <c r="C5">
        <v>2</v>
      </c>
      <c r="D5">
        <v>8.3333333333333332E-3</v>
      </c>
      <c r="E5">
        <f>E4</f>
        <v>8.3333333333333332E-3</v>
      </c>
    </row>
    <row r="6" spans="1:8">
      <c r="C6">
        <v>3</v>
      </c>
      <c r="D6">
        <v>1.6666666666666666E-2</v>
      </c>
      <c r="E6">
        <f t="shared" ref="E6:E69" si="0">E5</f>
        <v>8.3333333333333332E-3</v>
      </c>
    </row>
    <row r="7" spans="1:8">
      <c r="C7">
        <v>4</v>
      </c>
      <c r="D7">
        <v>2.5000000000000001E-2</v>
      </c>
      <c r="E7">
        <f t="shared" si="0"/>
        <v>8.3333333333333332E-3</v>
      </c>
    </row>
    <row r="8" spans="1:8">
      <c r="C8">
        <v>5</v>
      </c>
      <c r="D8">
        <v>3.3333333333333333E-2</v>
      </c>
      <c r="E8">
        <f t="shared" si="0"/>
        <v>8.3333333333333332E-3</v>
      </c>
    </row>
    <row r="9" spans="1:8">
      <c r="C9">
        <v>6</v>
      </c>
      <c r="D9">
        <v>4.1666666666666664E-2</v>
      </c>
      <c r="E9">
        <f t="shared" si="0"/>
        <v>8.3333333333333332E-3</v>
      </c>
    </row>
    <row r="10" spans="1:8">
      <c r="C10">
        <v>7</v>
      </c>
      <c r="D10">
        <v>0.05</v>
      </c>
      <c r="E10">
        <f t="shared" si="0"/>
        <v>8.3333333333333332E-3</v>
      </c>
    </row>
    <row r="11" spans="1:8">
      <c r="C11">
        <v>8</v>
      </c>
      <c r="D11">
        <v>5.8333333333333334E-2</v>
      </c>
      <c r="E11">
        <f t="shared" si="0"/>
        <v>8.3333333333333332E-3</v>
      </c>
    </row>
    <row r="12" spans="1:8">
      <c r="C12">
        <v>9</v>
      </c>
      <c r="D12">
        <v>6.6666666666666666E-2</v>
      </c>
      <c r="E12">
        <f t="shared" si="0"/>
        <v>8.3333333333333332E-3</v>
      </c>
    </row>
    <row r="13" spans="1:8">
      <c r="C13">
        <v>10</v>
      </c>
      <c r="D13">
        <v>7.4999999999999997E-2</v>
      </c>
      <c r="E13">
        <f t="shared" si="0"/>
        <v>8.3333333333333332E-3</v>
      </c>
    </row>
    <row r="14" spans="1:8">
      <c r="C14">
        <v>11</v>
      </c>
      <c r="D14">
        <v>8.3333333333333329E-2</v>
      </c>
      <c r="E14">
        <f t="shared" si="0"/>
        <v>8.3333333333333332E-3</v>
      </c>
    </row>
    <row r="15" spans="1:8">
      <c r="C15">
        <v>12</v>
      </c>
      <c r="D15">
        <v>9.166666666666666E-2</v>
      </c>
      <c r="E15">
        <f t="shared" si="0"/>
        <v>8.3333333333333332E-3</v>
      </c>
    </row>
    <row r="16" spans="1:8">
      <c r="C16">
        <v>13</v>
      </c>
      <c r="D16" s="31">
        <v>0.1</v>
      </c>
      <c r="E16">
        <f t="shared" si="0"/>
        <v>8.3333333333333332E-3</v>
      </c>
      <c r="F16" s="14"/>
      <c r="G16" s="14"/>
      <c r="H16" s="14"/>
    </row>
    <row r="17" spans="3:8">
      <c r="C17">
        <v>14</v>
      </c>
      <c r="D17" s="14">
        <v>0.10833333333333334</v>
      </c>
      <c r="E17">
        <f t="shared" si="0"/>
        <v>8.3333333333333332E-3</v>
      </c>
      <c r="F17" s="14"/>
      <c r="G17" s="14"/>
      <c r="H17" s="14"/>
    </row>
    <row r="18" spans="3:8">
      <c r="C18">
        <v>15</v>
      </c>
      <c r="D18" s="14">
        <v>0.11666666666666667</v>
      </c>
      <c r="E18">
        <f t="shared" si="0"/>
        <v>8.3333333333333332E-3</v>
      </c>
      <c r="F18" s="14"/>
      <c r="G18" s="14"/>
      <c r="H18" s="14"/>
    </row>
    <row r="19" spans="3:8">
      <c r="C19">
        <v>16</v>
      </c>
      <c r="D19" s="14">
        <v>0.125</v>
      </c>
      <c r="E19">
        <f t="shared" si="0"/>
        <v>8.3333333333333332E-3</v>
      </c>
      <c r="F19" s="14"/>
      <c r="G19" s="14"/>
      <c r="H19" s="14"/>
    </row>
    <row r="20" spans="3:8">
      <c r="C20">
        <v>17</v>
      </c>
      <c r="D20" s="14">
        <v>0.13333333333333333</v>
      </c>
      <c r="E20">
        <f t="shared" si="0"/>
        <v>8.3333333333333332E-3</v>
      </c>
      <c r="F20" s="14"/>
      <c r="G20" s="14"/>
      <c r="H20" s="14"/>
    </row>
    <row r="21" spans="3:8">
      <c r="C21">
        <v>18</v>
      </c>
      <c r="D21" s="14">
        <v>0.14166666666666666</v>
      </c>
      <c r="E21">
        <f t="shared" si="0"/>
        <v>8.3333333333333332E-3</v>
      </c>
      <c r="F21" s="14"/>
      <c r="G21" s="14"/>
      <c r="H21" s="14"/>
    </row>
    <row r="22" spans="3:8">
      <c r="C22">
        <v>19</v>
      </c>
      <c r="D22" s="14">
        <v>0.15</v>
      </c>
      <c r="E22">
        <f t="shared" si="0"/>
        <v>8.3333333333333332E-3</v>
      </c>
      <c r="F22" s="14"/>
      <c r="G22" s="14"/>
      <c r="H22" s="14"/>
    </row>
    <row r="23" spans="3:8">
      <c r="C23">
        <v>20</v>
      </c>
      <c r="D23" s="14">
        <v>0.15833333333333333</v>
      </c>
      <c r="E23">
        <f t="shared" si="0"/>
        <v>8.3333333333333332E-3</v>
      </c>
      <c r="F23" s="14"/>
      <c r="G23" s="14"/>
      <c r="H23" s="14"/>
    </row>
    <row r="24" spans="3:8">
      <c r="C24">
        <v>21</v>
      </c>
      <c r="D24" s="14">
        <v>0.16666666666666666</v>
      </c>
      <c r="E24">
        <f t="shared" si="0"/>
        <v>8.3333333333333332E-3</v>
      </c>
      <c r="F24" s="14"/>
      <c r="G24" s="14"/>
      <c r="H24" s="14"/>
    </row>
    <row r="25" spans="3:8">
      <c r="C25">
        <v>22</v>
      </c>
      <c r="D25" s="14">
        <v>0.17499999999999999</v>
      </c>
      <c r="E25">
        <f t="shared" si="0"/>
        <v>8.3333333333333332E-3</v>
      </c>
      <c r="F25" s="14"/>
      <c r="G25" s="14"/>
      <c r="H25" s="14"/>
    </row>
    <row r="26" spans="3:8">
      <c r="C26">
        <v>23</v>
      </c>
      <c r="D26" s="14">
        <v>0.18333333333333332</v>
      </c>
      <c r="E26">
        <f t="shared" si="0"/>
        <v>8.3333333333333332E-3</v>
      </c>
      <c r="F26" s="14"/>
      <c r="G26" s="14"/>
      <c r="H26" s="14"/>
    </row>
    <row r="27" spans="3:8">
      <c r="C27">
        <v>24</v>
      </c>
      <c r="D27" s="14">
        <v>0.19166666666666668</v>
      </c>
      <c r="E27">
        <f t="shared" si="0"/>
        <v>8.3333333333333332E-3</v>
      </c>
      <c r="F27" s="14"/>
      <c r="G27" s="14"/>
      <c r="H27" s="14"/>
    </row>
    <row r="28" spans="3:8">
      <c r="C28">
        <v>25</v>
      </c>
      <c r="D28" s="14">
        <v>0.2</v>
      </c>
      <c r="E28">
        <f t="shared" si="0"/>
        <v>8.3333333333333332E-3</v>
      </c>
      <c r="F28" s="14"/>
      <c r="G28" s="14"/>
      <c r="H28" s="14"/>
    </row>
    <row r="29" spans="3:8">
      <c r="C29">
        <v>26</v>
      </c>
      <c r="D29" s="14">
        <v>0.20833333333333334</v>
      </c>
      <c r="E29">
        <f t="shared" si="0"/>
        <v>8.3333333333333332E-3</v>
      </c>
      <c r="F29" s="14"/>
      <c r="G29" s="14"/>
      <c r="H29" s="14"/>
    </row>
    <row r="30" spans="3:8">
      <c r="C30">
        <v>27</v>
      </c>
      <c r="D30">
        <v>0.21666666666666667</v>
      </c>
      <c r="E30">
        <f t="shared" si="0"/>
        <v>8.3333333333333332E-3</v>
      </c>
    </row>
    <row r="31" spans="3:8">
      <c r="C31">
        <v>28</v>
      </c>
      <c r="D31">
        <v>0.22500000000000001</v>
      </c>
      <c r="E31">
        <f t="shared" si="0"/>
        <v>8.3333333333333332E-3</v>
      </c>
    </row>
    <row r="32" spans="3:8">
      <c r="C32">
        <v>29</v>
      </c>
      <c r="D32">
        <v>0.23333333333333334</v>
      </c>
      <c r="E32">
        <f t="shared" si="0"/>
        <v>8.3333333333333332E-3</v>
      </c>
    </row>
    <row r="33" spans="3:5">
      <c r="C33">
        <v>30</v>
      </c>
      <c r="D33">
        <v>0.24166666666666667</v>
      </c>
      <c r="E33">
        <f t="shared" si="0"/>
        <v>8.3333333333333332E-3</v>
      </c>
    </row>
    <row r="34" spans="3:5">
      <c r="C34">
        <v>31</v>
      </c>
      <c r="D34">
        <v>0.25</v>
      </c>
      <c r="E34">
        <f t="shared" si="0"/>
        <v>8.3333333333333332E-3</v>
      </c>
    </row>
    <row r="35" spans="3:5">
      <c r="C35">
        <v>32</v>
      </c>
      <c r="D35">
        <v>0.25833333333333336</v>
      </c>
      <c r="E35">
        <f t="shared" si="0"/>
        <v>8.3333333333333332E-3</v>
      </c>
    </row>
    <row r="36" spans="3:5">
      <c r="C36">
        <v>33</v>
      </c>
      <c r="D36">
        <v>0.26666666666666666</v>
      </c>
      <c r="E36">
        <f t="shared" si="0"/>
        <v>8.3333333333333332E-3</v>
      </c>
    </row>
    <row r="37" spans="3:5">
      <c r="C37">
        <v>34</v>
      </c>
      <c r="D37">
        <v>0.27500000000000002</v>
      </c>
      <c r="E37">
        <f t="shared" si="0"/>
        <v>8.3333333333333332E-3</v>
      </c>
    </row>
    <row r="38" spans="3:5">
      <c r="C38">
        <v>35</v>
      </c>
      <c r="D38">
        <v>0.28333333333333333</v>
      </c>
      <c r="E38">
        <f t="shared" si="0"/>
        <v>8.3333333333333332E-3</v>
      </c>
    </row>
    <row r="39" spans="3:5">
      <c r="C39">
        <v>36</v>
      </c>
      <c r="D39">
        <v>0.29166666666666669</v>
      </c>
      <c r="E39">
        <f t="shared" si="0"/>
        <v>8.3333333333333332E-3</v>
      </c>
    </row>
    <row r="40" spans="3:5">
      <c r="C40">
        <v>37</v>
      </c>
      <c r="D40">
        <v>0.3</v>
      </c>
      <c r="E40">
        <f t="shared" si="0"/>
        <v>8.3333333333333332E-3</v>
      </c>
    </row>
    <row r="41" spans="3:5">
      <c r="C41">
        <v>38</v>
      </c>
      <c r="D41">
        <v>0.30833333333333335</v>
      </c>
      <c r="E41">
        <f t="shared" si="0"/>
        <v>8.3333333333333332E-3</v>
      </c>
    </row>
    <row r="42" spans="3:5">
      <c r="C42">
        <v>39</v>
      </c>
      <c r="D42">
        <v>0.31666666666666665</v>
      </c>
      <c r="E42">
        <f t="shared" si="0"/>
        <v>8.3333333333333332E-3</v>
      </c>
    </row>
    <row r="43" spans="3:5">
      <c r="C43">
        <v>40</v>
      </c>
      <c r="D43">
        <v>0.32500000000000001</v>
      </c>
      <c r="E43">
        <f t="shared" si="0"/>
        <v>8.3333333333333332E-3</v>
      </c>
    </row>
    <row r="44" spans="3:5">
      <c r="C44">
        <v>41</v>
      </c>
      <c r="D44">
        <v>0.33333333333333331</v>
      </c>
      <c r="E44">
        <f t="shared" si="0"/>
        <v>8.3333333333333332E-3</v>
      </c>
    </row>
    <row r="45" spans="3:5">
      <c r="C45">
        <v>42</v>
      </c>
      <c r="D45">
        <v>0.34166666666666667</v>
      </c>
      <c r="E45">
        <f t="shared" si="0"/>
        <v>8.3333333333333332E-3</v>
      </c>
    </row>
    <row r="46" spans="3:5">
      <c r="C46">
        <v>43</v>
      </c>
      <c r="D46">
        <v>0.35</v>
      </c>
      <c r="E46">
        <f t="shared" si="0"/>
        <v>8.3333333333333332E-3</v>
      </c>
    </row>
    <row r="47" spans="3:5">
      <c r="C47">
        <v>44</v>
      </c>
      <c r="D47">
        <v>0.35833333333333334</v>
      </c>
      <c r="E47">
        <f t="shared" si="0"/>
        <v>8.3333333333333332E-3</v>
      </c>
    </row>
    <row r="48" spans="3:5">
      <c r="C48">
        <v>45</v>
      </c>
      <c r="D48">
        <v>0.36666666666666664</v>
      </c>
      <c r="E48">
        <f t="shared" si="0"/>
        <v>8.3333333333333332E-3</v>
      </c>
    </row>
    <row r="49" spans="3:5">
      <c r="C49">
        <v>46</v>
      </c>
      <c r="D49">
        <v>0.375</v>
      </c>
      <c r="E49">
        <f t="shared" si="0"/>
        <v>8.3333333333333332E-3</v>
      </c>
    </row>
    <row r="50" spans="3:5">
      <c r="C50">
        <v>47</v>
      </c>
      <c r="D50">
        <v>0.38333333333333336</v>
      </c>
      <c r="E50">
        <f t="shared" si="0"/>
        <v>8.3333333333333332E-3</v>
      </c>
    </row>
    <row r="51" spans="3:5">
      <c r="C51">
        <v>48</v>
      </c>
      <c r="D51">
        <v>0.39166666666666666</v>
      </c>
      <c r="E51">
        <f t="shared" si="0"/>
        <v>8.3333333333333332E-3</v>
      </c>
    </row>
    <row r="52" spans="3:5">
      <c r="C52">
        <v>49</v>
      </c>
      <c r="D52">
        <v>0.4</v>
      </c>
      <c r="E52">
        <f t="shared" si="0"/>
        <v>8.3333333333333332E-3</v>
      </c>
    </row>
    <row r="53" spans="3:5">
      <c r="C53">
        <v>50</v>
      </c>
      <c r="D53">
        <v>0.40833333333333333</v>
      </c>
      <c r="E53">
        <f t="shared" si="0"/>
        <v>8.3333333333333332E-3</v>
      </c>
    </row>
    <row r="54" spans="3:5">
      <c r="C54">
        <v>51</v>
      </c>
      <c r="D54">
        <v>0.41666666666666669</v>
      </c>
      <c r="E54">
        <f t="shared" si="0"/>
        <v>8.3333333333333332E-3</v>
      </c>
    </row>
    <row r="55" spans="3:5">
      <c r="C55">
        <v>52</v>
      </c>
      <c r="D55">
        <v>0.42499999999999999</v>
      </c>
      <c r="E55">
        <f t="shared" si="0"/>
        <v>8.3333333333333332E-3</v>
      </c>
    </row>
    <row r="56" spans="3:5">
      <c r="C56">
        <v>53</v>
      </c>
      <c r="D56">
        <v>0.43333333333333335</v>
      </c>
      <c r="E56">
        <f t="shared" si="0"/>
        <v>8.3333333333333332E-3</v>
      </c>
    </row>
    <row r="57" spans="3:5">
      <c r="C57">
        <v>54</v>
      </c>
      <c r="D57">
        <v>0.44166666666666665</v>
      </c>
      <c r="E57">
        <f t="shared" si="0"/>
        <v>8.3333333333333332E-3</v>
      </c>
    </row>
    <row r="58" spans="3:5">
      <c r="C58">
        <v>55</v>
      </c>
      <c r="D58">
        <v>0.45</v>
      </c>
      <c r="E58">
        <f t="shared" si="0"/>
        <v>8.3333333333333332E-3</v>
      </c>
    </row>
    <row r="59" spans="3:5">
      <c r="C59">
        <v>56</v>
      </c>
      <c r="D59">
        <v>0.45833333333333331</v>
      </c>
      <c r="E59">
        <f t="shared" si="0"/>
        <v>8.3333333333333332E-3</v>
      </c>
    </row>
    <row r="60" spans="3:5">
      <c r="C60">
        <v>57</v>
      </c>
      <c r="D60">
        <v>0.46666666666666667</v>
      </c>
      <c r="E60">
        <f t="shared" si="0"/>
        <v>8.3333333333333332E-3</v>
      </c>
    </row>
    <row r="61" spans="3:5">
      <c r="C61">
        <v>58</v>
      </c>
      <c r="D61">
        <v>0.47499999999999998</v>
      </c>
      <c r="E61">
        <f t="shared" si="0"/>
        <v>8.3333333333333332E-3</v>
      </c>
    </row>
    <row r="62" spans="3:5">
      <c r="C62">
        <v>59</v>
      </c>
      <c r="D62">
        <v>0.48333333333333334</v>
      </c>
      <c r="E62">
        <f t="shared" si="0"/>
        <v>8.3333333333333332E-3</v>
      </c>
    </row>
    <row r="63" spans="3:5">
      <c r="C63">
        <v>60</v>
      </c>
      <c r="D63">
        <v>0.49166666666666664</v>
      </c>
      <c r="E63">
        <f t="shared" si="0"/>
        <v>8.3333333333333332E-3</v>
      </c>
    </row>
    <row r="64" spans="3:5">
      <c r="C64">
        <v>61</v>
      </c>
      <c r="D64">
        <v>0.5</v>
      </c>
      <c r="E64">
        <f t="shared" si="0"/>
        <v>8.3333333333333332E-3</v>
      </c>
    </row>
    <row r="65" spans="3:5">
      <c r="C65">
        <v>62</v>
      </c>
      <c r="D65">
        <v>0.5083333333333333</v>
      </c>
      <c r="E65">
        <f t="shared" si="0"/>
        <v>8.3333333333333332E-3</v>
      </c>
    </row>
    <row r="66" spans="3:5">
      <c r="C66">
        <v>63</v>
      </c>
      <c r="D66">
        <v>0.51666666666666672</v>
      </c>
      <c r="E66">
        <f t="shared" si="0"/>
        <v>8.3333333333333332E-3</v>
      </c>
    </row>
    <row r="67" spans="3:5">
      <c r="C67">
        <v>64</v>
      </c>
      <c r="D67">
        <v>0.52500000000000002</v>
      </c>
      <c r="E67">
        <f t="shared" si="0"/>
        <v>8.3333333333333332E-3</v>
      </c>
    </row>
    <row r="68" spans="3:5">
      <c r="C68">
        <v>65</v>
      </c>
      <c r="D68">
        <v>0.53333333333333333</v>
      </c>
      <c r="E68">
        <f t="shared" si="0"/>
        <v>8.3333333333333332E-3</v>
      </c>
    </row>
    <row r="69" spans="3:5">
      <c r="C69">
        <v>66</v>
      </c>
      <c r="D69">
        <v>0.54166666666666663</v>
      </c>
      <c r="E69">
        <f t="shared" si="0"/>
        <v>8.3333333333333332E-3</v>
      </c>
    </row>
    <row r="70" spans="3:5">
      <c r="C70">
        <v>67</v>
      </c>
      <c r="D70">
        <v>0.55000000000000004</v>
      </c>
      <c r="E70">
        <f t="shared" ref="E70:E124" si="1">E69</f>
        <v>8.3333333333333332E-3</v>
      </c>
    </row>
    <row r="71" spans="3:5">
      <c r="C71">
        <v>68</v>
      </c>
      <c r="D71">
        <v>0.55833333333333335</v>
      </c>
      <c r="E71">
        <f t="shared" si="1"/>
        <v>8.3333333333333332E-3</v>
      </c>
    </row>
    <row r="72" spans="3:5">
      <c r="C72">
        <v>69</v>
      </c>
      <c r="D72">
        <v>0.56666666666666665</v>
      </c>
      <c r="E72">
        <f t="shared" si="1"/>
        <v>8.3333333333333332E-3</v>
      </c>
    </row>
    <row r="73" spans="3:5">
      <c r="C73">
        <v>70</v>
      </c>
      <c r="D73">
        <v>0.57499999999999996</v>
      </c>
      <c r="E73">
        <f t="shared" si="1"/>
        <v>8.3333333333333332E-3</v>
      </c>
    </row>
    <row r="74" spans="3:5">
      <c r="C74">
        <v>71</v>
      </c>
      <c r="D74">
        <v>0.58333333333333337</v>
      </c>
      <c r="E74">
        <f t="shared" si="1"/>
        <v>8.3333333333333332E-3</v>
      </c>
    </row>
    <row r="75" spans="3:5">
      <c r="C75">
        <v>72</v>
      </c>
      <c r="D75">
        <v>0.59166666666666667</v>
      </c>
      <c r="E75">
        <f t="shared" si="1"/>
        <v>8.3333333333333332E-3</v>
      </c>
    </row>
    <row r="76" spans="3:5">
      <c r="C76">
        <v>73</v>
      </c>
      <c r="D76">
        <v>0.6</v>
      </c>
      <c r="E76">
        <f t="shared" si="1"/>
        <v>8.3333333333333332E-3</v>
      </c>
    </row>
    <row r="77" spans="3:5">
      <c r="C77">
        <v>74</v>
      </c>
      <c r="D77">
        <v>0.60833333333333328</v>
      </c>
      <c r="E77">
        <f t="shared" si="1"/>
        <v>8.3333333333333332E-3</v>
      </c>
    </row>
    <row r="78" spans="3:5">
      <c r="C78">
        <v>75</v>
      </c>
      <c r="D78">
        <v>0.6166666666666667</v>
      </c>
      <c r="E78">
        <f t="shared" si="1"/>
        <v>8.3333333333333332E-3</v>
      </c>
    </row>
    <row r="79" spans="3:5">
      <c r="C79">
        <v>76</v>
      </c>
      <c r="D79">
        <v>0.625</v>
      </c>
      <c r="E79">
        <f t="shared" si="1"/>
        <v>8.3333333333333332E-3</v>
      </c>
    </row>
    <row r="80" spans="3:5">
      <c r="C80">
        <v>77</v>
      </c>
      <c r="D80">
        <v>0.6333333333333333</v>
      </c>
      <c r="E80">
        <f t="shared" si="1"/>
        <v>8.3333333333333332E-3</v>
      </c>
    </row>
    <row r="81" spans="3:5">
      <c r="C81">
        <v>78</v>
      </c>
      <c r="D81">
        <v>0.64166666666666672</v>
      </c>
      <c r="E81">
        <f t="shared" si="1"/>
        <v>8.3333333333333332E-3</v>
      </c>
    </row>
    <row r="82" spans="3:5">
      <c r="C82">
        <v>79</v>
      </c>
      <c r="D82">
        <v>0.65</v>
      </c>
      <c r="E82">
        <f t="shared" si="1"/>
        <v>8.3333333333333332E-3</v>
      </c>
    </row>
    <row r="83" spans="3:5">
      <c r="C83">
        <v>80</v>
      </c>
      <c r="D83">
        <v>0.65833333333333333</v>
      </c>
      <c r="E83">
        <f t="shared" si="1"/>
        <v>8.3333333333333332E-3</v>
      </c>
    </row>
    <row r="84" spans="3:5">
      <c r="C84">
        <v>81</v>
      </c>
      <c r="D84">
        <v>0.66666666666666663</v>
      </c>
      <c r="E84">
        <f t="shared" si="1"/>
        <v>8.3333333333333332E-3</v>
      </c>
    </row>
    <row r="85" spans="3:5">
      <c r="C85">
        <v>82</v>
      </c>
      <c r="D85">
        <v>0.67500000000000004</v>
      </c>
      <c r="E85">
        <f t="shared" si="1"/>
        <v>8.3333333333333332E-3</v>
      </c>
    </row>
    <row r="86" spans="3:5">
      <c r="C86">
        <v>83</v>
      </c>
      <c r="D86">
        <v>0.68333333333333335</v>
      </c>
      <c r="E86">
        <f t="shared" si="1"/>
        <v>8.3333333333333332E-3</v>
      </c>
    </row>
    <row r="87" spans="3:5">
      <c r="C87">
        <v>84</v>
      </c>
      <c r="D87">
        <v>0.69166666666666665</v>
      </c>
      <c r="E87">
        <f t="shared" si="1"/>
        <v>8.3333333333333332E-3</v>
      </c>
    </row>
    <row r="88" spans="3:5">
      <c r="C88">
        <v>85</v>
      </c>
      <c r="D88">
        <v>0.7</v>
      </c>
      <c r="E88">
        <f t="shared" si="1"/>
        <v>8.3333333333333332E-3</v>
      </c>
    </row>
    <row r="89" spans="3:5">
      <c r="C89">
        <v>86</v>
      </c>
      <c r="D89">
        <v>0.70833333333333337</v>
      </c>
      <c r="E89">
        <f t="shared" si="1"/>
        <v>8.3333333333333332E-3</v>
      </c>
    </row>
    <row r="90" spans="3:5">
      <c r="C90">
        <v>87</v>
      </c>
      <c r="D90">
        <v>0.71666666666666667</v>
      </c>
      <c r="E90">
        <f t="shared" si="1"/>
        <v>8.3333333333333332E-3</v>
      </c>
    </row>
    <row r="91" spans="3:5">
      <c r="C91">
        <v>88</v>
      </c>
      <c r="D91">
        <v>0.72499999999999998</v>
      </c>
      <c r="E91">
        <f t="shared" si="1"/>
        <v>8.3333333333333332E-3</v>
      </c>
    </row>
    <row r="92" spans="3:5">
      <c r="C92">
        <v>89</v>
      </c>
      <c r="D92">
        <v>0.73333333333333328</v>
      </c>
      <c r="E92">
        <f t="shared" si="1"/>
        <v>8.3333333333333332E-3</v>
      </c>
    </row>
    <row r="93" spans="3:5">
      <c r="C93">
        <v>90</v>
      </c>
      <c r="D93">
        <v>0.7416666666666667</v>
      </c>
      <c r="E93">
        <f t="shared" si="1"/>
        <v>8.3333333333333332E-3</v>
      </c>
    </row>
    <row r="94" spans="3:5">
      <c r="C94">
        <v>91</v>
      </c>
      <c r="D94">
        <v>0.75</v>
      </c>
      <c r="E94">
        <f t="shared" si="1"/>
        <v>8.3333333333333332E-3</v>
      </c>
    </row>
    <row r="95" spans="3:5">
      <c r="C95">
        <v>92</v>
      </c>
      <c r="D95">
        <v>0.7583333333333333</v>
      </c>
      <c r="E95">
        <f t="shared" si="1"/>
        <v>8.3333333333333332E-3</v>
      </c>
    </row>
    <row r="96" spans="3:5">
      <c r="C96">
        <v>93</v>
      </c>
      <c r="D96">
        <v>0.76666666666666672</v>
      </c>
      <c r="E96">
        <f t="shared" si="1"/>
        <v>8.3333333333333332E-3</v>
      </c>
    </row>
    <row r="97" spans="3:5">
      <c r="C97">
        <v>94</v>
      </c>
      <c r="D97">
        <v>0.77500000000000002</v>
      </c>
      <c r="E97">
        <f t="shared" si="1"/>
        <v>8.3333333333333332E-3</v>
      </c>
    </row>
    <row r="98" spans="3:5">
      <c r="C98">
        <v>95</v>
      </c>
      <c r="D98">
        <v>0.78333333333333333</v>
      </c>
      <c r="E98">
        <f t="shared" si="1"/>
        <v>8.3333333333333332E-3</v>
      </c>
    </row>
    <row r="99" spans="3:5">
      <c r="C99">
        <v>96</v>
      </c>
      <c r="D99">
        <v>0.79166666666666663</v>
      </c>
      <c r="E99">
        <f t="shared" si="1"/>
        <v>8.3333333333333332E-3</v>
      </c>
    </row>
    <row r="100" spans="3:5">
      <c r="C100">
        <v>97</v>
      </c>
      <c r="D100">
        <v>0.8</v>
      </c>
      <c r="E100">
        <f t="shared" si="1"/>
        <v>8.3333333333333332E-3</v>
      </c>
    </row>
    <row r="101" spans="3:5">
      <c r="C101">
        <v>98</v>
      </c>
      <c r="D101">
        <v>0.80833333333333335</v>
      </c>
      <c r="E101">
        <f t="shared" si="1"/>
        <v>8.3333333333333332E-3</v>
      </c>
    </row>
    <row r="102" spans="3:5">
      <c r="C102">
        <v>99</v>
      </c>
      <c r="D102">
        <v>0.81666666666666665</v>
      </c>
      <c r="E102">
        <f t="shared" si="1"/>
        <v>8.3333333333333332E-3</v>
      </c>
    </row>
    <row r="103" spans="3:5">
      <c r="C103">
        <v>100</v>
      </c>
      <c r="D103">
        <v>0.82499999999999996</v>
      </c>
      <c r="E103">
        <f t="shared" si="1"/>
        <v>8.3333333333333332E-3</v>
      </c>
    </row>
    <row r="104" spans="3:5">
      <c r="C104">
        <v>101</v>
      </c>
      <c r="D104">
        <v>0.83333333333333337</v>
      </c>
      <c r="E104">
        <f t="shared" si="1"/>
        <v>8.3333333333333332E-3</v>
      </c>
    </row>
    <row r="105" spans="3:5">
      <c r="C105">
        <v>102</v>
      </c>
      <c r="D105">
        <v>0.84166666666666667</v>
      </c>
      <c r="E105">
        <f t="shared" si="1"/>
        <v>8.3333333333333332E-3</v>
      </c>
    </row>
    <row r="106" spans="3:5">
      <c r="C106">
        <v>103</v>
      </c>
      <c r="D106">
        <v>0.85</v>
      </c>
      <c r="E106">
        <f t="shared" si="1"/>
        <v>8.3333333333333332E-3</v>
      </c>
    </row>
    <row r="107" spans="3:5">
      <c r="C107">
        <v>104</v>
      </c>
      <c r="D107">
        <v>0.85833333333333328</v>
      </c>
      <c r="E107">
        <f t="shared" si="1"/>
        <v>8.3333333333333332E-3</v>
      </c>
    </row>
    <row r="108" spans="3:5">
      <c r="C108">
        <v>105</v>
      </c>
      <c r="D108">
        <v>0.8666666666666667</v>
      </c>
      <c r="E108">
        <f t="shared" si="1"/>
        <v>8.3333333333333332E-3</v>
      </c>
    </row>
    <row r="109" spans="3:5">
      <c r="C109">
        <v>106</v>
      </c>
      <c r="D109">
        <v>0.875</v>
      </c>
      <c r="E109">
        <f t="shared" si="1"/>
        <v>8.3333333333333332E-3</v>
      </c>
    </row>
    <row r="110" spans="3:5">
      <c r="C110">
        <v>107</v>
      </c>
      <c r="D110">
        <v>0.8833333333333333</v>
      </c>
      <c r="E110">
        <f t="shared" si="1"/>
        <v>8.3333333333333332E-3</v>
      </c>
    </row>
    <row r="111" spans="3:5">
      <c r="C111">
        <v>108</v>
      </c>
      <c r="D111">
        <v>0.89166666666666672</v>
      </c>
      <c r="E111">
        <f t="shared" si="1"/>
        <v>8.3333333333333332E-3</v>
      </c>
    </row>
    <row r="112" spans="3:5">
      <c r="C112">
        <v>109</v>
      </c>
      <c r="D112">
        <v>0.9</v>
      </c>
      <c r="E112">
        <f t="shared" si="1"/>
        <v>8.3333333333333332E-3</v>
      </c>
    </row>
    <row r="113" spans="3:7">
      <c r="C113">
        <v>110</v>
      </c>
      <c r="D113">
        <v>0.90833333333333333</v>
      </c>
      <c r="E113">
        <f t="shared" si="1"/>
        <v>8.3333333333333332E-3</v>
      </c>
    </row>
    <row r="114" spans="3:7">
      <c r="C114">
        <v>111</v>
      </c>
      <c r="D114">
        <v>0.91666666666666663</v>
      </c>
      <c r="E114">
        <f t="shared" si="1"/>
        <v>8.3333333333333332E-3</v>
      </c>
    </row>
    <row r="115" spans="3:7">
      <c r="C115">
        <v>112</v>
      </c>
      <c r="D115">
        <v>0.92500000000000004</v>
      </c>
      <c r="E115">
        <f t="shared" si="1"/>
        <v>8.3333333333333332E-3</v>
      </c>
    </row>
    <row r="116" spans="3:7">
      <c r="C116">
        <v>113</v>
      </c>
      <c r="D116">
        <v>0.93333333333333335</v>
      </c>
      <c r="E116">
        <f t="shared" si="1"/>
        <v>8.3333333333333332E-3</v>
      </c>
    </row>
    <row r="117" spans="3:7">
      <c r="C117">
        <v>114</v>
      </c>
      <c r="D117">
        <v>0.94166666666666665</v>
      </c>
      <c r="E117">
        <f t="shared" si="1"/>
        <v>8.3333333333333332E-3</v>
      </c>
    </row>
    <row r="118" spans="3:7">
      <c r="C118">
        <v>115</v>
      </c>
      <c r="D118">
        <v>0.95</v>
      </c>
      <c r="E118">
        <f t="shared" si="1"/>
        <v>8.3333333333333332E-3</v>
      </c>
    </row>
    <row r="119" spans="3:7">
      <c r="C119">
        <v>116</v>
      </c>
      <c r="D119">
        <v>0.95833333333333337</v>
      </c>
      <c r="E119">
        <f t="shared" si="1"/>
        <v>8.3333333333333332E-3</v>
      </c>
    </row>
    <row r="120" spans="3:7">
      <c r="C120">
        <v>117</v>
      </c>
      <c r="D120">
        <v>0.96666666666666667</v>
      </c>
      <c r="E120">
        <f t="shared" si="1"/>
        <v>8.3333333333333332E-3</v>
      </c>
    </row>
    <row r="121" spans="3:7">
      <c r="C121">
        <v>118</v>
      </c>
      <c r="D121">
        <v>0.97499999999999998</v>
      </c>
      <c r="E121">
        <f t="shared" si="1"/>
        <v>8.3333333333333332E-3</v>
      </c>
    </row>
    <row r="122" spans="3:7">
      <c r="C122">
        <v>119</v>
      </c>
      <c r="D122">
        <v>0.98333333333333328</v>
      </c>
      <c r="E122">
        <f t="shared" si="1"/>
        <v>8.3333333333333332E-3</v>
      </c>
    </row>
    <row r="123" spans="3:7">
      <c r="C123">
        <v>120</v>
      </c>
      <c r="D123">
        <v>0.9916666666666667</v>
      </c>
      <c r="E123">
        <f t="shared" si="1"/>
        <v>8.3333333333333332E-3</v>
      </c>
    </row>
    <row r="124" spans="3:7">
      <c r="C124">
        <v>121</v>
      </c>
      <c r="D124">
        <v>1</v>
      </c>
      <c r="E124">
        <f t="shared" si="1"/>
        <v>8.3333333333333332E-3</v>
      </c>
    </row>
    <row r="126" spans="3:7">
      <c r="D126" s="3" t="s">
        <v>34</v>
      </c>
    </row>
    <row r="127" spans="3:7">
      <c r="D127" s="27" t="s">
        <v>60</v>
      </c>
      <c r="E127" s="27" t="s">
        <v>61</v>
      </c>
      <c r="F127" s="29" t="s">
        <v>62</v>
      </c>
      <c r="G127" s="29" t="s">
        <v>63</v>
      </c>
    </row>
    <row r="128" spans="3:7">
      <c r="C128">
        <v>1</v>
      </c>
      <c r="D128" s="26">
        <v>-60</v>
      </c>
      <c r="E128" s="26">
        <v>-6</v>
      </c>
      <c r="F128" s="28">
        <v>6.0758828498232851E-10</v>
      </c>
      <c r="G128">
        <f t="shared" ref="G128:G159" si="2">(G$249/2+D128)/G$249</f>
        <v>0</v>
      </c>
    </row>
    <row r="129" spans="3:7">
      <c r="C129">
        <v>2</v>
      </c>
      <c r="D129" s="26">
        <v>-59</v>
      </c>
      <c r="E129" s="26">
        <v>-5.9</v>
      </c>
      <c r="F129" s="28">
        <v>1.1015763624682308E-9</v>
      </c>
      <c r="G129">
        <f t="shared" si="2"/>
        <v>8.3333333333333332E-3</v>
      </c>
    </row>
    <row r="130" spans="3:7">
      <c r="C130">
        <v>3</v>
      </c>
      <c r="D130" s="26">
        <v>-58</v>
      </c>
      <c r="E130" s="26">
        <v>-5.8</v>
      </c>
      <c r="F130" s="28">
        <v>1.9773196406244672E-9</v>
      </c>
      <c r="G130">
        <f t="shared" si="2"/>
        <v>1.6666666666666666E-2</v>
      </c>
    </row>
    <row r="131" spans="3:7">
      <c r="C131">
        <v>4</v>
      </c>
      <c r="D131" s="26">
        <v>-57</v>
      </c>
      <c r="E131" s="26">
        <v>-5.7</v>
      </c>
      <c r="F131" s="28">
        <v>3.513955094820433E-9</v>
      </c>
      <c r="G131">
        <f t="shared" si="2"/>
        <v>2.5000000000000001E-2</v>
      </c>
    </row>
    <row r="132" spans="3:7">
      <c r="C132">
        <v>5</v>
      </c>
      <c r="D132" s="26">
        <v>-56</v>
      </c>
      <c r="E132" s="26">
        <v>-5.6</v>
      </c>
      <c r="F132" s="28">
        <v>6.1826205001658452E-9</v>
      </c>
      <c r="G132">
        <f t="shared" si="2"/>
        <v>3.3333333333333333E-2</v>
      </c>
    </row>
    <row r="133" spans="3:7">
      <c r="C133">
        <v>6</v>
      </c>
      <c r="D133" s="26">
        <v>-55</v>
      </c>
      <c r="E133" s="26">
        <v>-5.5</v>
      </c>
      <c r="F133" s="28">
        <v>1.0769760042543275E-8</v>
      </c>
      <c r="G133">
        <f t="shared" si="2"/>
        <v>4.1666666666666664E-2</v>
      </c>
    </row>
    <row r="134" spans="3:7">
      <c r="C134">
        <v>7</v>
      </c>
      <c r="D134" s="26">
        <v>-54</v>
      </c>
      <c r="E134" s="26">
        <v>-5.4</v>
      </c>
      <c r="F134" s="28">
        <v>1.8573618445552928E-8</v>
      </c>
      <c r="G134">
        <f t="shared" si="2"/>
        <v>0.05</v>
      </c>
    </row>
    <row r="135" spans="3:7">
      <c r="C135">
        <v>8</v>
      </c>
      <c r="D135" s="26">
        <v>-53</v>
      </c>
      <c r="E135" s="26">
        <v>-5.3</v>
      </c>
      <c r="F135" s="28">
        <v>3.1713492167159754E-8</v>
      </c>
      <c r="G135">
        <f t="shared" si="2"/>
        <v>5.8333333333333334E-2</v>
      </c>
    </row>
    <row r="136" spans="3:7">
      <c r="C136">
        <v>9</v>
      </c>
      <c r="D136" s="26">
        <v>-52</v>
      </c>
      <c r="E136" s="26">
        <v>-5.2</v>
      </c>
      <c r="F136" s="28">
        <v>5.3610353446976227E-8</v>
      </c>
      <c r="G136">
        <f t="shared" si="2"/>
        <v>6.6666666666666666E-2</v>
      </c>
    </row>
    <row r="137" spans="3:7">
      <c r="C137">
        <v>10</v>
      </c>
      <c r="D137" s="26">
        <v>-51</v>
      </c>
      <c r="E137" s="26">
        <v>-5.0999999999999996</v>
      </c>
      <c r="F137" s="28">
        <v>8.9724351623833207E-8</v>
      </c>
      <c r="G137">
        <f t="shared" si="2"/>
        <v>7.4999999999999997E-2</v>
      </c>
    </row>
    <row r="138" spans="3:7">
      <c r="C138">
        <v>11</v>
      </c>
      <c r="D138" s="26">
        <v>-50</v>
      </c>
      <c r="E138" s="26">
        <v>-5</v>
      </c>
      <c r="F138" s="28">
        <v>1.4867195147342975E-7</v>
      </c>
      <c r="G138">
        <f t="shared" si="2"/>
        <v>8.3333333333333329E-2</v>
      </c>
    </row>
    <row r="139" spans="3:7">
      <c r="C139">
        <v>12</v>
      </c>
      <c r="D139" s="26">
        <v>-49</v>
      </c>
      <c r="E139" s="26">
        <v>-4.9000000000000004</v>
      </c>
      <c r="F139" s="28">
        <v>2.4389607458933567E-7</v>
      </c>
      <c r="G139">
        <f t="shared" si="2"/>
        <v>9.166666666666666E-2</v>
      </c>
    </row>
    <row r="140" spans="3:7">
      <c r="C140">
        <v>13</v>
      </c>
      <c r="D140" s="26">
        <v>-48</v>
      </c>
      <c r="E140" s="26">
        <v>-4.8</v>
      </c>
      <c r="F140" s="28">
        <v>3.961299091032075E-7</v>
      </c>
      <c r="G140">
        <f t="shared" si="2"/>
        <v>0.1</v>
      </c>
    </row>
    <row r="141" spans="3:7">
      <c r="C141">
        <v>14</v>
      </c>
      <c r="D141" s="26">
        <v>-47</v>
      </c>
      <c r="E141" s="26">
        <v>-4.7</v>
      </c>
      <c r="F141" s="28">
        <v>6.3698251788671009E-7</v>
      </c>
      <c r="G141">
        <f t="shared" si="2"/>
        <v>0.10833333333333334</v>
      </c>
    </row>
    <row r="142" spans="3:7">
      <c r="C142">
        <v>15</v>
      </c>
      <c r="D142" s="26">
        <v>-46</v>
      </c>
      <c r="E142" s="26">
        <v>-4.5999999999999996</v>
      </c>
      <c r="F142" s="28">
        <v>1.0140852065486739E-6</v>
      </c>
      <c r="G142">
        <f t="shared" si="2"/>
        <v>0.11666666666666667</v>
      </c>
    </row>
    <row r="143" spans="3:7">
      <c r="C143">
        <v>16</v>
      </c>
      <c r="D143" s="26">
        <v>-45</v>
      </c>
      <c r="E143" s="26">
        <v>-4.5</v>
      </c>
      <c r="F143" s="28">
        <v>1.5983741106905475E-6</v>
      </c>
      <c r="G143">
        <f t="shared" si="2"/>
        <v>0.125</v>
      </c>
    </row>
    <row r="144" spans="3:7">
      <c r="C144">
        <v>17</v>
      </c>
      <c r="D144" s="26">
        <v>-44</v>
      </c>
      <c r="E144" s="26">
        <v>-4.4000000000000004</v>
      </c>
      <c r="F144" s="28">
        <v>2.4942471290053574E-6</v>
      </c>
      <c r="G144">
        <f t="shared" si="2"/>
        <v>0.13333333333333333</v>
      </c>
    </row>
    <row r="145" spans="3:7">
      <c r="C145">
        <v>18</v>
      </c>
      <c r="D145" s="26">
        <v>-43</v>
      </c>
      <c r="E145" s="26">
        <v>-4.3</v>
      </c>
      <c r="F145" s="28">
        <v>3.8535196742087128E-6</v>
      </c>
      <c r="G145">
        <f t="shared" si="2"/>
        <v>0.14166666666666666</v>
      </c>
    </row>
    <row r="146" spans="3:7">
      <c r="C146">
        <v>19</v>
      </c>
      <c r="D146" s="26">
        <v>-42</v>
      </c>
      <c r="E146" s="26">
        <v>-4.2</v>
      </c>
      <c r="F146" s="28">
        <v>5.894306775653985E-6</v>
      </c>
      <c r="G146">
        <f t="shared" si="2"/>
        <v>0.15</v>
      </c>
    </row>
    <row r="147" spans="3:7">
      <c r="C147">
        <v>20</v>
      </c>
      <c r="D147" s="26">
        <v>-41</v>
      </c>
      <c r="E147" s="26">
        <v>-4.0999999999999996</v>
      </c>
      <c r="F147" s="28">
        <v>8.9261657177132918E-6</v>
      </c>
      <c r="G147">
        <f t="shared" si="2"/>
        <v>0.15833333333333333</v>
      </c>
    </row>
    <row r="148" spans="3:7">
      <c r="C148">
        <v>21</v>
      </c>
      <c r="D148" s="26">
        <v>-40</v>
      </c>
      <c r="E148" s="26">
        <v>-4</v>
      </c>
      <c r="F148" s="28">
        <v>1.3383022576488534E-5</v>
      </c>
      <c r="G148">
        <f t="shared" si="2"/>
        <v>0.16666666666666666</v>
      </c>
    </row>
    <row r="149" spans="3:7">
      <c r="C149">
        <v>22</v>
      </c>
      <c r="D149" s="26">
        <v>-39</v>
      </c>
      <c r="E149" s="26">
        <v>-3.9</v>
      </c>
      <c r="F149" s="28">
        <v>1.9865547139277251E-5</v>
      </c>
      <c r="G149">
        <f t="shared" si="2"/>
        <v>0.17499999999999999</v>
      </c>
    </row>
    <row r="150" spans="3:7">
      <c r="C150">
        <v>23</v>
      </c>
      <c r="D150" s="26">
        <v>-38</v>
      </c>
      <c r="E150" s="26">
        <v>-3.8</v>
      </c>
      <c r="F150" s="28">
        <v>2.9194692579146023E-5</v>
      </c>
      <c r="G150">
        <f t="shared" si="2"/>
        <v>0.18333333333333332</v>
      </c>
    </row>
    <row r="151" spans="3:7">
      <c r="C151">
        <v>24</v>
      </c>
      <c r="D151" s="26">
        <v>-37</v>
      </c>
      <c r="E151" s="26">
        <v>-3.7</v>
      </c>
      <c r="F151" s="28">
        <v>4.2478027055075176E-5</v>
      </c>
      <c r="G151">
        <f t="shared" si="2"/>
        <v>0.19166666666666668</v>
      </c>
    </row>
    <row r="152" spans="3:7">
      <c r="C152">
        <v>25</v>
      </c>
      <c r="D152" s="26">
        <v>-36</v>
      </c>
      <c r="E152" s="26">
        <v>-3.6</v>
      </c>
      <c r="F152" s="28">
        <v>6.1190193011377187E-5</v>
      </c>
      <c r="G152">
        <f t="shared" si="2"/>
        <v>0.2</v>
      </c>
    </row>
    <row r="153" spans="3:7">
      <c r="C153">
        <v>26</v>
      </c>
      <c r="D153" s="26">
        <v>-35</v>
      </c>
      <c r="E153" s="26">
        <v>-3.5</v>
      </c>
      <c r="F153" s="28">
        <v>8.7268269504575996E-5</v>
      </c>
      <c r="G153">
        <f t="shared" si="2"/>
        <v>0.20833333333333334</v>
      </c>
    </row>
    <row r="154" spans="3:7">
      <c r="C154">
        <v>27</v>
      </c>
      <c r="D154" s="26">
        <v>-34</v>
      </c>
      <c r="E154" s="26">
        <v>-3.4</v>
      </c>
      <c r="F154" s="28">
        <v>1.2322191684730185E-4</v>
      </c>
      <c r="G154">
        <f t="shared" si="2"/>
        <v>0.21666666666666667</v>
      </c>
    </row>
    <row r="155" spans="3:7">
      <c r="C155">
        <v>28</v>
      </c>
      <c r="D155" s="26">
        <v>-33</v>
      </c>
      <c r="E155" s="26">
        <v>-3.3</v>
      </c>
      <c r="F155" s="28">
        <v>1.7225689390536797E-4</v>
      </c>
      <c r="G155">
        <f t="shared" si="2"/>
        <v>0.22500000000000001</v>
      </c>
    </row>
    <row r="156" spans="3:7">
      <c r="C156">
        <v>29</v>
      </c>
      <c r="D156" s="26">
        <v>-32</v>
      </c>
      <c r="E156" s="26">
        <v>-3.2</v>
      </c>
      <c r="F156" s="28">
        <v>2.3840882014648424E-4</v>
      </c>
      <c r="G156">
        <f t="shared" si="2"/>
        <v>0.23333333333333334</v>
      </c>
    </row>
    <row r="157" spans="3:7">
      <c r="C157">
        <v>30</v>
      </c>
      <c r="D157" s="26">
        <v>-31</v>
      </c>
      <c r="E157" s="26">
        <v>-3.1</v>
      </c>
      <c r="F157" s="28">
        <v>3.2668190561999214E-4</v>
      </c>
      <c r="G157">
        <f t="shared" si="2"/>
        <v>0.24166666666666667</v>
      </c>
    </row>
    <row r="158" spans="3:7">
      <c r="C158">
        <v>31</v>
      </c>
      <c r="D158" s="26">
        <v>-30</v>
      </c>
      <c r="E158" s="26">
        <v>-3</v>
      </c>
      <c r="F158" s="28">
        <v>4.4318484119380071E-4</v>
      </c>
      <c r="G158">
        <f t="shared" si="2"/>
        <v>0.25</v>
      </c>
    </row>
    <row r="159" spans="3:7">
      <c r="C159">
        <v>32</v>
      </c>
      <c r="D159" s="26">
        <v>-29</v>
      </c>
      <c r="E159" s="26">
        <v>-2.9</v>
      </c>
      <c r="F159" s="28">
        <v>5.9525324197758523E-4</v>
      </c>
      <c r="G159">
        <f t="shared" si="2"/>
        <v>0.25833333333333336</v>
      </c>
    </row>
    <row r="160" spans="3:7">
      <c r="C160">
        <v>33</v>
      </c>
      <c r="D160" s="26">
        <v>-28</v>
      </c>
      <c r="E160" s="26">
        <v>-2.8</v>
      </c>
      <c r="F160" s="28">
        <v>7.9154515829799629E-4</v>
      </c>
      <c r="G160">
        <f t="shared" ref="G160:G191" si="3">(G$249/2+D160)/G$249</f>
        <v>0.26666666666666666</v>
      </c>
    </row>
    <row r="161" spans="3:7">
      <c r="C161">
        <v>34</v>
      </c>
      <c r="D161" s="26">
        <v>-27</v>
      </c>
      <c r="E161" s="26">
        <v>-2.7</v>
      </c>
      <c r="F161" s="28">
        <v>1.0420934814422593E-3</v>
      </c>
      <c r="G161">
        <f t="shared" si="3"/>
        <v>0.27500000000000002</v>
      </c>
    </row>
    <row r="162" spans="3:7">
      <c r="C162">
        <v>35</v>
      </c>
      <c r="D162" s="26">
        <v>-26</v>
      </c>
      <c r="E162" s="26">
        <v>-2.6</v>
      </c>
      <c r="F162" s="28">
        <v>1.3582969233685617E-3</v>
      </c>
      <c r="G162">
        <f t="shared" si="3"/>
        <v>0.28333333333333333</v>
      </c>
    </row>
    <row r="163" spans="3:7">
      <c r="C163">
        <v>36</v>
      </c>
      <c r="D163" s="26">
        <v>-25</v>
      </c>
      <c r="E163" s="26">
        <v>-2.5</v>
      </c>
      <c r="F163" s="28">
        <v>1.7528300493568538E-3</v>
      </c>
      <c r="G163">
        <f t="shared" si="3"/>
        <v>0.29166666666666669</v>
      </c>
    </row>
    <row r="164" spans="3:7">
      <c r="C164">
        <v>37</v>
      </c>
      <c r="D164" s="26">
        <v>-24</v>
      </c>
      <c r="E164" s="26">
        <v>-2.4</v>
      </c>
      <c r="F164" s="28">
        <v>2.2394530294842898E-3</v>
      </c>
      <c r="G164">
        <f t="shared" si="3"/>
        <v>0.3</v>
      </c>
    </row>
    <row r="165" spans="3:7">
      <c r="C165">
        <v>38</v>
      </c>
      <c r="D165" s="26">
        <v>-23</v>
      </c>
      <c r="E165" s="26">
        <v>-2.2999999999999998</v>
      </c>
      <c r="F165" s="28">
        <v>2.8327037741601173E-3</v>
      </c>
      <c r="G165">
        <f t="shared" si="3"/>
        <v>0.30833333333333335</v>
      </c>
    </row>
    <row r="166" spans="3:7">
      <c r="C166">
        <v>39</v>
      </c>
      <c r="D166" s="26">
        <v>-22</v>
      </c>
      <c r="E166" s="26">
        <v>-2.2000000000000002</v>
      </c>
      <c r="F166" s="28">
        <v>3.5474592846231438E-3</v>
      </c>
      <c r="G166">
        <f t="shared" si="3"/>
        <v>0.31666666666666665</v>
      </c>
    </row>
    <row r="167" spans="3:7">
      <c r="C167">
        <v>40</v>
      </c>
      <c r="D167" s="26">
        <v>-21</v>
      </c>
      <c r="E167" s="26">
        <v>-2.1</v>
      </c>
      <c r="F167" s="28">
        <v>4.3983595980427188E-3</v>
      </c>
      <c r="G167">
        <f t="shared" si="3"/>
        <v>0.32500000000000001</v>
      </c>
    </row>
    <row r="168" spans="3:7">
      <c r="C168">
        <v>41</v>
      </c>
      <c r="D168" s="26">
        <v>-20</v>
      </c>
      <c r="E168" s="26">
        <v>-2</v>
      </c>
      <c r="F168" s="28">
        <v>5.3990966513188052E-3</v>
      </c>
      <c r="G168">
        <f t="shared" si="3"/>
        <v>0.33333333333333331</v>
      </c>
    </row>
    <row r="169" spans="3:7">
      <c r="C169">
        <v>42</v>
      </c>
      <c r="D169" s="26">
        <v>-19</v>
      </c>
      <c r="E169" s="26">
        <v>-1.9</v>
      </c>
      <c r="F169" s="28">
        <v>6.5615814774676595E-3</v>
      </c>
      <c r="G169">
        <f t="shared" si="3"/>
        <v>0.34166666666666667</v>
      </c>
    </row>
    <row r="170" spans="3:7">
      <c r="C170">
        <v>43</v>
      </c>
      <c r="D170" s="26">
        <v>-18</v>
      </c>
      <c r="E170" s="26">
        <v>-1.8</v>
      </c>
      <c r="F170" s="28">
        <v>7.8950158300894139E-3</v>
      </c>
      <c r="G170">
        <f t="shared" si="3"/>
        <v>0.35</v>
      </c>
    </row>
    <row r="171" spans="3:7">
      <c r="C171">
        <v>44</v>
      </c>
      <c r="D171" s="26">
        <v>-17</v>
      </c>
      <c r="E171" s="26">
        <v>-1.7</v>
      </c>
      <c r="F171" s="28">
        <v>9.4049077376886919E-3</v>
      </c>
      <c r="G171">
        <f t="shared" si="3"/>
        <v>0.35833333333333334</v>
      </c>
    </row>
    <row r="172" spans="3:7">
      <c r="C172">
        <v>45</v>
      </c>
      <c r="D172" s="26">
        <v>-16</v>
      </c>
      <c r="E172" s="26">
        <v>-1.6</v>
      </c>
      <c r="F172" s="28">
        <v>1.1092083467945555E-2</v>
      </c>
      <c r="G172">
        <f t="shared" si="3"/>
        <v>0.36666666666666664</v>
      </c>
    </row>
    <row r="173" spans="3:7">
      <c r="C173">
        <v>46</v>
      </c>
      <c r="D173" s="26">
        <v>-15</v>
      </c>
      <c r="E173" s="26">
        <v>-1.5</v>
      </c>
      <c r="F173" s="28">
        <v>1.2951759566589172E-2</v>
      </c>
      <c r="G173">
        <f t="shared" si="3"/>
        <v>0.375</v>
      </c>
    </row>
    <row r="174" spans="3:7">
      <c r="C174">
        <v>47</v>
      </c>
      <c r="D174" s="26">
        <v>-14</v>
      </c>
      <c r="E174" s="26">
        <v>-1.4</v>
      </c>
      <c r="F174" s="28">
        <v>1.4972746563574484E-2</v>
      </c>
      <c r="G174">
        <f t="shared" si="3"/>
        <v>0.38333333333333336</v>
      </c>
    </row>
    <row r="175" spans="3:7">
      <c r="C175">
        <v>48</v>
      </c>
      <c r="D175" s="26">
        <v>-13</v>
      </c>
      <c r="E175" s="26">
        <v>-1.3</v>
      </c>
      <c r="F175" s="28">
        <v>1.7136859204780735E-2</v>
      </c>
      <c r="G175">
        <f t="shared" si="3"/>
        <v>0.39166666666666666</v>
      </c>
    </row>
    <row r="176" spans="3:7">
      <c r="C176">
        <v>49</v>
      </c>
      <c r="D176" s="26">
        <v>-12</v>
      </c>
      <c r="E176" s="26">
        <v>-1.2</v>
      </c>
      <c r="F176" s="28">
        <v>1.9418605498321296E-2</v>
      </c>
      <c r="G176">
        <f t="shared" si="3"/>
        <v>0.4</v>
      </c>
    </row>
    <row r="177" spans="3:7">
      <c r="C177">
        <v>50</v>
      </c>
      <c r="D177" s="26">
        <v>-11</v>
      </c>
      <c r="E177" s="26">
        <v>-1.1000000000000001</v>
      </c>
      <c r="F177" s="28">
        <v>2.178521770325505E-2</v>
      </c>
      <c r="G177">
        <f t="shared" si="3"/>
        <v>0.40833333333333333</v>
      </c>
    </row>
    <row r="178" spans="3:7">
      <c r="C178">
        <v>51</v>
      </c>
      <c r="D178" s="26">
        <v>-10</v>
      </c>
      <c r="E178" s="26">
        <v>-1</v>
      </c>
      <c r="F178" s="28">
        <v>2.4197072451914332E-2</v>
      </c>
      <c r="G178">
        <f t="shared" si="3"/>
        <v>0.41666666666666669</v>
      </c>
    </row>
    <row r="179" spans="3:7">
      <c r="C179">
        <v>52</v>
      </c>
      <c r="D179" s="26">
        <v>-9</v>
      </c>
      <c r="E179" s="26">
        <v>-0.9</v>
      </c>
      <c r="F179" s="28">
        <v>2.6608524989875478E-2</v>
      </c>
      <c r="G179">
        <f t="shared" si="3"/>
        <v>0.42499999999999999</v>
      </c>
    </row>
    <row r="180" spans="3:7">
      <c r="C180">
        <v>53</v>
      </c>
      <c r="D180" s="26">
        <v>-8</v>
      </c>
      <c r="E180" s="26">
        <v>-0.8</v>
      </c>
      <c r="F180" s="28">
        <v>2.8969155276148271E-2</v>
      </c>
      <c r="G180">
        <f t="shared" si="3"/>
        <v>0.43333333333333335</v>
      </c>
    </row>
    <row r="181" spans="3:7">
      <c r="C181">
        <v>54</v>
      </c>
      <c r="D181" s="26">
        <v>-7</v>
      </c>
      <c r="E181" s="26">
        <v>-0.7</v>
      </c>
      <c r="F181" s="28">
        <v>3.1225393336676125E-2</v>
      </c>
      <c r="G181">
        <f t="shared" si="3"/>
        <v>0.44166666666666665</v>
      </c>
    </row>
    <row r="182" spans="3:7">
      <c r="C182">
        <v>55</v>
      </c>
      <c r="D182" s="26">
        <v>-6</v>
      </c>
      <c r="E182" s="26">
        <v>-0.6</v>
      </c>
      <c r="F182" s="28">
        <v>3.3322460289179963E-2</v>
      </c>
      <c r="G182">
        <f t="shared" si="3"/>
        <v>0.45</v>
      </c>
    </row>
    <row r="183" spans="3:7">
      <c r="C183">
        <v>56</v>
      </c>
      <c r="D183" s="26">
        <v>-5</v>
      </c>
      <c r="E183" s="26">
        <v>-0.5</v>
      </c>
      <c r="F183" s="28">
        <v>3.5206532676429952E-2</v>
      </c>
      <c r="G183">
        <f t="shared" si="3"/>
        <v>0.45833333333333331</v>
      </c>
    </row>
    <row r="184" spans="3:7">
      <c r="C184">
        <v>57</v>
      </c>
      <c r="D184" s="26">
        <v>-4</v>
      </c>
      <c r="E184" s="26">
        <v>-0.4</v>
      </c>
      <c r="F184" s="28">
        <v>3.6827014030332325E-2</v>
      </c>
      <c r="G184">
        <f t="shared" si="3"/>
        <v>0.46666666666666667</v>
      </c>
    </row>
    <row r="185" spans="3:7">
      <c r="C185">
        <v>58</v>
      </c>
      <c r="D185" s="26">
        <v>-3</v>
      </c>
      <c r="E185" s="26">
        <v>-0.3</v>
      </c>
      <c r="F185" s="28">
        <v>3.8138781546052408E-2</v>
      </c>
      <c r="G185">
        <f t="shared" si="3"/>
        <v>0.47499999999999998</v>
      </c>
    </row>
    <row r="186" spans="3:7">
      <c r="C186">
        <v>59</v>
      </c>
      <c r="D186" s="26">
        <v>-2</v>
      </c>
      <c r="E186" s="26">
        <v>-0.2</v>
      </c>
      <c r="F186" s="28">
        <v>3.9104269397545584E-2</v>
      </c>
      <c r="G186">
        <f t="shared" si="3"/>
        <v>0.48333333333333334</v>
      </c>
    </row>
    <row r="187" spans="3:7">
      <c r="C187">
        <v>60</v>
      </c>
      <c r="D187" s="26">
        <v>-1</v>
      </c>
      <c r="E187" s="26">
        <v>-0.1</v>
      </c>
      <c r="F187" s="28">
        <v>3.9695254747701171E-2</v>
      </c>
      <c r="G187">
        <f t="shared" si="3"/>
        <v>0.49166666666666664</v>
      </c>
    </row>
    <row r="188" spans="3:7">
      <c r="C188">
        <v>61</v>
      </c>
      <c r="D188" s="26">
        <v>0</v>
      </c>
      <c r="E188" s="26">
        <v>0</v>
      </c>
      <c r="F188" s="28">
        <v>3.9894228040143268E-2</v>
      </c>
      <c r="G188">
        <f t="shared" si="3"/>
        <v>0.5</v>
      </c>
    </row>
    <row r="189" spans="3:7">
      <c r="C189">
        <v>62</v>
      </c>
      <c r="D189" s="26">
        <v>1</v>
      </c>
      <c r="E189" s="26">
        <v>0.1</v>
      </c>
      <c r="F189" s="28">
        <v>3.9695254747701171E-2</v>
      </c>
      <c r="G189">
        <f t="shared" si="3"/>
        <v>0.5083333333333333</v>
      </c>
    </row>
    <row r="190" spans="3:7">
      <c r="C190">
        <v>63</v>
      </c>
      <c r="D190" s="26">
        <v>2</v>
      </c>
      <c r="E190" s="26">
        <v>0.2</v>
      </c>
      <c r="F190" s="28">
        <v>3.9104269397545584E-2</v>
      </c>
      <c r="G190">
        <f t="shared" si="3"/>
        <v>0.51666666666666672</v>
      </c>
    </row>
    <row r="191" spans="3:7">
      <c r="C191">
        <v>64</v>
      </c>
      <c r="D191" s="26">
        <v>3</v>
      </c>
      <c r="E191" s="26">
        <v>0.3</v>
      </c>
      <c r="F191" s="28">
        <v>3.8138781546052408E-2</v>
      </c>
      <c r="G191">
        <f t="shared" si="3"/>
        <v>0.52500000000000002</v>
      </c>
    </row>
    <row r="192" spans="3:7">
      <c r="C192">
        <v>65</v>
      </c>
      <c r="D192" s="26">
        <v>4</v>
      </c>
      <c r="E192" s="26">
        <v>0.4</v>
      </c>
      <c r="F192" s="28">
        <v>3.6827014030332325E-2</v>
      </c>
      <c r="G192">
        <f t="shared" ref="G192:G223" si="4">(G$249/2+D192)/G$249</f>
        <v>0.53333333333333333</v>
      </c>
    </row>
    <row r="193" spans="3:7">
      <c r="C193">
        <v>66</v>
      </c>
      <c r="D193" s="26">
        <v>5</v>
      </c>
      <c r="E193" s="26">
        <v>0.5</v>
      </c>
      <c r="F193" s="28">
        <v>3.5206532676429952E-2</v>
      </c>
      <c r="G193">
        <f t="shared" si="4"/>
        <v>0.54166666666666663</v>
      </c>
    </row>
    <row r="194" spans="3:7">
      <c r="C194">
        <v>67</v>
      </c>
      <c r="D194" s="26">
        <v>6</v>
      </c>
      <c r="E194" s="26">
        <v>0.6</v>
      </c>
      <c r="F194" s="28">
        <v>3.3322460289179963E-2</v>
      </c>
      <c r="G194">
        <f t="shared" si="4"/>
        <v>0.55000000000000004</v>
      </c>
    </row>
    <row r="195" spans="3:7">
      <c r="C195">
        <v>68</v>
      </c>
      <c r="D195" s="26">
        <v>7</v>
      </c>
      <c r="E195" s="26">
        <v>0.7</v>
      </c>
      <c r="F195" s="28">
        <v>3.1225393336676125E-2</v>
      </c>
      <c r="G195">
        <f t="shared" si="4"/>
        <v>0.55833333333333335</v>
      </c>
    </row>
    <row r="196" spans="3:7">
      <c r="C196">
        <v>69</v>
      </c>
      <c r="D196" s="26">
        <v>8</v>
      </c>
      <c r="E196" s="26">
        <v>0.8</v>
      </c>
      <c r="F196" s="28">
        <v>2.8969155276148271E-2</v>
      </c>
      <c r="G196">
        <f t="shared" si="4"/>
        <v>0.56666666666666665</v>
      </c>
    </row>
    <row r="197" spans="3:7">
      <c r="C197">
        <v>70</v>
      </c>
      <c r="D197" s="26">
        <v>9</v>
      </c>
      <c r="E197" s="26">
        <v>0.9</v>
      </c>
      <c r="F197" s="28">
        <v>2.6608524989875478E-2</v>
      </c>
      <c r="G197">
        <f t="shared" si="4"/>
        <v>0.57499999999999996</v>
      </c>
    </row>
    <row r="198" spans="3:7">
      <c r="C198">
        <v>71</v>
      </c>
      <c r="D198" s="26">
        <v>10</v>
      </c>
      <c r="E198" s="26">
        <v>1</v>
      </c>
      <c r="F198" s="28">
        <v>2.4197072451914332E-2</v>
      </c>
      <c r="G198">
        <f t="shared" si="4"/>
        <v>0.58333333333333337</v>
      </c>
    </row>
    <row r="199" spans="3:7">
      <c r="C199">
        <v>72</v>
      </c>
      <c r="D199" s="26">
        <v>11</v>
      </c>
      <c r="E199" s="26">
        <v>1.1000000000000001</v>
      </c>
      <c r="F199" s="28">
        <v>2.178521770325505E-2</v>
      </c>
      <c r="G199">
        <f t="shared" si="4"/>
        <v>0.59166666666666667</v>
      </c>
    </row>
    <row r="200" spans="3:7">
      <c r="C200">
        <v>73</v>
      </c>
      <c r="D200" s="26">
        <v>12</v>
      </c>
      <c r="E200" s="26">
        <v>1.2</v>
      </c>
      <c r="F200" s="28">
        <v>1.9418605498321296E-2</v>
      </c>
      <c r="G200">
        <f t="shared" si="4"/>
        <v>0.6</v>
      </c>
    </row>
    <row r="201" spans="3:7">
      <c r="C201">
        <v>74</v>
      </c>
      <c r="D201" s="26">
        <v>13</v>
      </c>
      <c r="E201" s="26">
        <v>1.3</v>
      </c>
      <c r="F201" s="28">
        <v>1.7136859204780735E-2</v>
      </c>
      <c r="G201">
        <f t="shared" si="4"/>
        <v>0.60833333333333328</v>
      </c>
    </row>
    <row r="202" spans="3:7">
      <c r="C202">
        <v>75</v>
      </c>
      <c r="D202" s="26">
        <v>14</v>
      </c>
      <c r="E202" s="26">
        <v>1.4</v>
      </c>
      <c r="F202" s="28">
        <v>1.4972746563574484E-2</v>
      </c>
      <c r="G202">
        <f t="shared" si="4"/>
        <v>0.6166666666666667</v>
      </c>
    </row>
    <row r="203" spans="3:7">
      <c r="C203">
        <v>76</v>
      </c>
      <c r="D203" s="26">
        <v>15</v>
      </c>
      <c r="E203" s="26">
        <v>1.5</v>
      </c>
      <c r="F203" s="28">
        <v>1.2951759566589172E-2</v>
      </c>
      <c r="G203">
        <f t="shared" si="4"/>
        <v>0.625</v>
      </c>
    </row>
    <row r="204" spans="3:7">
      <c r="C204">
        <v>77</v>
      </c>
      <c r="D204" s="26">
        <v>16</v>
      </c>
      <c r="E204" s="26">
        <v>1.6</v>
      </c>
      <c r="F204" s="28">
        <v>1.1092083467945555E-2</v>
      </c>
      <c r="G204">
        <f t="shared" si="4"/>
        <v>0.6333333333333333</v>
      </c>
    </row>
    <row r="205" spans="3:7">
      <c r="C205">
        <v>78</v>
      </c>
      <c r="D205" s="26">
        <v>17</v>
      </c>
      <c r="E205" s="26">
        <v>1.7</v>
      </c>
      <c r="F205" s="28">
        <v>9.4049077376886919E-3</v>
      </c>
      <c r="G205">
        <f t="shared" si="4"/>
        <v>0.64166666666666672</v>
      </c>
    </row>
    <row r="206" spans="3:7">
      <c r="C206">
        <v>79</v>
      </c>
      <c r="D206" s="26">
        <v>18</v>
      </c>
      <c r="E206" s="26">
        <v>1.8</v>
      </c>
      <c r="F206" s="28">
        <v>7.8950158300894139E-3</v>
      </c>
      <c r="G206">
        <f t="shared" si="4"/>
        <v>0.65</v>
      </c>
    </row>
    <row r="207" spans="3:7">
      <c r="C207">
        <v>80</v>
      </c>
      <c r="D207" s="26">
        <v>19</v>
      </c>
      <c r="E207" s="26">
        <v>1.9</v>
      </c>
      <c r="F207" s="28">
        <v>6.5615814774676595E-3</v>
      </c>
      <c r="G207">
        <f t="shared" si="4"/>
        <v>0.65833333333333333</v>
      </c>
    </row>
    <row r="208" spans="3:7">
      <c r="C208">
        <v>81</v>
      </c>
      <c r="D208" s="26">
        <v>20</v>
      </c>
      <c r="E208" s="26">
        <v>2</v>
      </c>
      <c r="F208" s="28">
        <v>5.3990966513188052E-3</v>
      </c>
      <c r="G208">
        <f t="shared" si="4"/>
        <v>0.66666666666666663</v>
      </c>
    </row>
    <row r="209" spans="3:7">
      <c r="C209">
        <v>82</v>
      </c>
      <c r="D209" s="26">
        <v>21</v>
      </c>
      <c r="E209" s="26">
        <v>2.1</v>
      </c>
      <c r="F209" s="28">
        <v>4.3983595980427188E-3</v>
      </c>
      <c r="G209">
        <f t="shared" si="4"/>
        <v>0.67500000000000004</v>
      </c>
    </row>
    <row r="210" spans="3:7">
      <c r="C210">
        <v>83</v>
      </c>
      <c r="D210" s="26">
        <v>22</v>
      </c>
      <c r="E210" s="26">
        <v>2.2000000000000002</v>
      </c>
      <c r="F210" s="28">
        <v>3.5474592846231438E-3</v>
      </c>
      <c r="G210">
        <f t="shared" si="4"/>
        <v>0.68333333333333335</v>
      </c>
    </row>
    <row r="211" spans="3:7">
      <c r="C211">
        <v>84</v>
      </c>
      <c r="D211" s="26">
        <v>23</v>
      </c>
      <c r="E211" s="26">
        <v>2.2999999999999998</v>
      </c>
      <c r="F211" s="28">
        <v>2.8327037741601173E-3</v>
      </c>
      <c r="G211">
        <f t="shared" si="4"/>
        <v>0.69166666666666665</v>
      </c>
    </row>
    <row r="212" spans="3:7">
      <c r="C212">
        <v>85</v>
      </c>
      <c r="D212" s="26">
        <v>24</v>
      </c>
      <c r="E212" s="26">
        <v>2.4</v>
      </c>
      <c r="F212" s="28">
        <v>2.2394530294842898E-3</v>
      </c>
      <c r="G212">
        <f t="shared" si="4"/>
        <v>0.7</v>
      </c>
    </row>
    <row r="213" spans="3:7">
      <c r="C213">
        <v>86</v>
      </c>
      <c r="D213" s="26">
        <v>25</v>
      </c>
      <c r="E213" s="26">
        <v>2.5</v>
      </c>
      <c r="F213" s="28">
        <v>1.7528300493568538E-3</v>
      </c>
      <c r="G213">
        <f t="shared" si="4"/>
        <v>0.70833333333333337</v>
      </c>
    </row>
    <row r="214" spans="3:7">
      <c r="C214">
        <v>87</v>
      </c>
      <c r="D214" s="26">
        <v>26</v>
      </c>
      <c r="E214" s="26">
        <v>2.6</v>
      </c>
      <c r="F214" s="28">
        <v>1.3582969233685617E-3</v>
      </c>
      <c r="G214">
        <f t="shared" si="4"/>
        <v>0.71666666666666667</v>
      </c>
    </row>
    <row r="215" spans="3:7">
      <c r="C215">
        <v>88</v>
      </c>
      <c r="D215" s="26">
        <v>27</v>
      </c>
      <c r="E215" s="26">
        <v>2.7</v>
      </c>
      <c r="F215" s="28">
        <v>1.0420934814422593E-3</v>
      </c>
      <c r="G215">
        <f t="shared" si="4"/>
        <v>0.72499999999999998</v>
      </c>
    </row>
    <row r="216" spans="3:7">
      <c r="C216">
        <v>89</v>
      </c>
      <c r="D216" s="26">
        <v>28</v>
      </c>
      <c r="E216" s="26">
        <v>2.8</v>
      </c>
      <c r="F216" s="28">
        <v>7.9154515829799629E-4</v>
      </c>
      <c r="G216">
        <f t="shared" si="4"/>
        <v>0.73333333333333328</v>
      </c>
    </row>
    <row r="217" spans="3:7">
      <c r="C217">
        <v>90</v>
      </c>
      <c r="D217" s="26">
        <v>29</v>
      </c>
      <c r="E217" s="26">
        <v>2.9</v>
      </c>
      <c r="F217" s="28">
        <v>5.9525324197758523E-4</v>
      </c>
      <c r="G217">
        <f t="shared" si="4"/>
        <v>0.7416666666666667</v>
      </c>
    </row>
    <row r="218" spans="3:7">
      <c r="C218">
        <v>91</v>
      </c>
      <c r="D218" s="26">
        <v>30</v>
      </c>
      <c r="E218" s="26">
        <v>3</v>
      </c>
      <c r="F218" s="28">
        <v>4.4318484119380071E-4</v>
      </c>
      <c r="G218">
        <f t="shared" si="4"/>
        <v>0.75</v>
      </c>
    </row>
    <row r="219" spans="3:7">
      <c r="C219">
        <v>92</v>
      </c>
      <c r="D219" s="26">
        <v>31</v>
      </c>
      <c r="E219" s="26">
        <v>3.1</v>
      </c>
      <c r="F219" s="28">
        <v>3.2668190561999214E-4</v>
      </c>
      <c r="G219">
        <f t="shared" si="4"/>
        <v>0.7583333333333333</v>
      </c>
    </row>
    <row r="220" spans="3:7">
      <c r="C220">
        <v>93</v>
      </c>
      <c r="D220" s="26">
        <v>32</v>
      </c>
      <c r="E220" s="26">
        <v>3.2</v>
      </c>
      <c r="F220" s="28">
        <v>2.3840882014648424E-4</v>
      </c>
      <c r="G220">
        <f t="shared" si="4"/>
        <v>0.76666666666666672</v>
      </c>
    </row>
    <row r="221" spans="3:7">
      <c r="C221">
        <v>94</v>
      </c>
      <c r="D221" s="26">
        <v>33</v>
      </c>
      <c r="E221" s="26">
        <v>3.3</v>
      </c>
      <c r="F221" s="28">
        <v>1.7225689390536797E-4</v>
      </c>
      <c r="G221">
        <f t="shared" si="4"/>
        <v>0.77500000000000002</v>
      </c>
    </row>
    <row r="222" spans="3:7">
      <c r="C222">
        <v>95</v>
      </c>
      <c r="D222" s="26">
        <v>34</v>
      </c>
      <c r="E222" s="26">
        <v>3.4</v>
      </c>
      <c r="F222" s="28">
        <v>1.2322191684730185E-4</v>
      </c>
      <c r="G222">
        <f t="shared" si="4"/>
        <v>0.78333333333333333</v>
      </c>
    </row>
    <row r="223" spans="3:7">
      <c r="C223">
        <v>96</v>
      </c>
      <c r="D223" s="26">
        <v>35</v>
      </c>
      <c r="E223" s="26">
        <v>3.5</v>
      </c>
      <c r="F223" s="28">
        <v>8.7268269504575996E-5</v>
      </c>
      <c r="G223">
        <f t="shared" si="4"/>
        <v>0.79166666666666663</v>
      </c>
    </row>
    <row r="224" spans="3:7">
      <c r="C224">
        <v>97</v>
      </c>
      <c r="D224" s="26">
        <v>36</v>
      </c>
      <c r="E224" s="26">
        <v>3.6</v>
      </c>
      <c r="F224" s="28">
        <v>6.1190193011377187E-5</v>
      </c>
      <c r="G224">
        <f t="shared" ref="G224:G248" si="5">(G$249/2+D224)/G$249</f>
        <v>0.8</v>
      </c>
    </row>
    <row r="225" spans="3:7">
      <c r="C225">
        <v>98</v>
      </c>
      <c r="D225" s="26">
        <v>37</v>
      </c>
      <c r="E225" s="26">
        <v>3.7</v>
      </c>
      <c r="F225" s="28">
        <v>4.2478027055075176E-5</v>
      </c>
      <c r="G225">
        <f t="shared" si="5"/>
        <v>0.80833333333333335</v>
      </c>
    </row>
    <row r="226" spans="3:7">
      <c r="C226">
        <v>99</v>
      </c>
      <c r="D226" s="26">
        <v>38</v>
      </c>
      <c r="E226" s="26">
        <v>3.8</v>
      </c>
      <c r="F226" s="28">
        <v>2.9194692579146023E-5</v>
      </c>
      <c r="G226">
        <f t="shared" si="5"/>
        <v>0.81666666666666665</v>
      </c>
    </row>
    <row r="227" spans="3:7">
      <c r="C227">
        <v>100</v>
      </c>
      <c r="D227" s="26">
        <v>39</v>
      </c>
      <c r="E227" s="26">
        <v>3.9</v>
      </c>
      <c r="F227" s="28">
        <v>1.9865547139277251E-5</v>
      </c>
      <c r="G227">
        <f t="shared" si="5"/>
        <v>0.82499999999999996</v>
      </c>
    </row>
    <row r="228" spans="3:7">
      <c r="C228">
        <v>101</v>
      </c>
      <c r="D228" s="26">
        <v>40</v>
      </c>
      <c r="E228" s="26">
        <v>4</v>
      </c>
      <c r="F228" s="28">
        <v>1.3383022576488534E-5</v>
      </c>
      <c r="G228">
        <f t="shared" si="5"/>
        <v>0.83333333333333337</v>
      </c>
    </row>
    <row r="229" spans="3:7">
      <c r="C229">
        <v>102</v>
      </c>
      <c r="D229" s="26">
        <v>41</v>
      </c>
      <c r="E229" s="26">
        <v>4.0999999999999996</v>
      </c>
      <c r="F229" s="28">
        <v>8.9261657177132918E-6</v>
      </c>
      <c r="G229">
        <f t="shared" si="5"/>
        <v>0.84166666666666667</v>
      </c>
    </row>
    <row r="230" spans="3:7">
      <c r="C230">
        <v>103</v>
      </c>
      <c r="D230" s="26">
        <v>42</v>
      </c>
      <c r="E230" s="26">
        <v>4.2</v>
      </c>
      <c r="F230" s="28">
        <v>5.894306775653985E-6</v>
      </c>
      <c r="G230">
        <f t="shared" si="5"/>
        <v>0.85</v>
      </c>
    </row>
    <row r="231" spans="3:7">
      <c r="C231">
        <v>104</v>
      </c>
      <c r="D231" s="26">
        <v>43</v>
      </c>
      <c r="E231" s="26">
        <v>4.3</v>
      </c>
      <c r="F231" s="28">
        <v>3.8535196742087128E-6</v>
      </c>
      <c r="G231">
        <f t="shared" si="5"/>
        <v>0.85833333333333328</v>
      </c>
    </row>
    <row r="232" spans="3:7">
      <c r="C232">
        <v>105</v>
      </c>
      <c r="D232" s="26">
        <v>44</v>
      </c>
      <c r="E232" s="26">
        <v>4.4000000000000004</v>
      </c>
      <c r="F232" s="28">
        <v>2.4942471290053574E-6</v>
      </c>
      <c r="G232">
        <f t="shared" si="5"/>
        <v>0.8666666666666667</v>
      </c>
    </row>
    <row r="233" spans="3:7">
      <c r="C233">
        <v>106</v>
      </c>
      <c r="D233" s="26">
        <v>45</v>
      </c>
      <c r="E233" s="26">
        <v>4.5</v>
      </c>
      <c r="F233" s="28">
        <v>1.5983741106905475E-6</v>
      </c>
      <c r="G233">
        <f t="shared" si="5"/>
        <v>0.875</v>
      </c>
    </row>
    <row r="234" spans="3:7">
      <c r="C234">
        <v>107</v>
      </c>
      <c r="D234" s="26">
        <v>46</v>
      </c>
      <c r="E234" s="26">
        <v>4.5999999999999996</v>
      </c>
      <c r="F234" s="28">
        <v>1.0140852065486739E-6</v>
      </c>
      <c r="G234">
        <f t="shared" si="5"/>
        <v>0.8833333333333333</v>
      </c>
    </row>
    <row r="235" spans="3:7">
      <c r="C235">
        <v>108</v>
      </c>
      <c r="D235" s="26">
        <v>47</v>
      </c>
      <c r="E235" s="26">
        <v>4.7</v>
      </c>
      <c r="F235" s="28">
        <v>6.3698251788671009E-7</v>
      </c>
      <c r="G235">
        <f t="shared" si="5"/>
        <v>0.89166666666666672</v>
      </c>
    </row>
    <row r="236" spans="3:7">
      <c r="C236">
        <v>109</v>
      </c>
      <c r="D236" s="26">
        <v>48</v>
      </c>
      <c r="E236" s="26">
        <v>4.8</v>
      </c>
      <c r="F236" s="28">
        <v>3.961299091032075E-7</v>
      </c>
      <c r="G236">
        <f t="shared" si="5"/>
        <v>0.9</v>
      </c>
    </row>
    <row r="237" spans="3:7">
      <c r="C237">
        <v>110</v>
      </c>
      <c r="D237" s="26">
        <v>49</v>
      </c>
      <c r="E237" s="26">
        <v>4.9000000000000004</v>
      </c>
      <c r="F237" s="28">
        <v>2.4389607458933567E-7</v>
      </c>
      <c r="G237">
        <f t="shared" si="5"/>
        <v>0.90833333333333333</v>
      </c>
    </row>
    <row r="238" spans="3:7">
      <c r="C238">
        <v>111</v>
      </c>
      <c r="D238" s="26">
        <v>50</v>
      </c>
      <c r="E238" s="26">
        <v>5</v>
      </c>
      <c r="F238" s="28">
        <v>1.4867195147342975E-7</v>
      </c>
      <c r="G238">
        <f t="shared" si="5"/>
        <v>0.91666666666666663</v>
      </c>
    </row>
    <row r="239" spans="3:7">
      <c r="C239">
        <v>112</v>
      </c>
      <c r="D239" s="26">
        <v>51</v>
      </c>
      <c r="E239" s="26">
        <v>5.0999999999999996</v>
      </c>
      <c r="F239" s="28">
        <v>8.9724351623833207E-8</v>
      </c>
      <c r="G239">
        <f t="shared" si="5"/>
        <v>0.92500000000000004</v>
      </c>
    </row>
    <row r="240" spans="3:7">
      <c r="C240">
        <v>113</v>
      </c>
      <c r="D240" s="26">
        <v>52</v>
      </c>
      <c r="E240" s="26">
        <v>5.2</v>
      </c>
      <c r="F240" s="28">
        <v>5.3610353446976227E-8</v>
      </c>
      <c r="G240">
        <f t="shared" si="5"/>
        <v>0.93333333333333335</v>
      </c>
    </row>
    <row r="241" spans="3:7">
      <c r="C241">
        <v>114</v>
      </c>
      <c r="D241" s="26">
        <v>53</v>
      </c>
      <c r="E241" s="26">
        <v>5.3</v>
      </c>
      <c r="F241" s="28">
        <v>3.1713492167159754E-8</v>
      </c>
      <c r="G241">
        <f t="shared" si="5"/>
        <v>0.94166666666666665</v>
      </c>
    </row>
    <row r="242" spans="3:7">
      <c r="C242">
        <v>115</v>
      </c>
      <c r="D242" s="26">
        <v>54</v>
      </c>
      <c r="E242" s="26">
        <v>5.4</v>
      </c>
      <c r="F242" s="28">
        <v>1.8573618445552928E-8</v>
      </c>
      <c r="G242">
        <f t="shared" si="5"/>
        <v>0.95</v>
      </c>
    </row>
    <row r="243" spans="3:7">
      <c r="C243">
        <v>116</v>
      </c>
      <c r="D243" s="26">
        <v>55</v>
      </c>
      <c r="E243" s="26">
        <v>5.5</v>
      </c>
      <c r="F243" s="28">
        <v>1.0769760042543275E-8</v>
      </c>
      <c r="G243">
        <f t="shared" si="5"/>
        <v>0.95833333333333337</v>
      </c>
    </row>
    <row r="244" spans="3:7">
      <c r="C244">
        <v>117</v>
      </c>
      <c r="D244" s="26">
        <v>56</v>
      </c>
      <c r="E244" s="26">
        <v>5.6</v>
      </c>
      <c r="F244" s="28">
        <v>6.1826205001658452E-9</v>
      </c>
      <c r="G244">
        <f t="shared" si="5"/>
        <v>0.96666666666666667</v>
      </c>
    </row>
    <row r="245" spans="3:7">
      <c r="C245">
        <v>118</v>
      </c>
      <c r="D245" s="26">
        <v>57</v>
      </c>
      <c r="E245" s="26">
        <v>5.7</v>
      </c>
      <c r="F245" s="28">
        <v>3.513955094820433E-9</v>
      </c>
      <c r="G245">
        <f t="shared" si="5"/>
        <v>0.97499999999999998</v>
      </c>
    </row>
    <row r="246" spans="3:7">
      <c r="C246">
        <v>119</v>
      </c>
      <c r="D246" s="26">
        <v>58</v>
      </c>
      <c r="E246" s="26">
        <v>5.8</v>
      </c>
      <c r="F246" s="28">
        <v>1.9773196406244672E-9</v>
      </c>
      <c r="G246">
        <f t="shared" si="5"/>
        <v>0.98333333333333328</v>
      </c>
    </row>
    <row r="247" spans="3:7">
      <c r="C247">
        <v>120</v>
      </c>
      <c r="D247" s="26">
        <v>59</v>
      </c>
      <c r="E247" s="26">
        <v>5.9</v>
      </c>
      <c r="F247" s="28">
        <v>1.1015763624682308E-9</v>
      </c>
      <c r="G247">
        <f t="shared" si="5"/>
        <v>0.9916666666666667</v>
      </c>
    </row>
    <row r="248" spans="3:7">
      <c r="C248">
        <v>121</v>
      </c>
      <c r="D248" s="26">
        <v>60</v>
      </c>
      <c r="E248" s="26">
        <v>6</v>
      </c>
      <c r="F248" s="28">
        <v>6.0758828498232851E-10</v>
      </c>
      <c r="G248">
        <f t="shared" si="5"/>
        <v>1</v>
      </c>
    </row>
    <row r="249" spans="3:7">
      <c r="E249" t="s">
        <v>15</v>
      </c>
      <c r="F249" s="30">
        <f>SUM(F128:F248)</f>
        <v>0.99999999857398625</v>
      </c>
      <c r="G249">
        <f>2*D248</f>
        <v>120</v>
      </c>
    </row>
    <row r="252" spans="3:7">
      <c r="C252" t="s">
        <v>67</v>
      </c>
    </row>
    <row r="253" spans="3:7">
      <c r="C253" t="s">
        <v>63</v>
      </c>
    </row>
    <row r="254" spans="3:7">
      <c r="C254">
        <v>0</v>
      </c>
      <c r="D254">
        <v>0</v>
      </c>
    </row>
    <row r="255" spans="3:7">
      <c r="C255">
        <v>8.3333333333333332E-3</v>
      </c>
      <c r="D255">
        <v>1</v>
      </c>
    </row>
    <row r="256" spans="3:7">
      <c r="C256">
        <v>1.6666666666666666E-2</v>
      </c>
      <c r="D256">
        <v>1E-3</v>
      </c>
    </row>
    <row r="257" spans="3:4">
      <c r="C257">
        <v>2.5000000000000001E-2</v>
      </c>
      <c r="D257">
        <v>0</v>
      </c>
    </row>
    <row r="258" spans="3:4">
      <c r="C258">
        <v>3.3333333333333333E-2</v>
      </c>
      <c r="D258">
        <v>0</v>
      </c>
    </row>
    <row r="259" spans="3:4">
      <c r="C259">
        <v>4.1666666666666664E-2</v>
      </c>
      <c r="D259">
        <v>0</v>
      </c>
    </row>
    <row r="260" spans="3:4">
      <c r="C260">
        <v>0.05</v>
      </c>
      <c r="D260">
        <v>0</v>
      </c>
    </row>
    <row r="261" spans="3:4">
      <c r="C261">
        <v>5.8333333333333334E-2</v>
      </c>
      <c r="D261">
        <v>0</v>
      </c>
    </row>
    <row r="262" spans="3:4">
      <c r="C262">
        <v>6.6666666666666666E-2</v>
      </c>
      <c r="D262">
        <v>0</v>
      </c>
    </row>
    <row r="263" spans="3:4">
      <c r="C263">
        <v>7.4999999999999997E-2</v>
      </c>
      <c r="D263">
        <v>0</v>
      </c>
    </row>
    <row r="264" spans="3:4">
      <c r="C264">
        <v>8.3333333333333329E-2</v>
      </c>
      <c r="D264">
        <v>0</v>
      </c>
    </row>
    <row r="265" spans="3:4">
      <c r="C265">
        <v>9.166666666666666E-2</v>
      </c>
      <c r="D265">
        <v>0</v>
      </c>
    </row>
    <row r="266" spans="3:4">
      <c r="C266">
        <v>0.1</v>
      </c>
      <c r="D266">
        <v>0</v>
      </c>
    </row>
    <row r="267" spans="3:4">
      <c r="C267">
        <v>0.10833333333333334</v>
      </c>
      <c r="D267">
        <v>0</v>
      </c>
    </row>
    <row r="268" spans="3:4">
      <c r="C268">
        <v>0.11666666666666667</v>
      </c>
      <c r="D268">
        <v>0</v>
      </c>
    </row>
    <row r="269" spans="3:4">
      <c r="C269">
        <v>0.125</v>
      </c>
      <c r="D269">
        <v>0</v>
      </c>
    </row>
    <row r="270" spans="3:4">
      <c r="C270">
        <v>0.13333333333333333</v>
      </c>
      <c r="D270">
        <v>0</v>
      </c>
    </row>
    <row r="271" spans="3:4">
      <c r="C271">
        <v>0.14166666666666666</v>
      </c>
      <c r="D271">
        <v>0</v>
      </c>
    </row>
    <row r="272" spans="3:4">
      <c r="C272">
        <v>0.15</v>
      </c>
      <c r="D272">
        <v>0</v>
      </c>
    </row>
    <row r="273" spans="3:4">
      <c r="C273">
        <v>0.15833333333333333</v>
      </c>
      <c r="D273">
        <v>0</v>
      </c>
    </row>
    <row r="274" spans="3:4">
      <c r="C274">
        <v>0.16666666666666666</v>
      </c>
      <c r="D274">
        <v>0</v>
      </c>
    </row>
    <row r="275" spans="3:4">
      <c r="C275">
        <v>0.17499999999999999</v>
      </c>
      <c r="D275">
        <v>0</v>
      </c>
    </row>
    <row r="276" spans="3:4">
      <c r="C276">
        <v>0.18333333333333332</v>
      </c>
      <c r="D276">
        <v>0</v>
      </c>
    </row>
    <row r="277" spans="3:4">
      <c r="C277">
        <v>0.19166666666666668</v>
      </c>
      <c r="D277">
        <v>0</v>
      </c>
    </row>
    <row r="278" spans="3:4">
      <c r="C278">
        <v>0.2</v>
      </c>
      <c r="D278">
        <v>0</v>
      </c>
    </row>
    <row r="279" spans="3:4">
      <c r="C279">
        <v>0.20833333333333334</v>
      </c>
      <c r="D279">
        <v>0</v>
      </c>
    </row>
    <row r="280" spans="3:4">
      <c r="C280">
        <v>0.21666666666666667</v>
      </c>
      <c r="D280">
        <v>0</v>
      </c>
    </row>
    <row r="281" spans="3:4">
      <c r="C281">
        <v>0.22500000000000001</v>
      </c>
      <c r="D281">
        <v>0</v>
      </c>
    </row>
    <row r="282" spans="3:4">
      <c r="C282">
        <v>0.23333333333333334</v>
      </c>
      <c r="D282">
        <v>0</v>
      </c>
    </row>
    <row r="283" spans="3:4">
      <c r="C283">
        <v>0.24166666666666667</v>
      </c>
      <c r="D283">
        <v>0</v>
      </c>
    </row>
    <row r="284" spans="3:4">
      <c r="C284">
        <v>0.25</v>
      </c>
      <c r="D284">
        <v>0</v>
      </c>
    </row>
    <row r="285" spans="3:4">
      <c r="C285">
        <v>0.25833333333333336</v>
      </c>
      <c r="D285">
        <v>0</v>
      </c>
    </row>
    <row r="286" spans="3:4">
      <c r="C286">
        <v>0.26666666666666666</v>
      </c>
      <c r="D286">
        <v>0</v>
      </c>
    </row>
    <row r="287" spans="3:4">
      <c r="C287">
        <v>0.27500000000000002</v>
      </c>
      <c r="D287">
        <v>0</v>
      </c>
    </row>
    <row r="288" spans="3:4">
      <c r="C288">
        <v>0.28333333333333333</v>
      </c>
      <c r="D288">
        <v>0</v>
      </c>
    </row>
    <row r="289" spans="3:4">
      <c r="C289">
        <v>0.29166666666666669</v>
      </c>
      <c r="D289">
        <v>0</v>
      </c>
    </row>
    <row r="290" spans="3:4">
      <c r="C290">
        <v>0.3</v>
      </c>
      <c r="D290">
        <v>0</v>
      </c>
    </row>
    <row r="291" spans="3:4">
      <c r="C291">
        <v>0.30833333333333335</v>
      </c>
      <c r="D291">
        <v>0</v>
      </c>
    </row>
    <row r="292" spans="3:4">
      <c r="C292">
        <v>0.31666666666666665</v>
      </c>
      <c r="D292">
        <v>0</v>
      </c>
    </row>
    <row r="293" spans="3:4">
      <c r="C293">
        <v>0.32500000000000001</v>
      </c>
      <c r="D293">
        <v>0</v>
      </c>
    </row>
    <row r="294" spans="3:4">
      <c r="C294">
        <v>0.33333333333333331</v>
      </c>
      <c r="D294">
        <v>0</v>
      </c>
    </row>
    <row r="295" spans="3:4">
      <c r="C295">
        <v>0.34166666666666667</v>
      </c>
      <c r="D295">
        <v>0</v>
      </c>
    </row>
    <row r="296" spans="3:4">
      <c r="C296">
        <v>0.35</v>
      </c>
      <c r="D296">
        <v>0</v>
      </c>
    </row>
    <row r="297" spans="3:4">
      <c r="C297">
        <v>0.35833333333333334</v>
      </c>
      <c r="D297">
        <v>0</v>
      </c>
    </row>
    <row r="298" spans="3:4">
      <c r="C298">
        <v>0.36666666666666664</v>
      </c>
      <c r="D298">
        <v>0</v>
      </c>
    </row>
    <row r="299" spans="3:4">
      <c r="C299">
        <v>0.375</v>
      </c>
      <c r="D299">
        <v>0</v>
      </c>
    </row>
    <row r="300" spans="3:4">
      <c r="C300">
        <v>0.38333333333333336</v>
      </c>
      <c r="D300">
        <v>0</v>
      </c>
    </row>
    <row r="301" spans="3:4">
      <c r="C301">
        <v>0.39166666666666666</v>
      </c>
      <c r="D301">
        <v>0</v>
      </c>
    </row>
    <row r="302" spans="3:4">
      <c r="C302">
        <v>0.4</v>
      </c>
      <c r="D302">
        <v>0</v>
      </c>
    </row>
    <row r="303" spans="3:4">
      <c r="C303">
        <v>0.40833333333333333</v>
      </c>
      <c r="D303">
        <v>0</v>
      </c>
    </row>
    <row r="304" spans="3:4">
      <c r="C304">
        <v>0.41666666666666669</v>
      </c>
      <c r="D304">
        <v>0</v>
      </c>
    </row>
    <row r="305" spans="3:4">
      <c r="C305">
        <v>0.42499999999999999</v>
      </c>
      <c r="D305">
        <v>0</v>
      </c>
    </row>
    <row r="306" spans="3:4">
      <c r="C306">
        <v>0.43333333333333335</v>
      </c>
      <c r="D306">
        <v>0</v>
      </c>
    </row>
    <row r="307" spans="3:4">
      <c r="C307">
        <v>0.44166666666666665</v>
      </c>
      <c r="D307">
        <v>0</v>
      </c>
    </row>
    <row r="308" spans="3:4">
      <c r="C308">
        <v>0.45</v>
      </c>
      <c r="D308">
        <v>0</v>
      </c>
    </row>
    <row r="309" spans="3:4">
      <c r="C309">
        <v>0.45833333333333331</v>
      </c>
      <c r="D309">
        <v>0</v>
      </c>
    </row>
    <row r="310" spans="3:4">
      <c r="C310">
        <v>0.46666666666666667</v>
      </c>
      <c r="D310">
        <v>0</v>
      </c>
    </row>
    <row r="311" spans="3:4">
      <c r="C311">
        <v>0.47499999999999998</v>
      </c>
      <c r="D311">
        <v>0</v>
      </c>
    </row>
    <row r="312" spans="3:4">
      <c r="C312">
        <v>0.48333333333333334</v>
      </c>
      <c r="D312">
        <v>0</v>
      </c>
    </row>
    <row r="313" spans="3:4">
      <c r="C313">
        <v>0.49166666666666664</v>
      </c>
      <c r="D313">
        <v>0</v>
      </c>
    </row>
    <row r="314" spans="3:4">
      <c r="C314">
        <v>0.5</v>
      </c>
      <c r="D314">
        <v>0</v>
      </c>
    </row>
    <row r="315" spans="3:4">
      <c r="C315">
        <v>0.5083333333333333</v>
      </c>
      <c r="D315">
        <v>0</v>
      </c>
    </row>
    <row r="316" spans="3:4">
      <c r="C316">
        <v>0.51666666666666672</v>
      </c>
      <c r="D316">
        <v>0</v>
      </c>
    </row>
    <row r="317" spans="3:4">
      <c r="C317">
        <v>0.52500000000000002</v>
      </c>
      <c r="D317">
        <v>0</v>
      </c>
    </row>
    <row r="318" spans="3:4">
      <c r="C318">
        <v>0.53333333333333333</v>
      </c>
      <c r="D318">
        <v>0</v>
      </c>
    </row>
    <row r="319" spans="3:4">
      <c r="C319">
        <v>0.54166666666666663</v>
      </c>
      <c r="D319">
        <v>0</v>
      </c>
    </row>
    <row r="320" spans="3:4">
      <c r="C320">
        <v>0.55000000000000004</v>
      </c>
      <c r="D320">
        <v>0</v>
      </c>
    </row>
    <row r="321" spans="3:4">
      <c r="C321">
        <v>0.55833333333333335</v>
      </c>
      <c r="D321">
        <v>0</v>
      </c>
    </row>
    <row r="322" spans="3:4">
      <c r="C322">
        <v>0.56666666666666665</v>
      </c>
      <c r="D322">
        <v>0</v>
      </c>
    </row>
    <row r="323" spans="3:4">
      <c r="C323">
        <v>0.57499999999999996</v>
      </c>
      <c r="D323">
        <v>0</v>
      </c>
    </row>
    <row r="324" spans="3:4">
      <c r="C324">
        <v>0.58333333333333337</v>
      </c>
      <c r="D324">
        <v>0</v>
      </c>
    </row>
    <row r="325" spans="3:4">
      <c r="C325">
        <v>0.59166666666666667</v>
      </c>
      <c r="D325">
        <v>0</v>
      </c>
    </row>
    <row r="326" spans="3:4">
      <c r="C326">
        <v>0.6</v>
      </c>
      <c r="D326">
        <v>0</v>
      </c>
    </row>
    <row r="327" spans="3:4">
      <c r="C327">
        <v>0.60833333333333328</v>
      </c>
      <c r="D327">
        <v>0</v>
      </c>
    </row>
    <row r="328" spans="3:4">
      <c r="C328">
        <v>0.6166666666666667</v>
      </c>
      <c r="D328">
        <v>0</v>
      </c>
    </row>
    <row r="329" spans="3:4">
      <c r="C329">
        <v>0.625</v>
      </c>
      <c r="D329">
        <v>0</v>
      </c>
    </row>
    <row r="330" spans="3:4">
      <c r="C330">
        <v>0.6333333333333333</v>
      </c>
      <c r="D330">
        <v>0</v>
      </c>
    </row>
    <row r="331" spans="3:4">
      <c r="C331">
        <v>0.64166666666666672</v>
      </c>
      <c r="D331">
        <v>0</v>
      </c>
    </row>
    <row r="332" spans="3:4">
      <c r="C332">
        <v>0.65</v>
      </c>
      <c r="D332">
        <v>0</v>
      </c>
    </row>
    <row r="333" spans="3:4">
      <c r="C333">
        <v>0.65833333333333333</v>
      </c>
      <c r="D333">
        <v>0</v>
      </c>
    </row>
    <row r="334" spans="3:4">
      <c r="C334">
        <v>0.66666666666666663</v>
      </c>
      <c r="D334">
        <v>0</v>
      </c>
    </row>
    <row r="335" spans="3:4">
      <c r="C335">
        <v>0.67500000000000004</v>
      </c>
      <c r="D335">
        <v>0</v>
      </c>
    </row>
    <row r="336" spans="3:4">
      <c r="C336">
        <v>0.68333333333333335</v>
      </c>
      <c r="D336">
        <v>0</v>
      </c>
    </row>
    <row r="337" spans="3:4">
      <c r="C337">
        <v>0.69166666666666665</v>
      </c>
      <c r="D337">
        <v>0</v>
      </c>
    </row>
    <row r="338" spans="3:4">
      <c r="C338">
        <v>0.7</v>
      </c>
      <c r="D338">
        <v>0</v>
      </c>
    </row>
    <row r="339" spans="3:4">
      <c r="C339">
        <v>0.70833333333333337</v>
      </c>
      <c r="D339">
        <v>0</v>
      </c>
    </row>
    <row r="340" spans="3:4">
      <c r="C340">
        <v>0.71666666666666667</v>
      </c>
      <c r="D340">
        <v>0</v>
      </c>
    </row>
    <row r="341" spans="3:4">
      <c r="C341">
        <v>0.72499999999999998</v>
      </c>
      <c r="D341">
        <v>0</v>
      </c>
    </row>
    <row r="342" spans="3:4">
      <c r="C342">
        <v>0.73333333333333328</v>
      </c>
      <c r="D342">
        <v>0</v>
      </c>
    </row>
    <row r="343" spans="3:4">
      <c r="C343">
        <v>0.7416666666666667</v>
      </c>
      <c r="D343">
        <v>0</v>
      </c>
    </row>
    <row r="344" spans="3:4">
      <c r="C344">
        <v>0.75</v>
      </c>
      <c r="D344">
        <v>0</v>
      </c>
    </row>
    <row r="345" spans="3:4">
      <c r="C345">
        <v>0.7583333333333333</v>
      </c>
      <c r="D345">
        <v>0</v>
      </c>
    </row>
    <row r="346" spans="3:4">
      <c r="C346">
        <v>0.76666666666666672</v>
      </c>
      <c r="D346">
        <v>0</v>
      </c>
    </row>
    <row r="347" spans="3:4">
      <c r="C347">
        <v>0.77500000000000002</v>
      </c>
      <c r="D347">
        <v>0</v>
      </c>
    </row>
    <row r="348" spans="3:4">
      <c r="C348">
        <v>0.78333333333333333</v>
      </c>
      <c r="D348">
        <v>0</v>
      </c>
    </row>
    <row r="349" spans="3:4">
      <c r="C349">
        <v>0.79166666666666663</v>
      </c>
      <c r="D349">
        <v>0</v>
      </c>
    </row>
    <row r="350" spans="3:4">
      <c r="C350">
        <v>0.8</v>
      </c>
      <c r="D350">
        <v>0</v>
      </c>
    </row>
    <row r="351" spans="3:4">
      <c r="C351">
        <v>0.80833333333333335</v>
      </c>
      <c r="D351">
        <v>0</v>
      </c>
    </row>
    <row r="352" spans="3:4">
      <c r="C352">
        <v>0.81666666666666665</v>
      </c>
      <c r="D352">
        <v>0</v>
      </c>
    </row>
    <row r="353" spans="3:4">
      <c r="C353">
        <v>0.82499999999999996</v>
      </c>
      <c r="D353">
        <v>0</v>
      </c>
    </row>
    <row r="354" spans="3:4">
      <c r="C354">
        <v>0.83333333333333337</v>
      </c>
      <c r="D354">
        <v>0</v>
      </c>
    </row>
    <row r="355" spans="3:4">
      <c r="C355">
        <v>0.84166666666666667</v>
      </c>
      <c r="D355">
        <v>0</v>
      </c>
    </row>
    <row r="356" spans="3:4">
      <c r="C356">
        <v>0.85</v>
      </c>
      <c r="D356">
        <v>0</v>
      </c>
    </row>
    <row r="357" spans="3:4">
      <c r="C357">
        <v>0.85833333333333328</v>
      </c>
      <c r="D357">
        <v>0</v>
      </c>
    </row>
    <row r="358" spans="3:4">
      <c r="C358">
        <v>0.8666666666666667</v>
      </c>
      <c r="D358">
        <v>0</v>
      </c>
    </row>
    <row r="359" spans="3:4">
      <c r="C359">
        <v>0.875</v>
      </c>
      <c r="D359">
        <v>0</v>
      </c>
    </row>
    <row r="360" spans="3:4">
      <c r="C360">
        <v>0.8833333333333333</v>
      </c>
      <c r="D360">
        <v>0</v>
      </c>
    </row>
    <row r="361" spans="3:4">
      <c r="C361">
        <v>0.89166666666666672</v>
      </c>
      <c r="D361">
        <v>0</v>
      </c>
    </row>
    <row r="362" spans="3:4">
      <c r="C362">
        <v>0.9</v>
      </c>
      <c r="D362">
        <v>0</v>
      </c>
    </row>
    <row r="363" spans="3:4">
      <c r="C363">
        <v>0.90833333333333333</v>
      </c>
      <c r="D363">
        <v>0</v>
      </c>
    </row>
    <row r="364" spans="3:4">
      <c r="C364">
        <v>0.91666666666666663</v>
      </c>
      <c r="D364">
        <v>0</v>
      </c>
    </row>
    <row r="365" spans="3:4">
      <c r="C365">
        <v>0.92500000000000004</v>
      </c>
      <c r="D365">
        <v>0</v>
      </c>
    </row>
    <row r="366" spans="3:4">
      <c r="C366">
        <v>0.93333333333333335</v>
      </c>
      <c r="D366">
        <v>0</v>
      </c>
    </row>
    <row r="367" spans="3:4">
      <c r="C367">
        <v>0.94166666666666665</v>
      </c>
      <c r="D367">
        <v>0</v>
      </c>
    </row>
    <row r="368" spans="3:4">
      <c r="C368">
        <v>0.95</v>
      </c>
      <c r="D368">
        <v>0</v>
      </c>
    </row>
    <row r="369" spans="3:4">
      <c r="C369">
        <v>0.95833333333333337</v>
      </c>
      <c r="D369">
        <v>0</v>
      </c>
    </row>
    <row r="370" spans="3:4">
      <c r="C370">
        <v>0.96666666666666667</v>
      </c>
      <c r="D370">
        <v>0</v>
      </c>
    </row>
    <row r="371" spans="3:4">
      <c r="C371">
        <v>0.97499999999999998</v>
      </c>
      <c r="D371">
        <v>0</v>
      </c>
    </row>
    <row r="372" spans="3:4">
      <c r="C372">
        <v>0.98333333333333328</v>
      </c>
      <c r="D372">
        <v>0</v>
      </c>
    </row>
    <row r="373" spans="3:4">
      <c r="C373">
        <v>0.9916666666666667</v>
      </c>
      <c r="D373">
        <v>0</v>
      </c>
    </row>
    <row r="374" spans="3:4">
      <c r="C374">
        <v>1</v>
      </c>
      <c r="D37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N339"/>
  <sheetViews>
    <sheetView topLeftCell="H14" workbookViewId="0">
      <selection activeCell="C328" sqref="C328"/>
    </sheetView>
  </sheetViews>
  <sheetFormatPr defaultRowHeight="14.4"/>
  <cols>
    <col min="2" max="2" width="15.33203125" customWidth="1"/>
    <col min="5" max="5" width="27.88671875" customWidth="1"/>
    <col min="6" max="6" width="13.21875" customWidth="1"/>
    <col min="7" max="7" width="17.33203125" customWidth="1"/>
    <col min="9" max="9" width="12" bestFit="1" customWidth="1"/>
    <col min="10" max="10" width="39.6640625" customWidth="1"/>
    <col min="11" max="11" width="12" bestFit="1" customWidth="1"/>
  </cols>
  <sheetData>
    <row r="3" spans="2:9">
      <c r="B3" s="12" t="s">
        <v>26</v>
      </c>
      <c r="C3" s="10"/>
      <c r="D3" s="10"/>
      <c r="E3" s="10"/>
      <c r="F3" s="10"/>
      <c r="G3" s="10" t="s">
        <v>27</v>
      </c>
      <c r="H3" s="10" t="s">
        <v>68</v>
      </c>
    </row>
    <row r="4" spans="2:9">
      <c r="B4" s="10" t="s">
        <v>2</v>
      </c>
      <c r="C4" s="10" t="s">
        <v>3</v>
      </c>
      <c r="D4" s="10" t="s">
        <v>1</v>
      </c>
      <c r="E4" s="10" t="s">
        <v>10</v>
      </c>
      <c r="F4" s="10" t="s">
        <v>17</v>
      </c>
      <c r="G4">
        <v>0</v>
      </c>
      <c r="H4">
        <v>0</v>
      </c>
    </row>
    <row r="5" spans="2:9">
      <c r="B5" s="10">
        <v>0</v>
      </c>
      <c r="C5" s="10">
        <v>5000</v>
      </c>
      <c r="D5" s="10">
        <v>2.4</v>
      </c>
      <c r="E5" s="10">
        <v>3.5136000000000003</v>
      </c>
      <c r="F5" s="10">
        <v>8784</v>
      </c>
      <c r="G5" s="10">
        <v>2.4E-2</v>
      </c>
      <c r="H5" s="10">
        <f>(B5+C5)/(B$12+C$12)</f>
        <v>3.5380170546574101E-2</v>
      </c>
    </row>
    <row r="6" spans="2:9">
      <c r="B6" s="10">
        <v>5000.1000000000004</v>
      </c>
      <c r="C6" s="10">
        <v>7000</v>
      </c>
      <c r="D6" s="10">
        <v>3.8</v>
      </c>
      <c r="E6" s="10">
        <v>5.5632000000000001</v>
      </c>
      <c r="F6" s="10">
        <v>33379.478159999999</v>
      </c>
      <c r="G6" s="10">
        <v>6.2E-2</v>
      </c>
      <c r="H6" s="10">
        <f t="shared" ref="H6:H12" si="0">(B6+C6)/(B$12+C$12)</f>
        <v>8.4913116915188783E-2</v>
      </c>
    </row>
    <row r="7" spans="2:9">
      <c r="B7" s="10">
        <v>7000.1</v>
      </c>
      <c r="C7" s="10">
        <v>10000</v>
      </c>
      <c r="D7" s="10">
        <v>8</v>
      </c>
      <c r="E7" s="10">
        <v>11.712</v>
      </c>
      <c r="F7" s="10">
        <v>99552.585599999991</v>
      </c>
      <c r="G7" s="10">
        <v>0.14200000000000002</v>
      </c>
      <c r="H7" s="10">
        <f t="shared" si="0"/>
        <v>0.12029328746176286</v>
      </c>
    </row>
    <row r="8" spans="2:9">
      <c r="B8" s="10">
        <v>10000.1</v>
      </c>
      <c r="C8" s="10">
        <v>14000</v>
      </c>
      <c r="D8" s="10">
        <v>12.1</v>
      </c>
      <c r="E8" s="10">
        <v>17.714400000000001</v>
      </c>
      <c r="F8" s="10">
        <v>212573.68572000001</v>
      </c>
      <c r="G8" s="10">
        <v>0.26300000000000001</v>
      </c>
      <c r="H8" s="10">
        <f t="shared" si="0"/>
        <v>0.16982552622696662</v>
      </c>
    </row>
    <row r="9" spans="2:9">
      <c r="B9" s="10">
        <v>14000.1</v>
      </c>
      <c r="C9" s="10">
        <v>19000</v>
      </c>
      <c r="D9" s="10">
        <v>14.4</v>
      </c>
      <c r="E9" s="10">
        <v>21.081600000000002</v>
      </c>
      <c r="F9" s="10">
        <v>347847.45408</v>
      </c>
      <c r="G9" s="10">
        <v>0.40700000000000003</v>
      </c>
      <c r="H9" s="10">
        <f t="shared" si="0"/>
        <v>0.23350983321079999</v>
      </c>
    </row>
    <row r="10" spans="2:9">
      <c r="B10" s="10">
        <v>19000.099999999999</v>
      </c>
      <c r="C10" s="10">
        <v>27000</v>
      </c>
      <c r="D10" s="10">
        <v>18.2</v>
      </c>
      <c r="E10" s="10">
        <v>26.6448</v>
      </c>
      <c r="F10" s="10">
        <v>612831.73223999992</v>
      </c>
      <c r="G10" s="10">
        <v>0.58899999999999997</v>
      </c>
      <c r="H10" s="10">
        <f t="shared" si="0"/>
        <v>0.32549827663189268</v>
      </c>
    </row>
    <row r="11" spans="2:9">
      <c r="B11" s="10">
        <v>27000.1</v>
      </c>
      <c r="C11" s="10">
        <v>45000</v>
      </c>
      <c r="D11" s="10">
        <v>22.5</v>
      </c>
      <c r="E11" s="10">
        <v>32.94</v>
      </c>
      <c r="F11" s="10">
        <v>1185841.6470000001</v>
      </c>
      <c r="G11" s="10">
        <v>0.81399999999999995</v>
      </c>
      <c r="H11" s="10">
        <f t="shared" si="0"/>
        <v>0.50947516347407806</v>
      </c>
    </row>
    <row r="12" spans="2:9">
      <c r="B12" s="10">
        <v>45000.1</v>
      </c>
      <c r="C12" s="10">
        <v>96322</v>
      </c>
      <c r="D12" s="10">
        <v>18.600000000000001</v>
      </c>
      <c r="E12" s="10">
        <v>27.230400000000003</v>
      </c>
      <c r="F12" s="10">
        <v>1924128.6559200003</v>
      </c>
      <c r="G12" s="10">
        <v>1</v>
      </c>
      <c r="H12" s="10">
        <f t="shared" si="0"/>
        <v>1</v>
      </c>
    </row>
    <row r="13" spans="2:9">
      <c r="B13" s="10"/>
      <c r="C13" s="10"/>
      <c r="D13" s="10"/>
      <c r="E13" s="10" t="s">
        <v>15</v>
      </c>
      <c r="F13" s="10">
        <v>4424939.2387199998</v>
      </c>
      <c r="G13" s="10"/>
      <c r="H13" s="10"/>
    </row>
    <row r="15" spans="2:9">
      <c r="B15" s="12" t="s">
        <v>29</v>
      </c>
      <c r="C15" s="10"/>
      <c r="D15" s="10"/>
      <c r="E15" s="10"/>
      <c r="F15" s="10"/>
      <c r="G15" s="10"/>
    </row>
    <row r="16" spans="2:9">
      <c r="B16" s="10" t="s">
        <v>2</v>
      </c>
      <c r="C16" s="10" t="s">
        <v>3</v>
      </c>
      <c r="D16" s="10" t="s">
        <v>4</v>
      </c>
      <c r="E16" s="10" t="s">
        <v>1</v>
      </c>
      <c r="F16" s="10" t="s">
        <v>10</v>
      </c>
      <c r="G16" s="10" t="s">
        <v>17</v>
      </c>
      <c r="H16" s="10" t="s">
        <v>27</v>
      </c>
      <c r="I16" s="10" t="s">
        <v>68</v>
      </c>
    </row>
    <row r="17" spans="2:9">
      <c r="B17" s="10">
        <v>0</v>
      </c>
      <c r="C17" s="10">
        <v>5000</v>
      </c>
      <c r="D17" s="10">
        <v>5000</v>
      </c>
      <c r="E17" s="10">
        <v>2.4</v>
      </c>
      <c r="F17" s="10">
        <v>3.5136000000000003</v>
      </c>
      <c r="G17" s="10">
        <v>8784</v>
      </c>
      <c r="H17" s="10">
        <f>E17/100</f>
        <v>2.4E-2</v>
      </c>
      <c r="I17" s="10">
        <f>0.5*(B17+C17)/C$166</f>
        <v>4.4194858075579106E-6</v>
      </c>
    </row>
    <row r="18" spans="2:9">
      <c r="B18" s="10">
        <v>5000.1000000000004</v>
      </c>
      <c r="C18" s="10">
        <v>7000</v>
      </c>
      <c r="D18" s="10">
        <v>1999.8999999999996</v>
      </c>
      <c r="E18" s="10">
        <v>3.8</v>
      </c>
      <c r="F18" s="10">
        <v>5.5632000000000001</v>
      </c>
      <c r="G18" s="10">
        <v>33379.478159999999</v>
      </c>
      <c r="H18" s="10">
        <f>E18/100+H17</f>
        <v>6.2E-2</v>
      </c>
      <c r="I18" s="10">
        <f t="shared" ref="I18:I81" si="1">0.5*(B18+C18)/C$166</f>
        <v>1.0606854327855137E-5</v>
      </c>
    </row>
    <row r="19" spans="2:9">
      <c r="B19" s="10">
        <v>7000.1</v>
      </c>
      <c r="C19" s="10">
        <v>10000</v>
      </c>
      <c r="D19" s="10">
        <v>2999.8999999999996</v>
      </c>
      <c r="E19" s="10">
        <v>8</v>
      </c>
      <c r="F19" s="10">
        <v>11.712</v>
      </c>
      <c r="G19" s="10">
        <v>99552.585599999991</v>
      </c>
      <c r="H19" s="10">
        <f t="shared" ref="H19:H82" si="2">E19/100+H18</f>
        <v>0.14200000000000002</v>
      </c>
      <c r="I19" s="10">
        <f t="shared" si="1"/>
        <v>1.5026340135413045E-5</v>
      </c>
    </row>
    <row r="20" spans="2:9">
      <c r="B20" s="10">
        <v>10000.1</v>
      </c>
      <c r="C20" s="10">
        <v>14000</v>
      </c>
      <c r="D20" s="10">
        <v>3999.8999999999996</v>
      </c>
      <c r="E20" s="10">
        <v>12.1</v>
      </c>
      <c r="F20" s="10">
        <v>17.714400000000001</v>
      </c>
      <c r="G20" s="10">
        <v>212573.68572000001</v>
      </c>
      <c r="H20" s="10">
        <f t="shared" si="2"/>
        <v>0.26300000000000001</v>
      </c>
      <c r="I20" s="10">
        <f t="shared" si="1"/>
        <v>2.121362026599412E-5</v>
      </c>
    </row>
    <row r="21" spans="2:9">
      <c r="B21" s="10">
        <v>14000.1</v>
      </c>
      <c r="C21" s="10">
        <v>19000</v>
      </c>
      <c r="D21" s="10">
        <v>4999.8999999999996</v>
      </c>
      <c r="E21" s="10">
        <v>14.4</v>
      </c>
      <c r="F21" s="10">
        <v>21.081600000000002</v>
      </c>
      <c r="G21" s="10">
        <v>347847.45408</v>
      </c>
      <c r="H21" s="10">
        <f t="shared" si="2"/>
        <v>0.40700000000000003</v>
      </c>
      <c r="I21" s="10">
        <f t="shared" si="1"/>
        <v>2.9168694719598359E-5</v>
      </c>
    </row>
    <row r="22" spans="2:9">
      <c r="B22" s="10">
        <v>19000.099999999999</v>
      </c>
      <c r="C22" s="10">
        <v>27000</v>
      </c>
      <c r="D22" s="10">
        <v>7999.9000000000015</v>
      </c>
      <c r="E22" s="10">
        <v>18.2</v>
      </c>
      <c r="F22" s="10">
        <v>26.6448</v>
      </c>
      <c r="G22" s="10">
        <v>612831.73223999992</v>
      </c>
      <c r="H22" s="10">
        <f t="shared" si="2"/>
        <v>0.58899999999999997</v>
      </c>
      <c r="I22" s="10">
        <f t="shared" si="1"/>
        <v>4.0659357819248926E-5</v>
      </c>
    </row>
    <row r="23" spans="2:9">
      <c r="B23" s="10">
        <v>27000.1</v>
      </c>
      <c r="C23" s="10">
        <v>45000</v>
      </c>
      <c r="D23" s="10">
        <v>17999.900000000001</v>
      </c>
      <c r="E23" s="10">
        <v>22.5</v>
      </c>
      <c r="F23" s="10">
        <v>32.94</v>
      </c>
      <c r="G23" s="10">
        <v>1185841.6470000001</v>
      </c>
      <c r="H23" s="10">
        <f t="shared" si="2"/>
        <v>0.81399999999999995</v>
      </c>
      <c r="I23" s="10">
        <f t="shared" si="1"/>
        <v>6.364068401855006E-5</v>
      </c>
    </row>
    <row r="24" spans="2:9">
      <c r="B24" s="10">
        <v>45000.1</v>
      </c>
      <c r="C24" s="10">
        <v>96322</v>
      </c>
      <c r="D24" s="10">
        <v>51321.9</v>
      </c>
      <c r="E24" s="10">
        <v>18.600000000000001</v>
      </c>
      <c r="F24" s="10">
        <v>27.230400000000003</v>
      </c>
      <c r="G24" s="10">
        <v>1924128.6559200003</v>
      </c>
      <c r="H24" s="10">
        <f t="shared" si="2"/>
        <v>1</v>
      </c>
      <c r="I24" s="10">
        <f t="shared" si="1"/>
        <v>1.2491420304885594E-4</v>
      </c>
    </row>
    <row r="25" spans="2:9">
      <c r="B25" s="10">
        <v>96322.1</v>
      </c>
      <c r="C25" s="10">
        <v>132500</v>
      </c>
      <c r="D25" s="10">
        <v>87499.9</v>
      </c>
      <c r="E25" s="10">
        <v>6.8493150684931511E-7</v>
      </c>
      <c r="F25" s="10">
        <v>9.9999999999999995E-7</v>
      </c>
      <c r="G25" s="10">
        <v>0.11441105</v>
      </c>
      <c r="H25" s="10">
        <f t="shared" si="2"/>
        <v>1.0000000068493151</v>
      </c>
      <c r="I25" s="10">
        <f t="shared" si="1"/>
        <v>2.0225520468111939E-4</v>
      </c>
    </row>
    <row r="26" spans="2:9">
      <c r="B26" s="10">
        <v>195000</v>
      </c>
      <c r="C26" s="10">
        <v>195000</v>
      </c>
      <c r="D26" s="10">
        <v>0</v>
      </c>
      <c r="E26" s="10">
        <v>6.8493150684931511E-7</v>
      </c>
      <c r="F26" s="10">
        <v>9.9999999999999995E-7</v>
      </c>
      <c r="G26" s="10">
        <v>0.19499999999999998</v>
      </c>
      <c r="H26" s="10">
        <f t="shared" si="2"/>
        <v>1.0000000136986302</v>
      </c>
      <c r="I26" s="10">
        <f t="shared" si="1"/>
        <v>3.4471989298951703E-4</v>
      </c>
    </row>
    <row r="27" spans="2:9">
      <c r="B27" s="10">
        <v>272500</v>
      </c>
      <c r="C27" s="10">
        <v>272500</v>
      </c>
      <c r="D27" s="10">
        <v>0</v>
      </c>
      <c r="E27" s="10">
        <v>6.8493150684931511E-7</v>
      </c>
      <c r="F27" s="10">
        <v>9.9999999999999995E-7</v>
      </c>
      <c r="G27" s="10">
        <v>0.27249999999999996</v>
      </c>
      <c r="H27" s="10">
        <f t="shared" si="2"/>
        <v>1.0000000205479453</v>
      </c>
      <c r="I27" s="10">
        <f t="shared" si="1"/>
        <v>4.8172395302381225E-4</v>
      </c>
    </row>
    <row r="28" spans="2:9">
      <c r="B28" s="10">
        <v>294166.66666666669</v>
      </c>
      <c r="C28" s="10">
        <v>294166.66666666669</v>
      </c>
      <c r="D28" s="10">
        <v>0</v>
      </c>
      <c r="E28" s="10">
        <v>6.8493150684931511E-7</v>
      </c>
      <c r="F28" s="10">
        <v>9.9999999999999995E-7</v>
      </c>
      <c r="G28" s="10">
        <v>0.29416666666666669</v>
      </c>
      <c r="H28" s="10">
        <f t="shared" si="2"/>
        <v>1.0000000273972605</v>
      </c>
      <c r="I28" s="10">
        <f t="shared" si="1"/>
        <v>5.200261633559808E-4</v>
      </c>
    </row>
    <row r="29" spans="2:9">
      <c r="B29" s="10">
        <v>323333.33333333331</v>
      </c>
      <c r="C29" s="10">
        <v>323333.33333333331</v>
      </c>
      <c r="D29" s="10">
        <v>0</v>
      </c>
      <c r="E29" s="10">
        <v>6.8493150684931511E-7</v>
      </c>
      <c r="F29" s="10">
        <v>9.9999999999999995E-7</v>
      </c>
      <c r="G29" s="10">
        <v>0.32333333333333331</v>
      </c>
      <c r="H29" s="10">
        <f t="shared" si="2"/>
        <v>1.0000000342465756</v>
      </c>
      <c r="I29" s="10">
        <f t="shared" si="1"/>
        <v>5.7158683111082308E-4</v>
      </c>
    </row>
    <row r="30" spans="2:9">
      <c r="B30" s="10">
        <v>328333.33333333331</v>
      </c>
      <c r="C30" s="10">
        <v>328333.33333333331</v>
      </c>
      <c r="D30" s="10">
        <v>0</v>
      </c>
      <c r="E30" s="10">
        <v>6.8493150684931511E-7</v>
      </c>
      <c r="F30" s="10">
        <v>9.9999999999999995E-7</v>
      </c>
      <c r="G30" s="10">
        <v>0.32833333333333331</v>
      </c>
      <c r="H30" s="10">
        <f t="shared" si="2"/>
        <v>1.0000000410958907</v>
      </c>
      <c r="I30" s="10">
        <f t="shared" si="1"/>
        <v>5.8042580272593886E-4</v>
      </c>
    </row>
    <row r="31" spans="2:9">
      <c r="B31" s="10">
        <v>344166.66666666669</v>
      </c>
      <c r="C31" s="10">
        <v>344166.66666666669</v>
      </c>
      <c r="D31" s="10">
        <v>0</v>
      </c>
      <c r="E31" s="10">
        <v>6.8493150684931511E-7</v>
      </c>
      <c r="F31" s="10">
        <v>9.9999999999999995E-7</v>
      </c>
      <c r="G31" s="10">
        <v>0.34416666666666668</v>
      </c>
      <c r="H31" s="10">
        <f t="shared" si="2"/>
        <v>1.0000000479452058</v>
      </c>
      <c r="I31" s="10">
        <f t="shared" si="1"/>
        <v>6.0841587950713906E-4</v>
      </c>
    </row>
    <row r="32" spans="2:9">
      <c r="B32" s="10">
        <v>349166.66666666669</v>
      </c>
      <c r="C32" s="10">
        <v>349166.66666666669</v>
      </c>
      <c r="D32" s="10">
        <v>0</v>
      </c>
      <c r="E32" s="10">
        <v>6.8493150684931511E-7</v>
      </c>
      <c r="F32" s="10">
        <v>9.9999999999999995E-7</v>
      </c>
      <c r="G32" s="10">
        <v>0.34916666666666668</v>
      </c>
      <c r="H32" s="10">
        <f t="shared" si="2"/>
        <v>1.0000000547945209</v>
      </c>
      <c r="I32" s="10">
        <f t="shared" si="1"/>
        <v>6.1725485112225484E-4</v>
      </c>
    </row>
    <row r="33" spans="2:9">
      <c r="B33" s="10">
        <v>395000</v>
      </c>
      <c r="C33" s="10">
        <v>395000</v>
      </c>
      <c r="D33" s="10">
        <v>0</v>
      </c>
      <c r="E33" s="10">
        <v>6.8493150684931511E-7</v>
      </c>
      <c r="F33" s="10">
        <v>9.9999999999999995E-7</v>
      </c>
      <c r="G33" s="10">
        <v>0.39499999999999996</v>
      </c>
      <c r="H33" s="10">
        <f t="shared" si="2"/>
        <v>1.000000061643836</v>
      </c>
      <c r="I33" s="10">
        <f t="shared" si="1"/>
        <v>6.9827875759414983E-4</v>
      </c>
    </row>
    <row r="34" spans="2:9">
      <c r="B34" s="10">
        <v>398333.33333333331</v>
      </c>
      <c r="C34" s="10">
        <v>398333.33333333331</v>
      </c>
      <c r="D34" s="10">
        <v>0</v>
      </c>
      <c r="E34" s="10">
        <v>6.8493150684931511E-7</v>
      </c>
      <c r="F34" s="10">
        <v>9.9999999999999995E-7</v>
      </c>
      <c r="G34" s="10">
        <v>0.39833333333333332</v>
      </c>
      <c r="H34" s="10">
        <f t="shared" si="2"/>
        <v>1.0000000684931512</v>
      </c>
      <c r="I34" s="10">
        <f t="shared" si="1"/>
        <v>7.0417140533756035E-4</v>
      </c>
    </row>
    <row r="35" spans="2:9">
      <c r="B35" s="10">
        <v>420833.33333333331</v>
      </c>
      <c r="C35" s="10">
        <v>420833.33333333331</v>
      </c>
      <c r="D35" s="10">
        <v>0</v>
      </c>
      <c r="E35" s="10">
        <v>6.8493150684931511E-7</v>
      </c>
      <c r="F35" s="10">
        <v>9.9999999999999995E-7</v>
      </c>
      <c r="G35" s="10">
        <v>0.42083333333333328</v>
      </c>
      <c r="H35" s="10">
        <f t="shared" si="2"/>
        <v>1.0000000753424663</v>
      </c>
      <c r="I35" s="10">
        <f t="shared" si="1"/>
        <v>7.4394677760558148E-4</v>
      </c>
    </row>
    <row r="36" spans="2:9">
      <c r="B36" s="10">
        <v>453333.33333333331</v>
      </c>
      <c r="C36" s="10">
        <v>453333.33333333331</v>
      </c>
      <c r="D36" s="10">
        <v>0</v>
      </c>
      <c r="E36" s="10">
        <v>6.8493150684931511E-7</v>
      </c>
      <c r="F36" s="10">
        <v>9.9999999999999995E-7</v>
      </c>
      <c r="G36" s="10">
        <v>0.45333333333333331</v>
      </c>
      <c r="H36" s="10">
        <f t="shared" si="2"/>
        <v>1.0000000821917814</v>
      </c>
      <c r="I36" s="10">
        <f t="shared" si="1"/>
        <v>8.0140009310383439E-4</v>
      </c>
    </row>
    <row r="37" spans="2:9">
      <c r="B37" s="10">
        <v>475000</v>
      </c>
      <c r="C37" s="10">
        <v>475000</v>
      </c>
      <c r="D37" s="10">
        <v>0</v>
      </c>
      <c r="E37" s="10">
        <v>6.8493150684931511E-7</v>
      </c>
      <c r="F37" s="10">
        <v>9.9999999999999995E-7</v>
      </c>
      <c r="G37" s="10">
        <v>0.47499999999999998</v>
      </c>
      <c r="H37" s="10">
        <f t="shared" si="2"/>
        <v>1.0000000890410965</v>
      </c>
      <c r="I37" s="10">
        <f t="shared" si="1"/>
        <v>8.39702303436003E-4</v>
      </c>
    </row>
    <row r="38" spans="2:9">
      <c r="B38" s="10">
        <v>538333.33333333337</v>
      </c>
      <c r="C38" s="10">
        <v>538333.33333333337</v>
      </c>
      <c r="D38" s="10">
        <v>0</v>
      </c>
      <c r="E38" s="10">
        <v>6.8493150684931511E-7</v>
      </c>
      <c r="F38" s="10">
        <v>9.9999999999999995E-7</v>
      </c>
      <c r="G38" s="10">
        <v>0.53833333333333333</v>
      </c>
      <c r="H38" s="10">
        <f t="shared" si="2"/>
        <v>1.0000000958904116</v>
      </c>
      <c r="I38" s="10">
        <f t="shared" si="1"/>
        <v>9.5166261056080345E-4</v>
      </c>
    </row>
    <row r="39" spans="2:9">
      <c r="B39" s="10">
        <v>549166.66666666663</v>
      </c>
      <c r="C39" s="10">
        <v>549166.66666666663</v>
      </c>
      <c r="D39" s="10">
        <v>0</v>
      </c>
      <c r="E39" s="10">
        <v>6.8493150684931511E-7</v>
      </c>
      <c r="F39" s="10">
        <v>9.9999999999999995E-7</v>
      </c>
      <c r="G39" s="10">
        <v>0.54916666666666658</v>
      </c>
      <c r="H39" s="10">
        <f t="shared" si="2"/>
        <v>1.0000001027397267</v>
      </c>
      <c r="I39" s="10">
        <f t="shared" si="1"/>
        <v>9.7081371572688754E-4</v>
      </c>
    </row>
    <row r="40" spans="2:9">
      <c r="B40" s="10">
        <v>575833.33333333337</v>
      </c>
      <c r="C40" s="10">
        <v>575833.33333333337</v>
      </c>
      <c r="D40" s="10">
        <v>0</v>
      </c>
      <c r="E40" s="10">
        <v>6.8493150684931511E-7</v>
      </c>
      <c r="F40" s="10">
        <v>9.9999999999999995E-7</v>
      </c>
      <c r="G40" s="10">
        <v>0.57583333333333331</v>
      </c>
      <c r="H40" s="10">
        <f t="shared" si="2"/>
        <v>1.0000001095890418</v>
      </c>
      <c r="I40" s="10">
        <f t="shared" si="1"/>
        <v>1.0179548976741721E-3</v>
      </c>
    </row>
    <row r="41" spans="2:9">
      <c r="B41" s="10">
        <v>590833.33333333337</v>
      </c>
      <c r="C41" s="10">
        <v>590833.33333333337</v>
      </c>
      <c r="D41" s="10">
        <v>0</v>
      </c>
      <c r="E41" s="10">
        <v>6.8493150684931511E-7</v>
      </c>
      <c r="F41" s="10">
        <v>9.9999999999999995E-7</v>
      </c>
      <c r="G41" s="10">
        <v>0.59083333333333332</v>
      </c>
      <c r="H41" s="10">
        <f t="shared" si="2"/>
        <v>1.000000116438357</v>
      </c>
      <c r="I41" s="10">
        <f t="shared" si="1"/>
        <v>1.0444718125195195E-3</v>
      </c>
    </row>
    <row r="42" spans="2:9">
      <c r="B42" s="10">
        <v>613333.33333333337</v>
      </c>
      <c r="C42" s="10">
        <v>613333.33333333337</v>
      </c>
      <c r="D42" s="10">
        <v>0</v>
      </c>
      <c r="E42" s="10">
        <v>6.8493150684931511E-7</v>
      </c>
      <c r="F42" s="10">
        <v>9.9999999999999995E-7</v>
      </c>
      <c r="G42" s="10">
        <v>0.6133333333333334</v>
      </c>
      <c r="H42" s="10">
        <f t="shared" si="2"/>
        <v>1.0000001232876721</v>
      </c>
      <c r="I42" s="10">
        <f t="shared" si="1"/>
        <v>1.0842471847875407E-3</v>
      </c>
    </row>
    <row r="43" spans="2:9">
      <c r="B43" s="10">
        <v>614166.66666666663</v>
      </c>
      <c r="C43" s="10">
        <v>614166.66666666663</v>
      </c>
      <c r="D43" s="10">
        <v>0</v>
      </c>
      <c r="E43" s="10">
        <v>6.8493150684931511E-7</v>
      </c>
      <c r="F43" s="10">
        <v>9.9999999999999995E-7</v>
      </c>
      <c r="G43" s="10">
        <v>0.61416666666666664</v>
      </c>
      <c r="H43" s="10">
        <f t="shared" si="2"/>
        <v>1.0000001301369872</v>
      </c>
      <c r="I43" s="10">
        <f t="shared" si="1"/>
        <v>1.0857203467233931E-3</v>
      </c>
    </row>
    <row r="44" spans="2:9">
      <c r="B44" s="10">
        <v>656666.66666666663</v>
      </c>
      <c r="C44" s="10">
        <v>656666.66666666663</v>
      </c>
      <c r="D44" s="10">
        <v>0</v>
      </c>
      <c r="E44" s="10">
        <v>6.8493150684931511E-7</v>
      </c>
      <c r="F44" s="10">
        <v>9.9999999999999995E-7</v>
      </c>
      <c r="G44" s="10">
        <v>0.65666666666666662</v>
      </c>
      <c r="H44" s="10">
        <f t="shared" si="2"/>
        <v>1.0000001369863023</v>
      </c>
      <c r="I44" s="10">
        <f t="shared" si="1"/>
        <v>1.1608516054518777E-3</v>
      </c>
    </row>
    <row r="45" spans="2:9">
      <c r="B45" s="10">
        <v>769166.66666666663</v>
      </c>
      <c r="C45" s="10">
        <v>769166.66666666663</v>
      </c>
      <c r="D45" s="10">
        <v>0</v>
      </c>
      <c r="E45" s="10">
        <v>6.8493150684931511E-7</v>
      </c>
      <c r="F45" s="10">
        <v>9.9999999999999995E-7</v>
      </c>
      <c r="G45" s="10">
        <v>0.76916666666666655</v>
      </c>
      <c r="H45" s="10">
        <f t="shared" si="2"/>
        <v>1.0000001438356174</v>
      </c>
      <c r="I45" s="10">
        <f t="shared" si="1"/>
        <v>1.3597284667919837E-3</v>
      </c>
    </row>
    <row r="46" spans="2:9">
      <c r="B46" s="10">
        <v>776666.66666666663</v>
      </c>
      <c r="C46" s="10">
        <v>776666.66666666663</v>
      </c>
      <c r="D46" s="10">
        <v>0</v>
      </c>
      <c r="E46" s="10">
        <v>6.8493150684931511E-7</v>
      </c>
      <c r="F46" s="10">
        <v>9.9999999999999995E-7</v>
      </c>
      <c r="G46" s="10">
        <v>0.77666666666666662</v>
      </c>
      <c r="H46" s="10">
        <f t="shared" si="2"/>
        <v>1.0000001506849325</v>
      </c>
      <c r="I46" s="10">
        <f t="shared" si="1"/>
        <v>1.3729869242146574E-3</v>
      </c>
    </row>
    <row r="47" spans="2:9">
      <c r="B47" s="10">
        <v>842500</v>
      </c>
      <c r="C47" s="10">
        <v>842500</v>
      </c>
      <c r="D47" s="10">
        <v>0</v>
      </c>
      <c r="E47" s="10">
        <v>6.8493150684931511E-7</v>
      </c>
      <c r="F47" s="10">
        <v>9.9999999999999995E-7</v>
      </c>
      <c r="G47" s="10">
        <v>0.84249999999999992</v>
      </c>
      <c r="H47" s="10">
        <f t="shared" si="2"/>
        <v>1.0000001575342476</v>
      </c>
      <c r="I47" s="10">
        <f t="shared" si="1"/>
        <v>1.4893667171470158E-3</v>
      </c>
    </row>
    <row r="48" spans="2:9">
      <c r="B48" s="10">
        <v>847500</v>
      </c>
      <c r="C48" s="10">
        <v>847500</v>
      </c>
      <c r="D48" s="10">
        <v>0</v>
      </c>
      <c r="E48" s="10">
        <v>6.8493150684931511E-7</v>
      </c>
      <c r="F48" s="10">
        <v>9.9999999999999995E-7</v>
      </c>
      <c r="G48" s="10">
        <v>0.84749999999999992</v>
      </c>
      <c r="H48" s="10">
        <f t="shared" si="2"/>
        <v>1.0000001643835628</v>
      </c>
      <c r="I48" s="10">
        <f t="shared" si="1"/>
        <v>1.4982056887621316E-3</v>
      </c>
    </row>
    <row r="49" spans="2:9">
      <c r="B49" s="10">
        <v>862500</v>
      </c>
      <c r="C49" s="10">
        <v>862500</v>
      </c>
      <c r="D49" s="10">
        <v>0</v>
      </c>
      <c r="E49" s="10">
        <v>6.8493150684931511E-7</v>
      </c>
      <c r="F49" s="10">
        <v>9.9999999999999995E-7</v>
      </c>
      <c r="G49" s="10">
        <v>0.86249999999999993</v>
      </c>
      <c r="H49" s="10">
        <f t="shared" si="2"/>
        <v>1.0000001712328779</v>
      </c>
      <c r="I49" s="10">
        <f t="shared" si="1"/>
        <v>1.5247226036074792E-3</v>
      </c>
    </row>
    <row r="50" spans="2:9">
      <c r="B50" s="10">
        <v>996666.66666666663</v>
      </c>
      <c r="C50" s="10">
        <v>996666.66666666663</v>
      </c>
      <c r="D50" s="10">
        <v>0</v>
      </c>
      <c r="E50" s="10">
        <v>6.8493150684931511E-7</v>
      </c>
      <c r="F50" s="10">
        <v>9.9999999999999995E-7</v>
      </c>
      <c r="G50" s="10">
        <v>0.99666666666666659</v>
      </c>
      <c r="H50" s="10">
        <f t="shared" si="2"/>
        <v>1.000000178082193</v>
      </c>
      <c r="I50" s="10">
        <f t="shared" si="1"/>
        <v>1.7619016752797535E-3</v>
      </c>
    </row>
    <row r="51" spans="2:9">
      <c r="B51" s="10">
        <v>1176666.6666666667</v>
      </c>
      <c r="C51" s="10">
        <v>1176666.6666666667</v>
      </c>
      <c r="D51" s="10">
        <v>0</v>
      </c>
      <c r="E51" s="10">
        <v>6.8493150684931511E-7</v>
      </c>
      <c r="F51" s="10">
        <v>9.9999999999999995E-7</v>
      </c>
      <c r="G51" s="10">
        <v>1.1766666666666667</v>
      </c>
      <c r="H51" s="10">
        <f t="shared" si="2"/>
        <v>1.0000001849315081</v>
      </c>
      <c r="I51" s="10">
        <f t="shared" si="1"/>
        <v>2.0801046534239232E-3</v>
      </c>
    </row>
    <row r="52" spans="2:9">
      <c r="B52" s="10">
        <v>1317500</v>
      </c>
      <c r="C52" s="10">
        <v>1317500</v>
      </c>
      <c r="D52" s="10">
        <v>0</v>
      </c>
      <c r="E52" s="10">
        <v>6.8493150684931511E-7</v>
      </c>
      <c r="F52" s="10">
        <v>9.9999999999999995E-7</v>
      </c>
      <c r="G52" s="10">
        <v>1.3174999999999999</v>
      </c>
      <c r="H52" s="10">
        <f t="shared" si="2"/>
        <v>1.0000001917808232</v>
      </c>
      <c r="I52" s="10">
        <f t="shared" si="1"/>
        <v>2.3290690205830188E-3</v>
      </c>
    </row>
    <row r="53" spans="2:9">
      <c r="B53" s="10">
        <v>1374166.6666666665</v>
      </c>
      <c r="C53" s="10">
        <v>1374166.6666666665</v>
      </c>
      <c r="D53" s="10">
        <v>0</v>
      </c>
      <c r="E53" s="10">
        <v>6.8493150684931511E-7</v>
      </c>
      <c r="F53" s="10">
        <v>9.9999999999999995E-7</v>
      </c>
      <c r="G53" s="10">
        <v>1.3741666666666665</v>
      </c>
      <c r="H53" s="10">
        <f t="shared" si="2"/>
        <v>1.0000001986301383</v>
      </c>
      <c r="I53" s="10">
        <f t="shared" si="1"/>
        <v>2.4292440322209977E-3</v>
      </c>
    </row>
    <row r="54" spans="2:9">
      <c r="B54" s="10">
        <v>1615000</v>
      </c>
      <c r="C54" s="10">
        <v>1615000</v>
      </c>
      <c r="D54" s="10">
        <v>0</v>
      </c>
      <c r="E54" s="10">
        <v>6.8493150684931511E-7</v>
      </c>
      <c r="F54" s="10">
        <v>9.9999999999999995E-7</v>
      </c>
      <c r="G54" s="10">
        <v>1.615</v>
      </c>
      <c r="H54" s="10">
        <f t="shared" si="2"/>
        <v>1.0000002054794535</v>
      </c>
      <c r="I54" s="10">
        <f t="shared" si="1"/>
        <v>2.8549878316824102E-3</v>
      </c>
    </row>
    <row r="55" spans="2:9">
      <c r="B55" s="10">
        <v>1631666.6666666667</v>
      </c>
      <c r="C55" s="10">
        <v>1631666.6666666667</v>
      </c>
      <c r="D55" s="10">
        <v>0</v>
      </c>
      <c r="E55" s="10">
        <v>6.8493150684931511E-7</v>
      </c>
      <c r="F55" s="10">
        <v>9.9999999999999995E-7</v>
      </c>
      <c r="G55" s="10">
        <v>1.6316666666666666</v>
      </c>
      <c r="H55" s="10">
        <f t="shared" si="2"/>
        <v>1.0000002123287686</v>
      </c>
      <c r="I55" s="10">
        <f t="shared" si="1"/>
        <v>2.8844510703994629E-3</v>
      </c>
    </row>
    <row r="56" spans="2:9">
      <c r="B56" s="10">
        <v>1664166.6666666667</v>
      </c>
      <c r="C56" s="10">
        <v>1664166.6666666667</v>
      </c>
      <c r="D56" s="10">
        <v>0</v>
      </c>
      <c r="E56" s="10">
        <v>6.8493150684931511E-7</v>
      </c>
      <c r="F56" s="10">
        <v>9.9999999999999995E-7</v>
      </c>
      <c r="G56" s="10">
        <v>1.6641666666666666</v>
      </c>
      <c r="H56" s="10">
        <f t="shared" si="2"/>
        <v>1.0000002191780837</v>
      </c>
      <c r="I56" s="10">
        <f t="shared" si="1"/>
        <v>2.9419043858977157E-3</v>
      </c>
    </row>
    <row r="57" spans="2:9">
      <c r="B57" s="10">
        <v>1769166.6666666667</v>
      </c>
      <c r="C57" s="10">
        <v>1769166.6666666667</v>
      </c>
      <c r="D57" s="10">
        <v>0</v>
      </c>
      <c r="E57" s="10">
        <v>6.8493150684931511E-7</v>
      </c>
      <c r="F57" s="10">
        <v>9.9999999999999995E-7</v>
      </c>
      <c r="G57" s="10">
        <v>1.7691666666666666</v>
      </c>
      <c r="H57" s="10">
        <f t="shared" si="2"/>
        <v>1.0000002260273988</v>
      </c>
      <c r="I57" s="10">
        <f t="shared" si="1"/>
        <v>3.1275227898151479E-3</v>
      </c>
    </row>
    <row r="58" spans="2:9">
      <c r="B58" s="10">
        <v>1915833.3333333333</v>
      </c>
      <c r="C58" s="10">
        <v>1915833.3333333333</v>
      </c>
      <c r="D58" s="10">
        <v>0</v>
      </c>
      <c r="E58" s="10">
        <v>6.8493150684931511E-7</v>
      </c>
      <c r="F58" s="10">
        <v>9.9999999999999995E-7</v>
      </c>
      <c r="G58" s="10">
        <v>1.9158333333333333</v>
      </c>
      <c r="H58" s="10">
        <f t="shared" si="2"/>
        <v>1.0000002328767139</v>
      </c>
      <c r="I58" s="10">
        <f t="shared" si="1"/>
        <v>3.3867992905252118E-3</v>
      </c>
    </row>
    <row r="59" spans="2:9">
      <c r="B59" s="10">
        <v>1931666.6666666667</v>
      </c>
      <c r="C59" s="10">
        <v>1931666.6666666667</v>
      </c>
      <c r="D59" s="10">
        <v>0</v>
      </c>
      <c r="E59" s="10">
        <v>6.8493150684931511E-7</v>
      </c>
      <c r="F59" s="10">
        <v>9.9999999999999995E-7</v>
      </c>
      <c r="G59" s="10">
        <v>1.9316666666666666</v>
      </c>
      <c r="H59" s="10">
        <f t="shared" si="2"/>
        <v>1.000000239726029</v>
      </c>
      <c r="I59" s="10">
        <f t="shared" si="1"/>
        <v>3.414789367306412E-3</v>
      </c>
    </row>
    <row r="60" spans="2:9">
      <c r="B60" s="10">
        <v>1937500</v>
      </c>
      <c r="C60" s="10">
        <v>1937500</v>
      </c>
      <c r="D60" s="10">
        <v>0</v>
      </c>
      <c r="E60" s="10">
        <v>6.8493150684931511E-7</v>
      </c>
      <c r="F60" s="10">
        <v>9.9999999999999995E-7</v>
      </c>
      <c r="G60" s="10">
        <v>1.9375</v>
      </c>
      <c r="H60" s="10">
        <f t="shared" si="2"/>
        <v>1.0000002465753441</v>
      </c>
      <c r="I60" s="10">
        <f t="shared" si="1"/>
        <v>3.4251015008573806E-3</v>
      </c>
    </row>
    <row r="61" spans="2:9">
      <c r="B61" s="10">
        <v>2063333.3333333333</v>
      </c>
      <c r="C61" s="10">
        <v>2063333.3333333333</v>
      </c>
      <c r="D61" s="10">
        <v>0</v>
      </c>
      <c r="E61" s="10">
        <v>6.8493150684931511E-7</v>
      </c>
      <c r="F61" s="10">
        <v>9.9999999999999995E-7</v>
      </c>
      <c r="G61" s="10">
        <v>2.063333333333333</v>
      </c>
      <c r="H61" s="10">
        <f t="shared" si="2"/>
        <v>1.0000002534246593</v>
      </c>
      <c r="I61" s="10">
        <f t="shared" si="1"/>
        <v>3.6475489531711284E-3</v>
      </c>
    </row>
    <row r="62" spans="2:9">
      <c r="B62" s="10">
        <v>2319166.6666666665</v>
      </c>
      <c r="C62" s="10">
        <v>2319166.6666666665</v>
      </c>
      <c r="D62" s="10">
        <v>0</v>
      </c>
      <c r="E62" s="10">
        <v>6.8493150684931511E-7</v>
      </c>
      <c r="F62" s="10">
        <v>9.9999999999999995E-7</v>
      </c>
      <c r="G62" s="10">
        <v>2.3191666666666664</v>
      </c>
      <c r="H62" s="10">
        <f t="shared" si="2"/>
        <v>1.0000002602739744</v>
      </c>
      <c r="I62" s="10">
        <f t="shared" si="1"/>
        <v>4.0998096674778875E-3</v>
      </c>
    </row>
    <row r="63" spans="2:9">
      <c r="B63" s="10">
        <v>2575833.3333333335</v>
      </c>
      <c r="C63" s="10">
        <v>2575833.3333333335</v>
      </c>
      <c r="D63" s="10">
        <v>0</v>
      </c>
      <c r="E63" s="10">
        <v>6.8493150684931511E-7</v>
      </c>
      <c r="F63" s="10">
        <v>9.9999999999999995E-7</v>
      </c>
      <c r="G63" s="10">
        <v>2.5758333333333332</v>
      </c>
      <c r="H63" s="10">
        <f t="shared" si="2"/>
        <v>1.0000002671232895</v>
      </c>
      <c r="I63" s="10">
        <f t="shared" si="1"/>
        <v>4.5535435437205002E-3</v>
      </c>
    </row>
    <row r="64" spans="2:9">
      <c r="B64" s="10">
        <v>2733333.333333333</v>
      </c>
      <c r="C64" s="10">
        <v>2733333.333333333</v>
      </c>
      <c r="D64" s="10">
        <v>0</v>
      </c>
      <c r="E64" s="10">
        <v>6.8493150684931511E-7</v>
      </c>
      <c r="F64" s="10">
        <v>9.9999999999999995E-7</v>
      </c>
      <c r="G64" s="10">
        <v>2.7333333333333329</v>
      </c>
      <c r="H64" s="10">
        <f t="shared" si="2"/>
        <v>1.0000002739726046</v>
      </c>
      <c r="I64" s="10">
        <f t="shared" si="1"/>
        <v>4.8319711495966484E-3</v>
      </c>
    </row>
    <row r="65" spans="2:9">
      <c r="B65" s="10">
        <v>2960000</v>
      </c>
      <c r="C65" s="10">
        <v>2960000</v>
      </c>
      <c r="D65" s="10">
        <v>0</v>
      </c>
      <c r="E65" s="10">
        <v>6.8493150684931511E-7</v>
      </c>
      <c r="F65" s="10">
        <v>9.9999999999999995E-7</v>
      </c>
      <c r="G65" s="10">
        <v>2.96</v>
      </c>
      <c r="H65" s="10">
        <f t="shared" si="2"/>
        <v>1.0000002808219197</v>
      </c>
      <c r="I65" s="10">
        <f t="shared" si="1"/>
        <v>5.2326711961485656E-3</v>
      </c>
    </row>
    <row r="66" spans="2:9">
      <c r="B66" s="10">
        <v>3032500</v>
      </c>
      <c r="C66" s="10">
        <v>3032500</v>
      </c>
      <c r="D66" s="10">
        <v>0</v>
      </c>
      <c r="E66" s="10">
        <v>6.8493150684931511E-7</v>
      </c>
      <c r="F66" s="10">
        <v>9.9999999999999995E-7</v>
      </c>
      <c r="G66" s="10">
        <v>3.0324999999999998</v>
      </c>
      <c r="H66" s="10">
        <f t="shared" si="2"/>
        <v>1.0000002876712348</v>
      </c>
      <c r="I66" s="10">
        <f t="shared" si="1"/>
        <v>5.3608362845677451E-3</v>
      </c>
    </row>
    <row r="67" spans="2:9">
      <c r="B67" s="10">
        <v>3051666.6666666665</v>
      </c>
      <c r="C67" s="10">
        <v>3051666.6666666665</v>
      </c>
      <c r="D67" s="10">
        <v>0</v>
      </c>
      <c r="E67" s="10">
        <v>6.8493150684931511E-7</v>
      </c>
      <c r="F67" s="10">
        <v>9.9999999999999995E-7</v>
      </c>
      <c r="G67" s="10">
        <v>3.0516666666666663</v>
      </c>
      <c r="H67" s="10">
        <f t="shared" si="2"/>
        <v>1.0000002945205499</v>
      </c>
      <c r="I67" s="10">
        <f t="shared" si="1"/>
        <v>5.3947190090923554E-3</v>
      </c>
    </row>
    <row r="68" spans="2:9">
      <c r="B68" s="10">
        <v>3144166.6666666665</v>
      </c>
      <c r="C68" s="10">
        <v>3144166.6666666665</v>
      </c>
      <c r="D68" s="10">
        <v>0</v>
      </c>
      <c r="E68" s="10">
        <v>6.8493150684931511E-7</v>
      </c>
      <c r="F68" s="10">
        <v>9.9999999999999995E-7</v>
      </c>
      <c r="G68" s="10">
        <v>3.1441666666666666</v>
      </c>
      <c r="H68" s="10">
        <f t="shared" si="2"/>
        <v>1.0000003013698651</v>
      </c>
      <c r="I68" s="10">
        <f t="shared" si="1"/>
        <v>5.558239983971998E-3</v>
      </c>
    </row>
    <row r="69" spans="2:9">
      <c r="B69" s="10">
        <v>3209166.6666666665</v>
      </c>
      <c r="C69" s="10">
        <v>3209166.6666666665</v>
      </c>
      <c r="D69" s="10">
        <v>0</v>
      </c>
      <c r="E69" s="10">
        <v>6.8493150684931511E-7</v>
      </c>
      <c r="F69" s="10">
        <v>9.9999999999999995E-7</v>
      </c>
      <c r="G69" s="10">
        <v>3.2091666666666665</v>
      </c>
      <c r="H69" s="10">
        <f t="shared" si="2"/>
        <v>1.0000003082191802</v>
      </c>
      <c r="I69" s="10">
        <f t="shared" si="1"/>
        <v>5.6731466149685036E-3</v>
      </c>
    </row>
    <row r="70" spans="2:9">
      <c r="B70" s="10">
        <v>3215833.3333333335</v>
      </c>
      <c r="C70" s="10">
        <v>3215833.3333333335</v>
      </c>
      <c r="D70" s="10">
        <v>0</v>
      </c>
      <c r="E70" s="10">
        <v>6.8493150684931511E-7</v>
      </c>
      <c r="F70" s="10">
        <v>9.9999999999999995E-7</v>
      </c>
      <c r="G70" s="10">
        <v>3.2158333333333333</v>
      </c>
      <c r="H70" s="10">
        <f t="shared" si="2"/>
        <v>1.0000003150684953</v>
      </c>
      <c r="I70" s="10">
        <f t="shared" si="1"/>
        <v>5.6849319104553256E-3</v>
      </c>
    </row>
    <row r="71" spans="2:9">
      <c r="B71" s="10">
        <v>3381666.6666666665</v>
      </c>
      <c r="C71" s="10">
        <v>3381666.6666666665</v>
      </c>
      <c r="D71" s="10">
        <v>0</v>
      </c>
      <c r="E71" s="10">
        <v>6.8493150684931511E-7</v>
      </c>
      <c r="F71" s="10">
        <v>9.9999999999999995E-7</v>
      </c>
      <c r="G71" s="10">
        <v>3.3816666666666664</v>
      </c>
      <c r="H71" s="10">
        <f t="shared" si="2"/>
        <v>1.0000003219178104</v>
      </c>
      <c r="I71" s="10">
        <f t="shared" si="1"/>
        <v>5.9780911356899996E-3</v>
      </c>
    </row>
    <row r="72" spans="2:9">
      <c r="B72" s="10">
        <v>3429166.6666666665</v>
      </c>
      <c r="C72" s="10">
        <v>3429166.6666666665</v>
      </c>
      <c r="D72" s="10">
        <v>0</v>
      </c>
      <c r="E72" s="10">
        <v>6.8493150684931511E-7</v>
      </c>
      <c r="F72" s="10">
        <v>9.9999999999999995E-7</v>
      </c>
      <c r="G72" s="10">
        <v>3.4291666666666663</v>
      </c>
      <c r="H72" s="10">
        <f t="shared" si="2"/>
        <v>1.0000003287671255</v>
      </c>
      <c r="I72" s="10">
        <f t="shared" si="1"/>
        <v>6.0620613660335998E-3</v>
      </c>
    </row>
    <row r="73" spans="2:9">
      <c r="B73" s="10">
        <v>3611666.6666666665</v>
      </c>
      <c r="C73" s="10">
        <v>3611666.6666666665</v>
      </c>
      <c r="D73" s="10">
        <v>0</v>
      </c>
      <c r="E73" s="10">
        <v>6.8493150684931511E-7</v>
      </c>
      <c r="F73" s="10">
        <v>9.9999999999999995E-7</v>
      </c>
      <c r="G73" s="10">
        <v>3.6116666666666664</v>
      </c>
      <c r="H73" s="10">
        <f t="shared" si="2"/>
        <v>1.0000003356164406</v>
      </c>
      <c r="I73" s="10">
        <f t="shared" si="1"/>
        <v>6.3846838299853274E-3</v>
      </c>
    </row>
    <row r="74" spans="2:9">
      <c r="B74" s="10">
        <v>3931666.6666666665</v>
      </c>
      <c r="C74" s="10">
        <v>3931666.6666666665</v>
      </c>
      <c r="D74" s="10">
        <v>0</v>
      </c>
      <c r="E74" s="10">
        <v>6.8493150684931511E-7</v>
      </c>
      <c r="F74" s="10">
        <v>9.9999999999999995E-7</v>
      </c>
      <c r="G74" s="10">
        <v>3.9316666666666662</v>
      </c>
      <c r="H74" s="10">
        <f t="shared" si="2"/>
        <v>1.0000003424657558</v>
      </c>
      <c r="I74" s="10">
        <f t="shared" si="1"/>
        <v>6.95037801335274E-3</v>
      </c>
    </row>
    <row r="75" spans="2:9">
      <c r="B75" s="10">
        <v>4049166.6666666665</v>
      </c>
      <c r="C75" s="10">
        <v>4049166.6666666665</v>
      </c>
      <c r="D75" s="10">
        <v>0</v>
      </c>
      <c r="E75" s="10">
        <v>6.8493150684931511E-7</v>
      </c>
      <c r="F75" s="10">
        <v>9.9999999999999995E-7</v>
      </c>
      <c r="G75" s="10">
        <v>4.0491666666666664</v>
      </c>
      <c r="H75" s="10">
        <f t="shared" si="2"/>
        <v>1.0000003493150709</v>
      </c>
      <c r="I75" s="10">
        <f t="shared" si="1"/>
        <v>7.158093846307962E-3</v>
      </c>
    </row>
    <row r="76" spans="2:9">
      <c r="B76" s="10">
        <v>4248333.333333333</v>
      </c>
      <c r="C76" s="10">
        <v>4248333.333333333</v>
      </c>
      <c r="D76" s="10">
        <v>0</v>
      </c>
      <c r="E76" s="10">
        <v>6.8493150684931511E-7</v>
      </c>
      <c r="F76" s="10">
        <v>9.9999999999999995E-7</v>
      </c>
      <c r="G76" s="10">
        <v>4.2483333333333331</v>
      </c>
      <c r="H76" s="10">
        <f t="shared" si="2"/>
        <v>1.000000356164386</v>
      </c>
      <c r="I76" s="10">
        <f t="shared" si="1"/>
        <v>7.5101795489767413E-3</v>
      </c>
    </row>
    <row r="77" spans="2:9">
      <c r="B77" s="10">
        <v>4465000</v>
      </c>
      <c r="C77" s="10">
        <v>4465000</v>
      </c>
      <c r="D77" s="10">
        <v>0</v>
      </c>
      <c r="E77" s="10">
        <v>6.8493150684931511E-7</v>
      </c>
      <c r="F77" s="10">
        <v>9.9999999999999995E-7</v>
      </c>
      <c r="G77" s="10">
        <v>4.4649999999999999</v>
      </c>
      <c r="H77" s="10">
        <f t="shared" si="2"/>
        <v>1.0000003630137011</v>
      </c>
      <c r="I77" s="10">
        <f t="shared" si="1"/>
        <v>7.8932016522984278E-3</v>
      </c>
    </row>
    <row r="78" spans="2:9">
      <c r="B78" s="10">
        <v>4491666.666666667</v>
      </c>
      <c r="C78" s="10">
        <v>4491666.666666667</v>
      </c>
      <c r="D78" s="10">
        <v>0</v>
      </c>
      <c r="E78" s="10">
        <v>6.8493150684931511E-7</v>
      </c>
      <c r="F78" s="10">
        <v>9.9999999999999995E-7</v>
      </c>
      <c r="G78" s="10">
        <v>4.4916666666666671</v>
      </c>
      <c r="H78" s="10">
        <f t="shared" si="2"/>
        <v>1.0000003698630162</v>
      </c>
      <c r="I78" s="10">
        <f t="shared" si="1"/>
        <v>7.940342834245712E-3</v>
      </c>
    </row>
    <row r="79" spans="2:9">
      <c r="B79" s="10">
        <v>4702500</v>
      </c>
      <c r="C79" s="10">
        <v>4702500</v>
      </c>
      <c r="D79" s="10">
        <v>0</v>
      </c>
      <c r="E79" s="10">
        <v>6.8493150684931511E-7</v>
      </c>
      <c r="F79" s="10">
        <v>9.9999999999999995E-7</v>
      </c>
      <c r="G79" s="10">
        <v>4.7024999999999997</v>
      </c>
      <c r="H79" s="10">
        <f t="shared" si="2"/>
        <v>1.0000003767123313</v>
      </c>
      <c r="I79" s="10">
        <f t="shared" si="1"/>
        <v>8.3130528040164294E-3</v>
      </c>
    </row>
    <row r="80" spans="2:9">
      <c r="B80" s="10">
        <v>5111666.666666667</v>
      </c>
      <c r="C80" s="10">
        <v>5111666.666666667</v>
      </c>
      <c r="D80" s="10">
        <v>0</v>
      </c>
      <c r="E80" s="10">
        <v>6.8493150684931511E-7</v>
      </c>
      <c r="F80" s="10">
        <v>9.9999999999999995E-7</v>
      </c>
      <c r="G80" s="10">
        <v>5.1116666666666664</v>
      </c>
      <c r="H80" s="10">
        <f t="shared" si="2"/>
        <v>1.0000003835616464</v>
      </c>
      <c r="I80" s="10">
        <f t="shared" si="1"/>
        <v>9.0363753145200742E-3</v>
      </c>
    </row>
    <row r="81" spans="2:9">
      <c r="B81" s="10">
        <v>5244166.666666667</v>
      </c>
      <c r="C81" s="10">
        <v>5244166.666666667</v>
      </c>
      <c r="D81" s="10">
        <v>0</v>
      </c>
      <c r="E81" s="10">
        <v>6.8493150684931511E-7</v>
      </c>
      <c r="F81" s="10">
        <v>9.9999999999999995E-7</v>
      </c>
      <c r="G81" s="10">
        <v>5.2441666666666666</v>
      </c>
      <c r="H81" s="10">
        <f t="shared" si="2"/>
        <v>1.0000003904109616</v>
      </c>
      <c r="I81" s="10">
        <f t="shared" si="1"/>
        <v>9.2706080623206431E-3</v>
      </c>
    </row>
    <row r="82" spans="2:9">
      <c r="B82" s="10">
        <v>5510000.0000000009</v>
      </c>
      <c r="C82" s="10">
        <v>5510000.0000000009</v>
      </c>
      <c r="D82" s="10">
        <v>0</v>
      </c>
      <c r="E82" s="10">
        <v>6.8493150684931511E-7</v>
      </c>
      <c r="F82" s="10">
        <v>9.9999999999999995E-7</v>
      </c>
      <c r="G82" s="10">
        <v>5.5100000000000007</v>
      </c>
      <c r="H82" s="10">
        <f t="shared" si="2"/>
        <v>1.0000003972602767</v>
      </c>
      <c r="I82" s="10">
        <f t="shared" ref="I82:I145" si="3">0.5*(B82+C82)/C$166</f>
        <v>9.7405467198576363E-3</v>
      </c>
    </row>
    <row r="83" spans="2:9">
      <c r="B83" s="10">
        <v>6025833.333333333</v>
      </c>
      <c r="C83" s="10">
        <v>6025833.333333333</v>
      </c>
      <c r="D83" s="10">
        <v>0</v>
      </c>
      <c r="E83" s="10">
        <v>6.8493150684931511E-7</v>
      </c>
      <c r="F83" s="10">
        <v>9.9999999999999995E-7</v>
      </c>
      <c r="G83" s="10">
        <v>6.0258333333333329</v>
      </c>
      <c r="H83" s="10">
        <f t="shared" ref="H83:H146" si="4">E83/100+H82</f>
        <v>1.0000004041095918</v>
      </c>
      <c r="I83" s="10">
        <f t="shared" si="3"/>
        <v>1.0652433958150416E-2</v>
      </c>
    </row>
    <row r="84" spans="2:9">
      <c r="B84" s="10">
        <v>6285000</v>
      </c>
      <c r="C84" s="10">
        <v>6285000</v>
      </c>
      <c r="D84" s="10">
        <v>0</v>
      </c>
      <c r="E84" s="10">
        <v>6.8493150684931511E-7</v>
      </c>
      <c r="F84" s="10">
        <v>9.9999999999999995E-7</v>
      </c>
      <c r="G84" s="10">
        <v>6.2850000000000001</v>
      </c>
      <c r="H84" s="10">
        <f t="shared" si="4"/>
        <v>1.0000004109589069</v>
      </c>
      <c r="I84" s="10">
        <f t="shared" si="3"/>
        <v>1.1110587320200586E-2</v>
      </c>
    </row>
    <row r="85" spans="2:9">
      <c r="B85" s="10">
        <v>6299166.666666667</v>
      </c>
      <c r="C85" s="10">
        <v>6299166.666666667</v>
      </c>
      <c r="D85" s="10">
        <v>0</v>
      </c>
      <c r="E85" s="10">
        <v>6.8493150684931511E-7</v>
      </c>
      <c r="F85" s="10">
        <v>9.9999999999999995E-7</v>
      </c>
      <c r="G85" s="10">
        <v>6.2991666666666664</v>
      </c>
      <c r="H85" s="10">
        <f t="shared" si="4"/>
        <v>1.000000417808222</v>
      </c>
      <c r="I85" s="10">
        <f t="shared" si="3"/>
        <v>1.1135631073110082E-2</v>
      </c>
    </row>
    <row r="86" spans="2:9">
      <c r="B86" s="10">
        <v>6460833.333333333</v>
      </c>
      <c r="C86" s="10">
        <v>6460833.333333333</v>
      </c>
      <c r="D86" s="10">
        <v>0</v>
      </c>
      <c r="E86" s="10">
        <v>6.8493150684931511E-7</v>
      </c>
      <c r="F86" s="10">
        <v>9.9999999999999995E-7</v>
      </c>
      <c r="G86" s="10">
        <v>6.4608333333333325</v>
      </c>
      <c r="H86" s="10">
        <f t="shared" si="4"/>
        <v>1.0000004246575371</v>
      </c>
      <c r="I86" s="10">
        <f t="shared" si="3"/>
        <v>1.1421424488665493E-2</v>
      </c>
    </row>
    <row r="87" spans="2:9">
      <c r="B87" s="10">
        <v>6573333.333333333</v>
      </c>
      <c r="C87" s="10">
        <v>6573333.333333333</v>
      </c>
      <c r="D87" s="10">
        <v>0</v>
      </c>
      <c r="E87" s="10">
        <v>6.8493150684931511E-7</v>
      </c>
      <c r="F87" s="10">
        <v>9.9999999999999995E-7</v>
      </c>
      <c r="G87" s="10">
        <v>6.5733333333333324</v>
      </c>
      <c r="H87" s="10">
        <f t="shared" si="4"/>
        <v>1.0000004315068522</v>
      </c>
      <c r="I87" s="10">
        <f t="shared" si="3"/>
        <v>1.1620301350005599E-2</v>
      </c>
    </row>
    <row r="88" spans="2:9">
      <c r="B88" s="10">
        <v>6925833.333333333</v>
      </c>
      <c r="C88" s="10">
        <v>6925833.333333333</v>
      </c>
      <c r="D88" s="10">
        <v>0</v>
      </c>
      <c r="E88" s="10">
        <v>6.8493150684931511E-7</v>
      </c>
      <c r="F88" s="10">
        <v>9.9999999999999995E-7</v>
      </c>
      <c r="G88" s="10">
        <v>6.9258333333333324</v>
      </c>
      <c r="H88" s="10">
        <f t="shared" si="4"/>
        <v>1.0000004383561674</v>
      </c>
      <c r="I88" s="10">
        <f t="shared" si="3"/>
        <v>1.2243448848871264E-2</v>
      </c>
    </row>
    <row r="89" spans="2:9">
      <c r="B89" s="10">
        <v>7215000</v>
      </c>
      <c r="C89" s="10">
        <v>7215000</v>
      </c>
      <c r="D89" s="10">
        <v>0</v>
      </c>
      <c r="E89" s="10">
        <v>6.8493150684931511E-7</v>
      </c>
      <c r="F89" s="10">
        <v>9.9999999999999995E-7</v>
      </c>
      <c r="G89" s="10">
        <v>7.2149999999999999</v>
      </c>
      <c r="H89" s="10">
        <f t="shared" si="4"/>
        <v>1.0000004452054825</v>
      </c>
      <c r="I89" s="10">
        <f t="shared" si="3"/>
        <v>1.275463604061213E-2</v>
      </c>
    </row>
    <row r="90" spans="2:9">
      <c r="B90" s="10">
        <v>7521666.666666667</v>
      </c>
      <c r="C90" s="10">
        <v>7521666.666666667</v>
      </c>
      <c r="D90" s="10">
        <v>0</v>
      </c>
      <c r="E90" s="10">
        <v>6.8493150684931511E-7</v>
      </c>
      <c r="F90" s="10">
        <v>9.9999999999999995E-7</v>
      </c>
      <c r="G90" s="10">
        <v>7.5216666666666665</v>
      </c>
      <c r="H90" s="10">
        <f t="shared" si="4"/>
        <v>1.0000004520547976</v>
      </c>
      <c r="I90" s="10">
        <f t="shared" si="3"/>
        <v>1.3296759633005899E-2</v>
      </c>
    </row>
    <row r="91" spans="2:9">
      <c r="B91" s="10">
        <v>7533333.333333333</v>
      </c>
      <c r="C91" s="10">
        <v>7533333.333333333</v>
      </c>
      <c r="D91" s="10">
        <v>0</v>
      </c>
      <c r="E91" s="10">
        <v>6.8493150684931511E-7</v>
      </c>
      <c r="F91" s="10">
        <v>9.9999999999999995E-7</v>
      </c>
      <c r="G91" s="10">
        <v>7.5333333333333323</v>
      </c>
      <c r="H91" s="10">
        <f t="shared" si="4"/>
        <v>1.0000004589041127</v>
      </c>
      <c r="I91" s="10">
        <f t="shared" si="3"/>
        <v>1.3317383900107836E-2</v>
      </c>
    </row>
    <row r="92" spans="2:9">
      <c r="B92" s="10">
        <v>7585833.333333333</v>
      </c>
      <c r="C92" s="10">
        <v>7585833.333333333</v>
      </c>
      <c r="D92" s="10">
        <v>0</v>
      </c>
      <c r="E92" s="10">
        <v>6.8493150684931511E-7</v>
      </c>
      <c r="F92" s="10">
        <v>9.9999999999999995E-7</v>
      </c>
      <c r="G92" s="10">
        <v>7.5858333333333325</v>
      </c>
      <c r="H92" s="10">
        <f t="shared" si="4"/>
        <v>1.0000004657534278</v>
      </c>
      <c r="I92" s="10">
        <f t="shared" si="3"/>
        <v>1.3410193102066552E-2</v>
      </c>
    </row>
    <row r="93" spans="2:9">
      <c r="B93" s="10">
        <v>7728333.333333333</v>
      </c>
      <c r="C93" s="10">
        <v>7728333.333333333</v>
      </c>
      <c r="D93" s="10">
        <v>0</v>
      </c>
      <c r="E93" s="10">
        <v>6.8493150684931511E-7</v>
      </c>
      <c r="F93" s="10">
        <v>9.9999999999999995E-7</v>
      </c>
      <c r="G93" s="10">
        <v>7.7283333333333326</v>
      </c>
      <c r="H93" s="10">
        <f t="shared" si="4"/>
        <v>1.0000004726027429</v>
      </c>
      <c r="I93" s="10">
        <f t="shared" si="3"/>
        <v>1.3662103793097354E-2</v>
      </c>
    </row>
    <row r="94" spans="2:9">
      <c r="B94" s="10">
        <v>7770000</v>
      </c>
      <c r="C94" s="10">
        <v>7770000</v>
      </c>
      <c r="D94" s="10">
        <v>0</v>
      </c>
      <c r="E94" s="10">
        <v>6.8493150684931511E-7</v>
      </c>
      <c r="F94" s="10">
        <v>9.9999999999999995E-7</v>
      </c>
      <c r="G94" s="10">
        <v>7.77</v>
      </c>
      <c r="H94" s="10">
        <f t="shared" si="4"/>
        <v>1.0000004794520581</v>
      </c>
      <c r="I94" s="10">
        <f t="shared" si="3"/>
        <v>1.3735761889889985E-2</v>
      </c>
    </row>
    <row r="95" spans="2:9">
      <c r="B95" s="10">
        <v>7901666.666666667</v>
      </c>
      <c r="C95" s="10">
        <v>7901666.666666667</v>
      </c>
      <c r="D95" s="10">
        <v>0</v>
      </c>
      <c r="E95" s="10">
        <v>6.8493150684931511E-7</v>
      </c>
      <c r="F95" s="10">
        <v>9.9999999999999995E-7</v>
      </c>
      <c r="G95" s="10">
        <v>7.9016666666666664</v>
      </c>
      <c r="H95" s="10">
        <f t="shared" si="4"/>
        <v>1.0000004863013732</v>
      </c>
      <c r="I95" s="10">
        <f t="shared" si="3"/>
        <v>1.3968521475754702E-2</v>
      </c>
    </row>
    <row r="96" spans="2:9">
      <c r="B96" s="10">
        <v>7930833.333333333</v>
      </c>
      <c r="C96" s="10">
        <v>7930833.333333333</v>
      </c>
      <c r="D96" s="10">
        <v>0</v>
      </c>
      <c r="E96" s="10">
        <v>6.8493150684931511E-7</v>
      </c>
      <c r="F96" s="10">
        <v>9.9999999999999995E-7</v>
      </c>
      <c r="G96" s="10">
        <v>7.9308333333333323</v>
      </c>
      <c r="H96" s="10">
        <f t="shared" si="4"/>
        <v>1.0000004931506883</v>
      </c>
      <c r="I96" s="10">
        <f t="shared" si="3"/>
        <v>1.4020082143509544E-2</v>
      </c>
    </row>
    <row r="97" spans="2:9">
      <c r="B97" s="10">
        <v>8100000</v>
      </c>
      <c r="C97" s="10">
        <v>8100000</v>
      </c>
      <c r="D97" s="10">
        <v>0</v>
      </c>
      <c r="E97" s="10">
        <v>6.8493150684931511E-7</v>
      </c>
      <c r="F97" s="10">
        <v>9.9999999999999995E-7</v>
      </c>
      <c r="G97" s="10">
        <v>8.1</v>
      </c>
      <c r="H97" s="10">
        <f t="shared" si="4"/>
        <v>1.0000005000000034</v>
      </c>
      <c r="I97" s="10">
        <f t="shared" si="3"/>
        <v>1.431913401648763E-2</v>
      </c>
    </row>
    <row r="98" spans="2:9">
      <c r="B98" s="10">
        <v>8529166.666666666</v>
      </c>
      <c r="C98" s="10">
        <v>8529166.666666666</v>
      </c>
      <c r="D98" s="10">
        <v>0</v>
      </c>
      <c r="E98" s="10">
        <v>6.8493150684931511E-7</v>
      </c>
      <c r="F98" s="10">
        <v>9.9999999999999995E-7</v>
      </c>
      <c r="G98" s="10">
        <v>8.529166666666665</v>
      </c>
      <c r="H98" s="10">
        <f t="shared" si="4"/>
        <v>1.0000005068493185</v>
      </c>
      <c r="I98" s="10">
        <f t="shared" si="3"/>
        <v>1.5077812413451736E-2</v>
      </c>
    </row>
    <row r="99" spans="2:9">
      <c r="B99" s="10">
        <v>8578333.333333334</v>
      </c>
      <c r="C99" s="10">
        <v>8578333.333333334</v>
      </c>
      <c r="D99" s="10">
        <v>0</v>
      </c>
      <c r="E99" s="10">
        <v>6.8493150684931511E-7</v>
      </c>
      <c r="F99" s="10">
        <v>9.9999999999999995E-7</v>
      </c>
      <c r="G99" s="10">
        <v>8.5783333333333331</v>
      </c>
      <c r="H99" s="10">
        <f t="shared" si="4"/>
        <v>1.0000005136986336</v>
      </c>
      <c r="I99" s="10">
        <f t="shared" si="3"/>
        <v>1.5164728967667044E-2</v>
      </c>
    </row>
    <row r="100" spans="2:9">
      <c r="B100" s="10">
        <v>8710000</v>
      </c>
      <c r="C100" s="10">
        <v>8710000</v>
      </c>
      <c r="D100" s="10">
        <v>0</v>
      </c>
      <c r="E100" s="10">
        <v>6.8493150684931511E-7</v>
      </c>
      <c r="F100" s="10">
        <v>9.9999999999999995E-7</v>
      </c>
      <c r="G100" s="10">
        <v>8.7099999999999991</v>
      </c>
      <c r="H100" s="10">
        <f t="shared" si="4"/>
        <v>1.0000005205479487</v>
      </c>
      <c r="I100" s="10">
        <f t="shared" si="3"/>
        <v>1.5397488553531759E-2</v>
      </c>
    </row>
    <row r="101" spans="2:9">
      <c r="B101" s="10">
        <v>9037500</v>
      </c>
      <c r="C101" s="10">
        <v>9037500</v>
      </c>
      <c r="D101" s="10">
        <v>0</v>
      </c>
      <c r="E101" s="10">
        <v>6.8493150684931511E-7</v>
      </c>
      <c r="F101" s="10">
        <v>9.9999999999999995E-7</v>
      </c>
      <c r="G101" s="10">
        <v>9.0374999999999996</v>
      </c>
      <c r="H101" s="10">
        <f t="shared" si="4"/>
        <v>1.0000005273972639</v>
      </c>
      <c r="I101" s="10">
        <f t="shared" si="3"/>
        <v>1.5976441194321844E-2</v>
      </c>
    </row>
    <row r="102" spans="2:9">
      <c r="B102" s="10">
        <v>9136666.666666666</v>
      </c>
      <c r="C102" s="10">
        <v>9136666.666666666</v>
      </c>
      <c r="D102" s="10">
        <v>0</v>
      </c>
      <c r="E102" s="10">
        <v>6.8493150684931511E-7</v>
      </c>
      <c r="F102" s="10">
        <v>9.9999999999999995E-7</v>
      </c>
      <c r="G102" s="10">
        <v>9.1366666666666649</v>
      </c>
      <c r="H102" s="10">
        <f t="shared" si="4"/>
        <v>1.000000534246579</v>
      </c>
      <c r="I102" s="10">
        <f t="shared" si="3"/>
        <v>1.615174746468831E-2</v>
      </c>
    </row>
    <row r="103" spans="2:9">
      <c r="B103" s="10">
        <v>9456666.666666666</v>
      </c>
      <c r="C103" s="10">
        <v>9456666.666666666</v>
      </c>
      <c r="D103" s="10">
        <v>0</v>
      </c>
      <c r="E103" s="10">
        <v>6.8493150684931511E-7</v>
      </c>
      <c r="F103" s="10">
        <v>9.9999999999999995E-7</v>
      </c>
      <c r="G103" s="10">
        <v>9.4566666666666652</v>
      </c>
      <c r="H103" s="10">
        <f t="shared" si="4"/>
        <v>1.0000005410958941</v>
      </c>
      <c r="I103" s="10">
        <f t="shared" si="3"/>
        <v>1.671744164805572E-2</v>
      </c>
    </row>
    <row r="104" spans="2:9">
      <c r="B104" s="10">
        <v>9500833.333333334</v>
      </c>
      <c r="C104" s="10">
        <v>9500833.333333334</v>
      </c>
      <c r="D104" s="10">
        <v>0</v>
      </c>
      <c r="E104" s="10">
        <v>6.8493150684931511E-7</v>
      </c>
      <c r="F104" s="10">
        <v>9.9999999999999995E-7</v>
      </c>
      <c r="G104" s="10">
        <v>9.5008333333333344</v>
      </c>
      <c r="H104" s="10">
        <f t="shared" si="4"/>
        <v>1.0000005479452092</v>
      </c>
      <c r="I104" s="10">
        <f t="shared" si="3"/>
        <v>1.6795519230655913E-2</v>
      </c>
    </row>
    <row r="105" spans="2:9">
      <c r="B105" s="10">
        <v>9888333.333333334</v>
      </c>
      <c r="C105" s="10">
        <v>9888333.333333334</v>
      </c>
      <c r="D105" s="10">
        <v>0</v>
      </c>
      <c r="E105" s="10">
        <v>6.8493150684931511E-7</v>
      </c>
      <c r="F105" s="10">
        <v>9.9999999999999995E-7</v>
      </c>
      <c r="G105" s="10">
        <v>9.8883333333333336</v>
      </c>
      <c r="H105" s="10">
        <f t="shared" si="4"/>
        <v>1.0000005547945243</v>
      </c>
      <c r="I105" s="10">
        <f t="shared" si="3"/>
        <v>1.7480539530827389E-2</v>
      </c>
    </row>
    <row r="106" spans="2:9">
      <c r="B106" s="10">
        <v>10207500</v>
      </c>
      <c r="C106" s="10">
        <v>10207500</v>
      </c>
      <c r="D106" s="10">
        <v>0</v>
      </c>
      <c r="E106" s="10">
        <v>6.8493150684931511E-7</v>
      </c>
      <c r="F106" s="10">
        <v>9.9999999999999995E-7</v>
      </c>
      <c r="G106" s="10">
        <v>10.2075</v>
      </c>
      <c r="H106" s="10">
        <f t="shared" si="4"/>
        <v>1.0000005616438394</v>
      </c>
      <c r="I106" s="10">
        <f t="shared" si="3"/>
        <v>1.8044760552258947E-2</v>
      </c>
    </row>
    <row r="107" spans="2:9">
      <c r="B107" s="10">
        <v>10292500</v>
      </c>
      <c r="C107" s="10">
        <v>10292500</v>
      </c>
      <c r="D107" s="10">
        <v>0</v>
      </c>
      <c r="E107" s="10">
        <v>6.8493150684931511E-7</v>
      </c>
      <c r="F107" s="10">
        <v>9.9999999999999995E-7</v>
      </c>
      <c r="G107" s="10">
        <v>10.292499999999999</v>
      </c>
      <c r="H107" s="10">
        <f t="shared" si="4"/>
        <v>1.0000005684931546</v>
      </c>
      <c r="I107" s="10">
        <f t="shared" si="3"/>
        <v>1.8195023069715918E-2</v>
      </c>
    </row>
    <row r="108" spans="2:9">
      <c r="B108" s="10">
        <v>10466666.666666666</v>
      </c>
      <c r="C108" s="10">
        <v>10466666.666666666</v>
      </c>
      <c r="D108" s="10">
        <v>0</v>
      </c>
      <c r="E108" s="10">
        <v>6.8493150684931511E-7</v>
      </c>
      <c r="F108" s="10">
        <v>9.9999999999999995E-7</v>
      </c>
      <c r="G108" s="10">
        <v>10.466666666666665</v>
      </c>
      <c r="H108" s="10">
        <f t="shared" si="4"/>
        <v>1.0000005753424697</v>
      </c>
      <c r="I108" s="10">
        <f t="shared" si="3"/>
        <v>1.8502913914309117E-2</v>
      </c>
    </row>
    <row r="109" spans="2:9">
      <c r="B109" s="10">
        <v>10602500</v>
      </c>
      <c r="C109" s="10">
        <v>10602500</v>
      </c>
      <c r="D109" s="10">
        <v>0</v>
      </c>
      <c r="E109" s="10">
        <v>6.8493150684931511E-7</v>
      </c>
      <c r="F109" s="10">
        <v>9.9999999999999995E-7</v>
      </c>
      <c r="G109" s="10">
        <v>10.602499999999999</v>
      </c>
      <c r="H109" s="10">
        <f t="shared" si="4"/>
        <v>1.0000005821917848</v>
      </c>
      <c r="I109" s="10">
        <f t="shared" si="3"/>
        <v>1.8743039309853098E-2</v>
      </c>
    </row>
    <row r="110" spans="2:9">
      <c r="B110" s="10">
        <v>10692500</v>
      </c>
      <c r="C110" s="10">
        <v>10692500</v>
      </c>
      <c r="D110" s="10">
        <v>0</v>
      </c>
      <c r="E110" s="10">
        <v>6.8493150684931511E-7</v>
      </c>
      <c r="F110" s="10">
        <v>9.9999999999999995E-7</v>
      </c>
      <c r="G110" s="10">
        <v>10.692499999999999</v>
      </c>
      <c r="H110" s="10">
        <f t="shared" si="4"/>
        <v>1.0000005890410999</v>
      </c>
      <c r="I110" s="10">
        <f t="shared" si="3"/>
        <v>1.8902140798925181E-2</v>
      </c>
    </row>
    <row r="111" spans="2:9">
      <c r="B111" s="10">
        <v>10776666.666666666</v>
      </c>
      <c r="C111" s="10">
        <v>10776666.666666666</v>
      </c>
      <c r="D111" s="10">
        <v>0</v>
      </c>
      <c r="E111" s="10">
        <v>6.8493150684931511E-7</v>
      </c>
      <c r="F111" s="10">
        <v>9.9999999999999995E-7</v>
      </c>
      <c r="G111" s="10">
        <v>10.776666666666666</v>
      </c>
      <c r="H111" s="10">
        <f t="shared" si="4"/>
        <v>1.000000595890415</v>
      </c>
      <c r="I111" s="10">
        <f t="shared" si="3"/>
        <v>1.9050930154446297E-2</v>
      </c>
    </row>
    <row r="112" spans="2:9">
      <c r="B112" s="10">
        <v>11455833.333333334</v>
      </c>
      <c r="C112" s="10">
        <v>11455833.333333334</v>
      </c>
      <c r="D112" s="10">
        <v>0</v>
      </c>
      <c r="E112" s="10">
        <v>6.8493150684931511E-7</v>
      </c>
      <c r="F112" s="10">
        <v>9.9999999999999995E-7</v>
      </c>
      <c r="G112" s="10">
        <v>11.455833333333333</v>
      </c>
      <c r="H112" s="10">
        <f t="shared" si="4"/>
        <v>1.0000006027397301</v>
      </c>
      <c r="I112" s="10">
        <f t="shared" si="3"/>
        <v>2.0251557132166198E-2</v>
      </c>
    </row>
    <row r="113" spans="2:9">
      <c r="B113" s="10">
        <v>11733333.333333334</v>
      </c>
      <c r="C113" s="10">
        <v>11733333.333333334</v>
      </c>
      <c r="D113" s="10">
        <v>0</v>
      </c>
      <c r="E113" s="10">
        <v>6.8493150684931511E-7</v>
      </c>
      <c r="F113" s="10">
        <v>9.9999999999999995E-7</v>
      </c>
      <c r="G113" s="10">
        <v>11.733333333333334</v>
      </c>
      <c r="H113" s="10">
        <f t="shared" si="4"/>
        <v>1.0000006095890452</v>
      </c>
      <c r="I113" s="10">
        <f t="shared" si="3"/>
        <v>2.0742120056805126E-2</v>
      </c>
    </row>
    <row r="114" spans="2:9">
      <c r="B114" s="10">
        <v>11738333.333333334</v>
      </c>
      <c r="C114" s="10">
        <v>11738333.333333334</v>
      </c>
      <c r="D114" s="10">
        <v>0</v>
      </c>
      <c r="E114" s="10">
        <v>6.8493150684931511E-7</v>
      </c>
      <c r="F114" s="10">
        <v>9.9999999999999995E-7</v>
      </c>
      <c r="G114" s="10">
        <v>11.738333333333333</v>
      </c>
      <c r="H114" s="10">
        <f t="shared" si="4"/>
        <v>1.0000006164383604</v>
      </c>
      <c r="I114" s="10">
        <f t="shared" si="3"/>
        <v>2.0750959028420241E-2</v>
      </c>
    </row>
    <row r="115" spans="2:9">
      <c r="B115" s="10">
        <v>12068333.333333334</v>
      </c>
      <c r="C115" s="10">
        <v>12068333.333333334</v>
      </c>
      <c r="D115" s="10">
        <v>0</v>
      </c>
      <c r="E115" s="10">
        <v>6.8493150684931511E-7</v>
      </c>
      <c r="F115" s="10">
        <v>9.9999999999999995E-7</v>
      </c>
      <c r="G115" s="10">
        <v>12.068333333333333</v>
      </c>
      <c r="H115" s="10">
        <f t="shared" si="4"/>
        <v>1.0000006232876755</v>
      </c>
      <c r="I115" s="10">
        <f t="shared" si="3"/>
        <v>2.1334331155017885E-2</v>
      </c>
    </row>
    <row r="116" spans="2:9">
      <c r="B116" s="10">
        <v>12573333.333333334</v>
      </c>
      <c r="C116" s="10">
        <v>12573333.333333334</v>
      </c>
      <c r="D116" s="10">
        <v>0</v>
      </c>
      <c r="E116" s="10">
        <v>6.8493150684931511E-7</v>
      </c>
      <c r="F116" s="10">
        <v>9.9999999999999995E-7</v>
      </c>
      <c r="G116" s="10">
        <v>12.573333333333334</v>
      </c>
      <c r="H116" s="10">
        <f t="shared" si="4"/>
        <v>1.0000006301369906</v>
      </c>
      <c r="I116" s="10">
        <f t="shared" si="3"/>
        <v>2.2227067288144584E-2</v>
      </c>
    </row>
    <row r="117" spans="2:9">
      <c r="B117" s="10">
        <v>13363333.333333334</v>
      </c>
      <c r="C117" s="10">
        <v>13363333.333333334</v>
      </c>
      <c r="D117" s="10">
        <v>0</v>
      </c>
      <c r="E117" s="10">
        <v>6.8493150684931511E-7</v>
      </c>
      <c r="F117" s="10">
        <v>9.9999999999999995E-7</v>
      </c>
      <c r="G117" s="10">
        <v>13.363333333333333</v>
      </c>
      <c r="H117" s="10">
        <f t="shared" si="4"/>
        <v>1.0000006369863057</v>
      </c>
      <c r="I117" s="10">
        <f t="shared" si="3"/>
        <v>2.3623624803332886E-2</v>
      </c>
    </row>
    <row r="118" spans="2:9">
      <c r="B118" s="10">
        <v>13872500</v>
      </c>
      <c r="C118" s="10">
        <v>13872500</v>
      </c>
      <c r="D118" s="10">
        <v>0</v>
      </c>
      <c r="E118" s="10">
        <v>6.8493150684931511E-7</v>
      </c>
      <c r="F118" s="10">
        <v>9.9999999999999995E-7</v>
      </c>
      <c r="G118" s="10">
        <v>13.872499999999999</v>
      </c>
      <c r="H118" s="10">
        <f t="shared" si="4"/>
        <v>1.0000006438356208</v>
      </c>
      <c r="I118" s="10">
        <f t="shared" si="3"/>
        <v>2.4523726746138844E-2</v>
      </c>
    </row>
    <row r="119" spans="2:9">
      <c r="B119" s="10">
        <v>14565833.333333334</v>
      </c>
      <c r="C119" s="10">
        <v>14565833.333333334</v>
      </c>
      <c r="D119" s="10">
        <v>0</v>
      </c>
      <c r="E119" s="10">
        <v>6.8493150684931511E-7</v>
      </c>
      <c r="F119" s="10">
        <v>9.9999999999999995E-7</v>
      </c>
      <c r="G119" s="10">
        <v>14.565833333333334</v>
      </c>
      <c r="H119" s="10">
        <f t="shared" si="4"/>
        <v>1.0000006506849359</v>
      </c>
      <c r="I119" s="10">
        <f t="shared" si="3"/>
        <v>2.574939747676824E-2</v>
      </c>
    </row>
    <row r="120" spans="2:9">
      <c r="B120" s="10">
        <v>14965833.333333334</v>
      </c>
      <c r="C120" s="10">
        <v>14965833.333333334</v>
      </c>
      <c r="D120" s="10">
        <v>0</v>
      </c>
      <c r="E120" s="10">
        <v>6.8493150684931511E-7</v>
      </c>
      <c r="F120" s="10">
        <v>9.9999999999999995E-7</v>
      </c>
      <c r="G120" s="10">
        <v>14.965833333333332</v>
      </c>
      <c r="H120" s="10">
        <f t="shared" si="4"/>
        <v>1.000000657534251</v>
      </c>
      <c r="I120" s="10">
        <f t="shared" si="3"/>
        <v>2.6456515205977506E-2</v>
      </c>
    </row>
    <row r="121" spans="2:9">
      <c r="B121" s="10">
        <v>14989166.666666666</v>
      </c>
      <c r="C121" s="10">
        <v>14989166.666666666</v>
      </c>
      <c r="D121" s="10">
        <v>0</v>
      </c>
      <c r="E121" s="10">
        <v>6.8493150684931511E-7</v>
      </c>
      <c r="F121" s="10">
        <v>9.9999999999999995E-7</v>
      </c>
      <c r="G121" s="10">
        <v>14.989166666666666</v>
      </c>
      <c r="H121" s="10">
        <f t="shared" si="4"/>
        <v>1.0000006643835662</v>
      </c>
      <c r="I121" s="10">
        <f t="shared" si="3"/>
        <v>2.6497763740181375E-2</v>
      </c>
    </row>
    <row r="122" spans="2:9">
      <c r="B122" s="10">
        <v>15411666.666666666</v>
      </c>
      <c r="C122" s="10">
        <v>15411666.666666666</v>
      </c>
      <c r="D122" s="10">
        <v>0</v>
      </c>
      <c r="E122" s="10">
        <v>6.8493150684931511E-7</v>
      </c>
      <c r="F122" s="10">
        <v>9.9999999999999995E-7</v>
      </c>
      <c r="G122" s="10">
        <v>15.411666666666665</v>
      </c>
      <c r="H122" s="10">
        <f t="shared" si="4"/>
        <v>1.0000006712328813</v>
      </c>
      <c r="I122" s="10">
        <f t="shared" si="3"/>
        <v>2.7244656841658662E-2</v>
      </c>
    </row>
    <row r="123" spans="2:9">
      <c r="B123" s="10">
        <v>15950000</v>
      </c>
      <c r="C123" s="10">
        <v>15950000</v>
      </c>
      <c r="D123" s="10">
        <v>0</v>
      </c>
      <c r="E123" s="10">
        <v>6.8493150684931511E-7</v>
      </c>
      <c r="F123" s="10">
        <v>9.9999999999999995E-7</v>
      </c>
      <c r="G123" s="10">
        <v>15.95</v>
      </c>
      <c r="H123" s="10">
        <f t="shared" si="4"/>
        <v>1.0000006780821964</v>
      </c>
      <c r="I123" s="10">
        <f t="shared" si="3"/>
        <v>2.8196319452219468E-2</v>
      </c>
    </row>
    <row r="124" spans="2:9">
      <c r="B124" s="10">
        <v>16004166.666666666</v>
      </c>
      <c r="C124" s="10">
        <v>16004166.666666666</v>
      </c>
      <c r="D124" s="10">
        <v>0</v>
      </c>
      <c r="E124" s="10">
        <v>6.8493150684931511E-7</v>
      </c>
      <c r="F124" s="10">
        <v>9.9999999999999995E-7</v>
      </c>
      <c r="G124" s="10">
        <v>16.004166666666666</v>
      </c>
      <c r="H124" s="10">
        <f t="shared" si="4"/>
        <v>1.0000006849315115</v>
      </c>
      <c r="I124" s="10">
        <f t="shared" si="3"/>
        <v>2.8292074978049888E-2</v>
      </c>
    </row>
    <row r="125" spans="2:9">
      <c r="B125" s="10">
        <v>16394166.666666666</v>
      </c>
      <c r="C125" s="10">
        <v>16394166.666666666</v>
      </c>
      <c r="D125" s="10">
        <v>0</v>
      </c>
      <c r="E125" s="10">
        <v>6.8493150684931511E-7</v>
      </c>
      <c r="F125" s="10">
        <v>9.9999999999999995E-7</v>
      </c>
      <c r="G125" s="10">
        <v>16.394166666666667</v>
      </c>
      <c r="H125" s="10">
        <f t="shared" si="4"/>
        <v>1.0000006917808266</v>
      </c>
      <c r="I125" s="10">
        <f t="shared" si="3"/>
        <v>2.8981514764028923E-2</v>
      </c>
    </row>
    <row r="126" spans="2:9">
      <c r="B126" s="10">
        <v>17219166.666666668</v>
      </c>
      <c r="C126" s="10">
        <v>17219166.666666668</v>
      </c>
      <c r="D126" s="10">
        <v>0</v>
      </c>
      <c r="E126" s="10">
        <v>6.8493150684931511E-7</v>
      </c>
      <c r="F126" s="10">
        <v>9.9999999999999995E-7</v>
      </c>
      <c r="G126" s="10">
        <v>17.219166666666666</v>
      </c>
      <c r="H126" s="10">
        <f t="shared" si="4"/>
        <v>1.0000006986301417</v>
      </c>
      <c r="I126" s="10">
        <f t="shared" si="3"/>
        <v>3.0439945080523036E-2</v>
      </c>
    </row>
    <row r="127" spans="2:9">
      <c r="B127" s="10">
        <v>17287500</v>
      </c>
      <c r="C127" s="10">
        <v>17287500</v>
      </c>
      <c r="D127" s="10">
        <v>0</v>
      </c>
      <c r="E127" s="10">
        <v>6.8493150684931511E-7</v>
      </c>
      <c r="F127" s="10">
        <v>9.9999999999999995E-7</v>
      </c>
      <c r="G127" s="10">
        <v>17.287499999999998</v>
      </c>
      <c r="H127" s="10">
        <f t="shared" si="4"/>
        <v>1.0000007054794569</v>
      </c>
      <c r="I127" s="10">
        <f t="shared" si="3"/>
        <v>3.056074435926295E-2</v>
      </c>
    </row>
    <row r="128" spans="2:9">
      <c r="B128" s="10">
        <v>17345000</v>
      </c>
      <c r="C128" s="10">
        <v>17345000</v>
      </c>
      <c r="D128" s="10">
        <v>0</v>
      </c>
      <c r="E128" s="10">
        <v>6.8493150684931511E-7</v>
      </c>
      <c r="F128" s="10">
        <v>9.9999999999999995E-7</v>
      </c>
      <c r="G128" s="10">
        <v>17.344999999999999</v>
      </c>
      <c r="H128" s="10">
        <f t="shared" si="4"/>
        <v>1.000000712328772</v>
      </c>
      <c r="I128" s="10">
        <f t="shared" si="3"/>
        <v>3.0662392532836782E-2</v>
      </c>
    </row>
    <row r="129" spans="2:9">
      <c r="B129" s="10">
        <v>17448333.333333332</v>
      </c>
      <c r="C129" s="10">
        <v>17448333.333333332</v>
      </c>
      <c r="D129" s="10">
        <v>0</v>
      </c>
      <c r="E129" s="10">
        <v>6.8493150684931511E-7</v>
      </c>
      <c r="F129" s="10">
        <v>9.9999999999999995E-7</v>
      </c>
      <c r="G129" s="10">
        <v>17.448333333333331</v>
      </c>
      <c r="H129" s="10">
        <f t="shared" si="4"/>
        <v>1.0000007191780871</v>
      </c>
      <c r="I129" s="10">
        <f t="shared" si="3"/>
        <v>3.0845064612882507E-2</v>
      </c>
    </row>
    <row r="130" spans="2:9">
      <c r="B130" s="10">
        <v>18499166.666666668</v>
      </c>
      <c r="C130" s="10">
        <v>18499166.666666668</v>
      </c>
      <c r="D130" s="10">
        <v>0</v>
      </c>
      <c r="E130" s="10">
        <v>6.8493150684931511E-7</v>
      </c>
      <c r="F130" s="10">
        <v>9.9999999999999995E-7</v>
      </c>
      <c r="G130" s="10">
        <v>18.499166666666667</v>
      </c>
      <c r="H130" s="10">
        <f t="shared" si="4"/>
        <v>1.0000007260274022</v>
      </c>
      <c r="I130" s="10">
        <f t="shared" si="3"/>
        <v>3.2702721813992683E-2</v>
      </c>
    </row>
    <row r="131" spans="2:9">
      <c r="B131" s="10">
        <v>18696666.666666668</v>
      </c>
      <c r="C131" s="10">
        <v>18696666.666666668</v>
      </c>
      <c r="D131" s="10">
        <v>0</v>
      </c>
      <c r="E131" s="10">
        <v>6.8493150684931511E-7</v>
      </c>
      <c r="F131" s="10">
        <v>9.9999999999999995E-7</v>
      </c>
      <c r="G131" s="10">
        <v>18.696666666666665</v>
      </c>
      <c r="H131" s="10">
        <f t="shared" si="4"/>
        <v>1.0000007328767173</v>
      </c>
      <c r="I131" s="10">
        <f t="shared" si="3"/>
        <v>3.3051861192789758E-2</v>
      </c>
    </row>
    <row r="132" spans="2:9">
      <c r="B132" s="10">
        <v>19878333.333333332</v>
      </c>
      <c r="C132" s="10">
        <v>19878333.333333332</v>
      </c>
      <c r="D132" s="10">
        <v>0</v>
      </c>
      <c r="E132" s="10">
        <v>6.8493150684931511E-7</v>
      </c>
      <c r="F132" s="10">
        <v>9.9999999999999995E-7</v>
      </c>
      <c r="G132" s="10">
        <v>19.87833333333333</v>
      </c>
      <c r="H132" s="10">
        <f t="shared" si="4"/>
        <v>1.0000007397260324</v>
      </c>
      <c r="I132" s="10">
        <f t="shared" si="3"/>
        <v>3.5140804817828795E-2</v>
      </c>
    </row>
    <row r="133" spans="2:9">
      <c r="B133" s="10">
        <v>19889166.666666668</v>
      </c>
      <c r="C133" s="10">
        <v>19889166.666666668</v>
      </c>
      <c r="D133" s="10">
        <v>0</v>
      </c>
      <c r="E133" s="10">
        <v>6.8493150684931511E-7</v>
      </c>
      <c r="F133" s="10">
        <v>9.9999999999999995E-7</v>
      </c>
      <c r="G133" s="10">
        <v>19.889166666666668</v>
      </c>
      <c r="H133" s="10">
        <f t="shared" si="4"/>
        <v>1.0000007465753475</v>
      </c>
      <c r="I133" s="10">
        <f t="shared" si="3"/>
        <v>3.5159955922994882E-2</v>
      </c>
    </row>
    <row r="134" spans="2:9">
      <c r="B134" s="10">
        <v>20645000</v>
      </c>
      <c r="C134" s="10">
        <v>20645000</v>
      </c>
      <c r="D134" s="10">
        <v>0</v>
      </c>
      <c r="E134" s="10">
        <v>6.8493150684931511E-7</v>
      </c>
      <c r="F134" s="10">
        <v>9.9999999999999995E-7</v>
      </c>
      <c r="G134" s="10">
        <v>20.645</v>
      </c>
      <c r="H134" s="10">
        <f t="shared" si="4"/>
        <v>1.0000007534246627</v>
      </c>
      <c r="I134" s="10">
        <f t="shared" si="3"/>
        <v>3.6496113798813221E-2</v>
      </c>
    </row>
    <row r="135" spans="2:9">
      <c r="B135" s="10">
        <v>21082500</v>
      </c>
      <c r="C135" s="10">
        <v>21082500</v>
      </c>
      <c r="D135" s="10">
        <v>0</v>
      </c>
      <c r="E135" s="10">
        <v>6.8493150684931511E-7</v>
      </c>
      <c r="F135" s="10">
        <v>9.9999999999999995E-7</v>
      </c>
      <c r="G135" s="10">
        <v>21.0825</v>
      </c>
      <c r="H135" s="10">
        <f t="shared" si="4"/>
        <v>1.0000007602739778</v>
      </c>
      <c r="I135" s="10">
        <f t="shared" si="3"/>
        <v>3.726952381513586E-2</v>
      </c>
    </row>
    <row r="136" spans="2:9">
      <c r="B136" s="10">
        <v>22121666.666666664</v>
      </c>
      <c r="C136" s="10">
        <v>22121666.666666664</v>
      </c>
      <c r="D136" s="10">
        <v>0</v>
      </c>
      <c r="E136" s="10">
        <v>6.8493150684931511E-7</v>
      </c>
      <c r="F136" s="10">
        <v>9.9999999999999995E-7</v>
      </c>
      <c r="G136" s="10">
        <v>22.121666666666663</v>
      </c>
      <c r="H136" s="10">
        <f t="shared" si="4"/>
        <v>1.0000007671232929</v>
      </c>
      <c r="I136" s="10">
        <f t="shared" si="3"/>
        <v>3.9106556749144095E-2</v>
      </c>
    </row>
    <row r="137" spans="2:9">
      <c r="B137" s="10">
        <v>22725833.333333332</v>
      </c>
      <c r="C137" s="10">
        <v>22725833.333333332</v>
      </c>
      <c r="D137" s="10">
        <v>0</v>
      </c>
      <c r="E137" s="10">
        <v>6.8493150684931511E-7</v>
      </c>
      <c r="F137" s="10">
        <v>9.9999999999999995E-7</v>
      </c>
      <c r="G137" s="10">
        <v>22.72583333333333</v>
      </c>
      <c r="H137" s="10">
        <f t="shared" si="4"/>
        <v>1.000000773972608</v>
      </c>
      <c r="I137" s="10">
        <f t="shared" si="3"/>
        <v>4.0174599152637255E-2</v>
      </c>
    </row>
    <row r="138" spans="2:9">
      <c r="B138" s="10">
        <v>23385000</v>
      </c>
      <c r="C138" s="10">
        <v>23385000</v>
      </c>
      <c r="D138" s="10">
        <v>0</v>
      </c>
      <c r="E138" s="10">
        <v>6.8493150684931511E-7</v>
      </c>
      <c r="F138" s="10">
        <v>9.9999999999999995E-7</v>
      </c>
      <c r="G138" s="10">
        <v>23.384999999999998</v>
      </c>
      <c r="H138" s="10">
        <f t="shared" si="4"/>
        <v>1.0000007808219231</v>
      </c>
      <c r="I138" s="10">
        <f t="shared" si="3"/>
        <v>4.1339870243896695E-2</v>
      </c>
    </row>
    <row r="139" spans="2:9">
      <c r="B139" s="10">
        <v>24399166.666666668</v>
      </c>
      <c r="C139" s="10">
        <v>24399166.666666668</v>
      </c>
      <c r="D139" s="10">
        <v>0</v>
      </c>
      <c r="E139" s="10">
        <v>6.8493150684931511E-7</v>
      </c>
      <c r="F139" s="10">
        <v>9.9999999999999995E-7</v>
      </c>
      <c r="G139" s="10">
        <v>24.399166666666666</v>
      </c>
      <c r="H139" s="10">
        <f t="shared" si="4"/>
        <v>1.0000007876712382</v>
      </c>
      <c r="I139" s="10">
        <f t="shared" si="3"/>
        <v>4.3132708319829356E-2</v>
      </c>
    </row>
    <row r="140" spans="2:9">
      <c r="B140" s="10">
        <v>24641666.666666668</v>
      </c>
      <c r="C140" s="10">
        <v>24641666.666666668</v>
      </c>
      <c r="D140" s="10">
        <v>0</v>
      </c>
      <c r="E140" s="10">
        <v>6.8493150684931511E-7</v>
      </c>
      <c r="F140" s="10">
        <v>9.9999999999999995E-7</v>
      </c>
      <c r="G140" s="10">
        <v>24.641666666666666</v>
      </c>
      <c r="H140" s="10">
        <f t="shared" si="4"/>
        <v>1.0000007945205533</v>
      </c>
      <c r="I140" s="10">
        <f t="shared" si="3"/>
        <v>4.3561398443162473E-2</v>
      </c>
    </row>
    <row r="141" spans="2:9">
      <c r="B141" s="10">
        <v>24920000</v>
      </c>
      <c r="C141" s="10">
        <v>24920000</v>
      </c>
      <c r="D141" s="10">
        <v>0</v>
      </c>
      <c r="E141" s="10">
        <v>6.8493150684931511E-7</v>
      </c>
      <c r="F141" s="10">
        <v>9.9999999999999995E-7</v>
      </c>
      <c r="G141" s="10">
        <v>24.919999999999998</v>
      </c>
      <c r="H141" s="10">
        <f t="shared" si="4"/>
        <v>1.0000008013698685</v>
      </c>
      <c r="I141" s="10">
        <f t="shared" si="3"/>
        <v>4.405343452973725E-2</v>
      </c>
    </row>
    <row r="142" spans="2:9">
      <c r="B142" s="10">
        <v>26449166.666666668</v>
      </c>
      <c r="C142" s="10">
        <v>26449166.666666668</v>
      </c>
      <c r="D142" s="10">
        <v>0</v>
      </c>
      <c r="E142" s="10">
        <v>6.8493150684931511E-7</v>
      </c>
      <c r="F142" s="10">
        <v>9.9999999999999995E-7</v>
      </c>
      <c r="G142" s="10">
        <v>26.449166666666667</v>
      </c>
      <c r="H142" s="10">
        <f t="shared" si="4"/>
        <v>1.0000008082191836</v>
      </c>
      <c r="I142" s="10">
        <f t="shared" si="3"/>
        <v>4.6756686682026843E-2</v>
      </c>
    </row>
    <row r="143" spans="2:9">
      <c r="B143" s="10">
        <v>26592500</v>
      </c>
      <c r="C143" s="10">
        <v>26592500</v>
      </c>
      <c r="D143" s="10">
        <v>0</v>
      </c>
      <c r="E143" s="10">
        <v>6.8493150684931511E-7</v>
      </c>
      <c r="F143" s="10">
        <v>9.9999999999999995E-7</v>
      </c>
      <c r="G143" s="10">
        <v>26.592499999999998</v>
      </c>
      <c r="H143" s="10">
        <f t="shared" si="4"/>
        <v>1.0000008150684987</v>
      </c>
      <c r="I143" s="10">
        <f t="shared" si="3"/>
        <v>4.7010070534993495E-2</v>
      </c>
    </row>
    <row r="144" spans="2:9">
      <c r="B144" s="10">
        <v>26859166.666666668</v>
      </c>
      <c r="C144" s="10">
        <v>26859166.666666668</v>
      </c>
      <c r="D144" s="10">
        <v>0</v>
      </c>
      <c r="E144" s="10">
        <v>6.8493150684931511E-7</v>
      </c>
      <c r="F144" s="10">
        <v>9.9999999999999995E-7</v>
      </c>
      <c r="G144" s="10">
        <v>26.859166666666667</v>
      </c>
      <c r="H144" s="10">
        <f t="shared" si="4"/>
        <v>1.0000008219178138</v>
      </c>
      <c r="I144" s="10">
        <f t="shared" si="3"/>
        <v>4.7481482354466337E-2</v>
      </c>
    </row>
    <row r="145" spans="2:9">
      <c r="B145" s="10">
        <v>27615000</v>
      </c>
      <c r="C145" s="10">
        <v>27615000</v>
      </c>
      <c r="D145" s="10">
        <v>0</v>
      </c>
      <c r="E145" s="10">
        <v>6.8493150684931511E-7</v>
      </c>
      <c r="F145" s="10">
        <v>9.9999999999999995E-7</v>
      </c>
      <c r="G145" s="10">
        <v>27.614999999999998</v>
      </c>
      <c r="H145" s="10">
        <f t="shared" si="4"/>
        <v>1.0000008287671289</v>
      </c>
      <c r="I145" s="10">
        <f t="shared" si="3"/>
        <v>4.8817640230284676E-2</v>
      </c>
    </row>
    <row r="146" spans="2:9">
      <c r="B146" s="10">
        <v>29473333.333333332</v>
      </c>
      <c r="C146" s="10">
        <v>29473333.333333332</v>
      </c>
      <c r="D146" s="10">
        <v>0</v>
      </c>
      <c r="E146" s="10">
        <v>6.8493150684931511E-7</v>
      </c>
      <c r="F146" s="10">
        <v>9.9999999999999995E-7</v>
      </c>
      <c r="G146" s="10">
        <v>29.473333333333329</v>
      </c>
      <c r="H146" s="10">
        <f t="shared" si="4"/>
        <v>1.000000835616444</v>
      </c>
      <c r="I146" s="10">
        <f t="shared" ref="I146:I166" si="5">0.5*(B146+C146)/C$166</f>
        <v>5.2102791347236055E-2</v>
      </c>
    </row>
    <row r="147" spans="2:9">
      <c r="B147" s="10">
        <v>29475833.333333332</v>
      </c>
      <c r="C147" s="10">
        <v>29475833.333333332</v>
      </c>
      <c r="D147" s="10">
        <v>0</v>
      </c>
      <c r="E147" s="10">
        <v>6.8493150684931511E-7</v>
      </c>
      <c r="F147" s="10">
        <v>9.9999999999999995E-7</v>
      </c>
      <c r="G147" s="10">
        <v>29.47583333333333</v>
      </c>
      <c r="H147" s="10">
        <f t="shared" ref="H147:H166" si="6">E147/100+H146</f>
        <v>1.0000008424657592</v>
      </c>
      <c r="I147" s="10">
        <f t="shared" si="5"/>
        <v>5.2107210833043614E-2</v>
      </c>
    </row>
    <row r="148" spans="2:9">
      <c r="B148" s="10">
        <v>29848333.333333332</v>
      </c>
      <c r="C148" s="10">
        <v>29848333.333333332</v>
      </c>
      <c r="D148" s="10">
        <v>0</v>
      </c>
      <c r="E148" s="10">
        <v>6.8493150684931511E-7</v>
      </c>
      <c r="F148" s="10">
        <v>9.9999999999999995E-7</v>
      </c>
      <c r="G148" s="10">
        <v>29.848333333333329</v>
      </c>
      <c r="H148" s="10">
        <f t="shared" si="6"/>
        <v>1.0000008493150743</v>
      </c>
      <c r="I148" s="10">
        <f t="shared" si="5"/>
        <v>5.2765714218369744E-2</v>
      </c>
    </row>
    <row r="149" spans="2:9">
      <c r="B149" s="10">
        <v>30220000</v>
      </c>
      <c r="C149" s="10">
        <v>30220000</v>
      </c>
      <c r="D149" s="10">
        <v>0</v>
      </c>
      <c r="E149" s="10">
        <v>6.8493150684931511E-7</v>
      </c>
      <c r="F149" s="10">
        <v>9.9999999999999995E-7</v>
      </c>
      <c r="G149" s="10">
        <v>30.22</v>
      </c>
      <c r="H149" s="10">
        <f t="shared" si="6"/>
        <v>1.0000008561643894</v>
      </c>
      <c r="I149" s="10">
        <f t="shared" si="5"/>
        <v>5.3422744441760019E-2</v>
      </c>
    </row>
    <row r="150" spans="2:9">
      <c r="B150" s="10">
        <v>30295833.333333332</v>
      </c>
      <c r="C150" s="10">
        <v>30295833.333333332</v>
      </c>
      <c r="D150" s="10">
        <v>0</v>
      </c>
      <c r="E150" s="10">
        <v>6.8493150684931511E-7</v>
      </c>
      <c r="F150" s="10">
        <v>9.9999999999999995E-7</v>
      </c>
      <c r="G150" s="10">
        <v>30.295833333333331</v>
      </c>
      <c r="H150" s="10">
        <f t="shared" si="6"/>
        <v>1.0000008630137045</v>
      </c>
      <c r="I150" s="10">
        <f t="shared" si="5"/>
        <v>5.3556802177922608E-2</v>
      </c>
    </row>
    <row r="151" spans="2:9">
      <c r="B151" s="10">
        <v>31270833.333333332</v>
      </c>
      <c r="C151" s="10">
        <v>31270833.333333332</v>
      </c>
      <c r="D151" s="10">
        <v>0</v>
      </c>
      <c r="E151" s="10">
        <v>6.8493150684931511E-7</v>
      </c>
      <c r="F151" s="10">
        <v>9.9999999999999995E-7</v>
      </c>
      <c r="G151" s="10">
        <v>31.270833333333332</v>
      </c>
      <c r="H151" s="10">
        <f t="shared" si="6"/>
        <v>1.0000008698630196</v>
      </c>
      <c r="I151" s="10">
        <f t="shared" si="5"/>
        <v>5.5280401642870194E-2</v>
      </c>
    </row>
    <row r="152" spans="2:9">
      <c r="B152" s="10">
        <v>32666666.666666668</v>
      </c>
      <c r="C152" s="10">
        <v>32666666.666666668</v>
      </c>
      <c r="D152" s="10">
        <v>0</v>
      </c>
      <c r="E152" s="10">
        <v>6.8493150684931511E-7</v>
      </c>
      <c r="F152" s="10">
        <v>9.9999999999999995E-7</v>
      </c>
      <c r="G152" s="10">
        <v>32.666666666666664</v>
      </c>
      <c r="H152" s="10">
        <f t="shared" si="6"/>
        <v>1.0000008767123347</v>
      </c>
      <c r="I152" s="10">
        <f t="shared" si="5"/>
        <v>5.774794788542336E-2</v>
      </c>
    </row>
    <row r="153" spans="2:9">
      <c r="B153" s="10">
        <v>33499166.666666668</v>
      </c>
      <c r="C153" s="10">
        <v>33499166.666666668</v>
      </c>
      <c r="D153" s="10">
        <v>0</v>
      </c>
      <c r="E153" s="10">
        <v>6.8493150684931511E-7</v>
      </c>
      <c r="F153" s="10">
        <v>9.9999999999999995E-7</v>
      </c>
      <c r="G153" s="10">
        <v>33.499166666666667</v>
      </c>
      <c r="H153" s="10">
        <f t="shared" si="6"/>
        <v>1.0000008835616498</v>
      </c>
      <c r="I153" s="10">
        <f t="shared" si="5"/>
        <v>5.9219636659340151E-2</v>
      </c>
    </row>
    <row r="154" spans="2:9">
      <c r="B154" s="10">
        <v>35106666.666666664</v>
      </c>
      <c r="C154" s="10">
        <v>35106666.666666664</v>
      </c>
      <c r="D154" s="10">
        <v>0</v>
      </c>
      <c r="E154" s="10">
        <v>6.8493150684931511E-7</v>
      </c>
      <c r="F154" s="10">
        <v>9.9999999999999995E-7</v>
      </c>
      <c r="G154" s="10">
        <v>35.106666666666662</v>
      </c>
      <c r="H154" s="10">
        <f t="shared" si="6"/>
        <v>1.000000890410965</v>
      </c>
      <c r="I154" s="10">
        <f t="shared" si="5"/>
        <v>6.206136603359988E-2</v>
      </c>
    </row>
    <row r="155" spans="2:9">
      <c r="B155" s="10">
        <v>35399166.666666664</v>
      </c>
      <c r="C155" s="10">
        <v>35399166.666666664</v>
      </c>
      <c r="D155" s="10">
        <v>0</v>
      </c>
      <c r="E155" s="10">
        <v>6.8493150684931511E-7</v>
      </c>
      <c r="F155" s="10">
        <v>9.9999999999999995E-7</v>
      </c>
      <c r="G155" s="10">
        <v>35.399166666666666</v>
      </c>
      <c r="H155" s="10">
        <f t="shared" si="6"/>
        <v>1.0000008972602801</v>
      </c>
      <c r="I155" s="10">
        <f t="shared" si="5"/>
        <v>6.2578445873084157E-2</v>
      </c>
    </row>
    <row r="156" spans="2:9">
      <c r="B156" s="10">
        <v>37119166.666666664</v>
      </c>
      <c r="C156" s="10">
        <v>37119166.666666664</v>
      </c>
      <c r="D156" s="10">
        <v>0</v>
      </c>
      <c r="E156" s="10">
        <v>6.8493150684931511E-7</v>
      </c>
      <c r="F156" s="10">
        <v>9.9999999999999995E-7</v>
      </c>
      <c r="G156" s="10">
        <v>37.119166666666665</v>
      </c>
      <c r="H156" s="10">
        <f t="shared" si="6"/>
        <v>1.0000009041095952</v>
      </c>
      <c r="I156" s="10">
        <f t="shared" si="5"/>
        <v>6.561905210868399E-2</v>
      </c>
    </row>
    <row r="157" spans="2:9">
      <c r="B157" s="10">
        <v>38678333.333333336</v>
      </c>
      <c r="C157" s="10">
        <v>38678333.333333336</v>
      </c>
      <c r="D157" s="10">
        <v>0</v>
      </c>
      <c r="E157" s="10">
        <v>6.8493150684931511E-7</v>
      </c>
      <c r="F157" s="10">
        <v>9.9999999999999995E-7</v>
      </c>
      <c r="G157" s="10">
        <v>38.678333333333335</v>
      </c>
      <c r="H157" s="10">
        <f t="shared" si="6"/>
        <v>1.0000009109589103</v>
      </c>
      <c r="I157" s="10">
        <f t="shared" si="5"/>
        <v>6.8375338090664289E-2</v>
      </c>
    </row>
    <row r="158" spans="2:9">
      <c r="B158" s="10">
        <v>40174166.666666664</v>
      </c>
      <c r="C158" s="10">
        <v>40174166.666666664</v>
      </c>
      <c r="D158" s="10">
        <v>0</v>
      </c>
      <c r="E158" s="10">
        <v>6.8493150684931511E-7</v>
      </c>
      <c r="F158" s="10">
        <v>9.9999999999999995E-7</v>
      </c>
      <c r="G158" s="10">
        <v>40.174166666666665</v>
      </c>
      <c r="H158" s="10">
        <f t="shared" si="6"/>
        <v>1.0000009178082254</v>
      </c>
      <c r="I158" s="10">
        <f t="shared" si="5"/>
        <v>7.1019663765519755E-2</v>
      </c>
    </row>
    <row r="159" spans="2:9">
      <c r="B159" s="10">
        <v>52998333.333333336</v>
      </c>
      <c r="C159" s="10">
        <v>52998333.333333336</v>
      </c>
      <c r="D159" s="10">
        <v>0</v>
      </c>
      <c r="E159" s="10">
        <v>6.8493150684931511E-7</v>
      </c>
      <c r="F159" s="10">
        <v>9.9999999999999995E-7</v>
      </c>
      <c r="G159" s="10">
        <v>52.998333333333335</v>
      </c>
      <c r="H159" s="10">
        <f t="shared" si="6"/>
        <v>1.0000009246575405</v>
      </c>
      <c r="I159" s="10">
        <f t="shared" si="5"/>
        <v>9.3690152796355994E-2</v>
      </c>
    </row>
    <row r="160" spans="2:9">
      <c r="B160" s="10">
        <v>53225000</v>
      </c>
      <c r="C160" s="10">
        <v>53225000</v>
      </c>
      <c r="D160" s="10">
        <v>0</v>
      </c>
      <c r="E160" s="10">
        <v>6.8493150684931511E-7</v>
      </c>
      <c r="F160" s="10">
        <v>9.9999999999999995E-7</v>
      </c>
      <c r="G160" s="10">
        <v>53.224999999999994</v>
      </c>
      <c r="H160" s="10">
        <f t="shared" si="6"/>
        <v>1.0000009315068557</v>
      </c>
      <c r="I160" s="10">
        <f t="shared" si="5"/>
        <v>9.4090852842907913E-2</v>
      </c>
    </row>
    <row r="161" spans="2:14">
      <c r="B161" s="10">
        <v>55046666.666666664</v>
      </c>
      <c r="C161" s="10">
        <v>55046666.666666664</v>
      </c>
      <c r="D161" s="10">
        <v>0</v>
      </c>
      <c r="E161" s="10">
        <v>6.8493150684931511E-7</v>
      </c>
      <c r="F161" s="10">
        <v>9.9999999999999995E-7</v>
      </c>
      <c r="G161" s="10">
        <v>55.04666666666666</v>
      </c>
      <c r="H161" s="10">
        <f t="shared" si="6"/>
        <v>1.0000009383561708</v>
      </c>
      <c r="I161" s="10">
        <f t="shared" si="5"/>
        <v>9.7311184834681763E-2</v>
      </c>
    </row>
    <row r="162" spans="2:14">
      <c r="B162" s="10">
        <v>72355000</v>
      </c>
      <c r="C162" s="10">
        <v>72355000</v>
      </c>
      <c r="D162" s="10">
        <v>0</v>
      </c>
      <c r="E162" s="10">
        <v>6.8493150684931511E-7</v>
      </c>
      <c r="F162" s="10">
        <v>9.9999999999999995E-7</v>
      </c>
      <c r="G162" s="10">
        <v>72.35499999999999</v>
      </c>
      <c r="H162" s="10">
        <f t="shared" si="6"/>
        <v>1.0000009452054859</v>
      </c>
      <c r="I162" s="10">
        <f t="shared" si="5"/>
        <v>0.12790875824234105</v>
      </c>
    </row>
    <row r="163" spans="2:14">
      <c r="B163" s="10">
        <v>73233333.333333328</v>
      </c>
      <c r="C163" s="10">
        <v>73233333.333333328</v>
      </c>
      <c r="D163" s="10">
        <v>0</v>
      </c>
      <c r="E163" s="10">
        <v>6.8493150684931511E-7</v>
      </c>
      <c r="F163" s="10">
        <v>9.9999999999999995E-7</v>
      </c>
      <c r="G163" s="10">
        <v>73.23333333333332</v>
      </c>
      <c r="H163" s="10">
        <f t="shared" si="6"/>
        <v>1.000000952054801</v>
      </c>
      <c r="I163" s="10">
        <f t="shared" si="5"/>
        <v>0.12946147092272972</v>
      </c>
    </row>
    <row r="164" spans="2:14">
      <c r="B164" s="10">
        <v>82921666.666666672</v>
      </c>
      <c r="C164" s="10">
        <v>82921666.666666672</v>
      </c>
      <c r="D164" s="10">
        <v>0</v>
      </c>
      <c r="E164" s="10">
        <v>6.8493150684931511E-7</v>
      </c>
      <c r="F164" s="10">
        <v>9.9999999999999995E-7</v>
      </c>
      <c r="G164" s="10">
        <v>82.921666666666667</v>
      </c>
      <c r="H164" s="10">
        <f t="shared" si="6"/>
        <v>1.0000009589041161</v>
      </c>
      <c r="I164" s="10">
        <f t="shared" si="5"/>
        <v>0.14658845158895248</v>
      </c>
    </row>
    <row r="165" spans="2:14">
      <c r="B165" s="10">
        <v>89481666.666666672</v>
      </c>
      <c r="C165" s="10">
        <v>89481666.666666672</v>
      </c>
      <c r="D165" s="10">
        <v>0</v>
      </c>
      <c r="E165" s="10">
        <v>6.8493150684931511E-7</v>
      </c>
      <c r="F165" s="10">
        <v>9.9999999999999995E-7</v>
      </c>
      <c r="G165" s="10">
        <v>89.481666666666669</v>
      </c>
      <c r="H165" s="10">
        <f t="shared" si="6"/>
        <v>1.0000009657534312</v>
      </c>
      <c r="I165" s="10">
        <f t="shared" si="5"/>
        <v>0.15818518234798443</v>
      </c>
    </row>
    <row r="166" spans="2:14">
      <c r="B166" s="10">
        <v>565676666.66666663</v>
      </c>
      <c r="C166" s="10">
        <v>565676666.66666663</v>
      </c>
      <c r="D166" s="10">
        <v>0</v>
      </c>
      <c r="E166" s="10">
        <v>6.8493150684931511E-7</v>
      </c>
      <c r="F166" s="10">
        <v>9.9999999999999995E-7</v>
      </c>
      <c r="G166" s="10">
        <v>565.67666666666662</v>
      </c>
      <c r="H166" s="10">
        <f t="shared" si="6"/>
        <v>1.0000009726027463</v>
      </c>
      <c r="I166" s="10">
        <f t="shared" si="5"/>
        <v>1</v>
      </c>
    </row>
    <row r="167" spans="2:14">
      <c r="B167" s="10"/>
      <c r="C167" s="10"/>
      <c r="D167" s="10"/>
      <c r="E167" s="10"/>
      <c r="F167" s="10" t="s">
        <v>15</v>
      </c>
      <c r="G167" s="10">
        <v>4427404.3347977111</v>
      </c>
    </row>
    <row r="169" spans="2:14">
      <c r="B169" s="12" t="s">
        <v>51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2:14">
      <c r="B170" s="24" t="s">
        <v>1</v>
      </c>
      <c r="C170" s="24">
        <v>10</v>
      </c>
      <c r="D170" s="24">
        <v>10</v>
      </c>
      <c r="E170" s="24">
        <v>10</v>
      </c>
      <c r="F170" s="24">
        <v>10</v>
      </c>
      <c r="G170" s="24">
        <v>10</v>
      </c>
      <c r="H170" s="24">
        <v>10</v>
      </c>
      <c r="I170" s="24">
        <v>10</v>
      </c>
      <c r="J170" s="24">
        <v>10</v>
      </c>
      <c r="K170" s="24">
        <v>10</v>
      </c>
      <c r="L170" s="24">
        <v>5</v>
      </c>
      <c r="M170" s="24">
        <v>4</v>
      </c>
      <c r="N170" s="24">
        <v>1</v>
      </c>
    </row>
    <row r="171" spans="2:14">
      <c r="B171" s="24" t="s">
        <v>50</v>
      </c>
      <c r="C171" s="24">
        <v>0</v>
      </c>
      <c r="D171" s="24">
        <v>0.1</v>
      </c>
      <c r="E171" s="24">
        <v>0.2</v>
      </c>
      <c r="F171" s="24">
        <v>0.5</v>
      </c>
      <c r="G171" s="24">
        <v>0.8</v>
      </c>
      <c r="H171" s="24">
        <v>1.2</v>
      </c>
      <c r="I171" s="24">
        <v>1.7</v>
      </c>
      <c r="J171" s="24">
        <v>2.4</v>
      </c>
      <c r="K171" s="24">
        <v>4.2</v>
      </c>
      <c r="L171" s="24">
        <v>4.2000000000000028</v>
      </c>
      <c r="M171" s="24">
        <v>10.299999999999997</v>
      </c>
      <c r="N171" s="24">
        <v>74.5</v>
      </c>
    </row>
    <row r="172" spans="2:14">
      <c r="B172" s="24" t="s">
        <v>69</v>
      </c>
      <c r="C172" s="24">
        <f>C171/$N171</f>
        <v>0</v>
      </c>
      <c r="D172" s="24">
        <f>D171/$N171</f>
        <v>1.342281879194631E-3</v>
      </c>
      <c r="E172" s="24">
        <f t="shared" ref="E172:N172" si="7">E171/$N171</f>
        <v>2.684563758389262E-3</v>
      </c>
      <c r="F172" s="24">
        <f t="shared" si="7"/>
        <v>6.7114093959731542E-3</v>
      </c>
      <c r="G172" s="24">
        <f t="shared" si="7"/>
        <v>1.0738255033557048E-2</v>
      </c>
      <c r="H172" s="24">
        <f t="shared" si="7"/>
        <v>1.6107382550335569E-2</v>
      </c>
      <c r="I172" s="24">
        <f t="shared" si="7"/>
        <v>2.2818791946308724E-2</v>
      </c>
      <c r="J172" s="24">
        <f t="shared" si="7"/>
        <v>3.2214765100671137E-2</v>
      </c>
      <c r="K172" s="24">
        <f t="shared" si="7"/>
        <v>5.6375838926174496E-2</v>
      </c>
      <c r="L172" s="24">
        <f t="shared" si="7"/>
        <v>5.6375838926174537E-2</v>
      </c>
      <c r="M172" s="24">
        <f t="shared" si="7"/>
        <v>0.13825503355704694</v>
      </c>
      <c r="N172" s="24">
        <f t="shared" si="7"/>
        <v>1</v>
      </c>
    </row>
    <row r="173" spans="2:14">
      <c r="B173" s="24" t="s">
        <v>70</v>
      </c>
      <c r="C173" s="24">
        <f>C170/100</f>
        <v>0.1</v>
      </c>
      <c r="D173" s="24">
        <f>C173+D170/100</f>
        <v>0.2</v>
      </c>
      <c r="E173" s="24">
        <f t="shared" ref="E173:N173" si="8">D173+E170/100</f>
        <v>0.30000000000000004</v>
      </c>
      <c r="F173" s="24">
        <f t="shared" si="8"/>
        <v>0.4</v>
      </c>
      <c r="G173" s="24">
        <f t="shared" si="8"/>
        <v>0.5</v>
      </c>
      <c r="H173" s="24">
        <f t="shared" si="8"/>
        <v>0.6</v>
      </c>
      <c r="I173" s="24">
        <f t="shared" si="8"/>
        <v>0.7</v>
      </c>
      <c r="J173" s="24">
        <f t="shared" si="8"/>
        <v>0.79999999999999993</v>
      </c>
      <c r="K173" s="24">
        <f t="shared" si="8"/>
        <v>0.89999999999999991</v>
      </c>
      <c r="L173" s="24">
        <f t="shared" si="8"/>
        <v>0.95</v>
      </c>
      <c r="M173" s="24">
        <f t="shared" si="8"/>
        <v>0.99</v>
      </c>
      <c r="N173" s="24">
        <f t="shared" si="8"/>
        <v>1</v>
      </c>
    </row>
    <row r="175" spans="2:14">
      <c r="B175" s="32" t="s">
        <v>71</v>
      </c>
    </row>
    <row r="176" spans="2:14">
      <c r="B176" s="10" t="s">
        <v>37</v>
      </c>
      <c r="C176" s="10" t="s">
        <v>3</v>
      </c>
      <c r="D176" s="10" t="s">
        <v>38</v>
      </c>
      <c r="E176" s="10" t="s">
        <v>39</v>
      </c>
      <c r="F176" s="10" t="s">
        <v>53</v>
      </c>
      <c r="G176" s="10" t="s">
        <v>54</v>
      </c>
      <c r="H176" s="10" t="s">
        <v>55</v>
      </c>
      <c r="I176" s="10" t="s">
        <v>56</v>
      </c>
      <c r="J176" s="10" t="s">
        <v>57</v>
      </c>
      <c r="K176" s="10" t="s">
        <v>72</v>
      </c>
    </row>
    <row r="177" spans="2:11">
      <c r="B177" s="10">
        <v>0</v>
      </c>
      <c r="C177" s="10">
        <v>10000</v>
      </c>
      <c r="D177" s="10">
        <v>10000</v>
      </c>
      <c r="E177" s="10">
        <v>420</v>
      </c>
      <c r="F177" s="10">
        <v>2100000</v>
      </c>
      <c r="G177" s="10">
        <v>9.3853958075267542E-6</v>
      </c>
      <c r="H177" s="10">
        <v>1.5142610946665561E-3</v>
      </c>
      <c r="I177" s="10">
        <v>9.3853958075267542E-6</v>
      </c>
      <c r="J177" s="10">
        <v>1.5142610946665561E-3</v>
      </c>
      <c r="K177" s="10">
        <f>(B177+C177)/(B$200+C$200)</f>
        <v>1.7822226594641955E-5</v>
      </c>
    </row>
    <row r="178" spans="2:11">
      <c r="B178" s="10">
        <v>10001</v>
      </c>
      <c r="C178" s="10">
        <v>25001</v>
      </c>
      <c r="D178" s="10">
        <v>15000</v>
      </c>
      <c r="E178" s="10">
        <v>1079</v>
      </c>
      <c r="F178" s="10">
        <v>18883579</v>
      </c>
      <c r="G178" s="10">
        <v>8.4395172941762034E-5</v>
      </c>
      <c r="H178" s="10">
        <v>3.8902088598695571E-3</v>
      </c>
      <c r="I178" s="10">
        <v>9.3780568749288781E-5</v>
      </c>
      <c r="J178" s="10">
        <v>5.4044699545361136E-3</v>
      </c>
      <c r="K178" s="10">
        <f t="shared" ref="K178:K200" si="9">(B178+C178)/(B$200+C$200)</f>
        <v>6.2381357526565778E-5</v>
      </c>
    </row>
    <row r="179" spans="2:11">
      <c r="B179" s="10">
        <v>25002</v>
      </c>
      <c r="C179" s="10">
        <v>47502</v>
      </c>
      <c r="D179" s="10">
        <v>22500</v>
      </c>
      <c r="E179" s="10">
        <v>3164</v>
      </c>
      <c r="F179" s="10">
        <v>114701328</v>
      </c>
      <c r="G179" s="10">
        <v>5.126273156804529E-4</v>
      </c>
      <c r="H179" s="10">
        <v>1.1407433579821389E-2</v>
      </c>
      <c r="I179" s="10">
        <v>6.0640788442974168E-4</v>
      </c>
      <c r="J179" s="10">
        <v>1.6811903534357502E-2</v>
      </c>
      <c r="K179" s="10">
        <f t="shared" si="9"/>
        <v>1.2921827170179204E-4</v>
      </c>
    </row>
    <row r="180" spans="2:11">
      <c r="B180" s="10">
        <v>47503</v>
      </c>
      <c r="C180" s="10">
        <v>81253</v>
      </c>
      <c r="D180" s="10">
        <v>33750</v>
      </c>
      <c r="E180" s="10">
        <v>5977</v>
      </c>
      <c r="F180" s="10">
        <v>384787306</v>
      </c>
      <c r="G180" s="10">
        <v>1.7197053183437689E-3</v>
      </c>
      <c r="H180" s="10">
        <v>2.1549377530528584E-2</v>
      </c>
      <c r="I180" s="10">
        <v>2.3261132027735105E-3</v>
      </c>
      <c r="J180" s="10">
        <v>3.8361281064886087E-2</v>
      </c>
      <c r="K180" s="10">
        <f t="shared" si="9"/>
        <v>2.2947186074197197E-4</v>
      </c>
    </row>
    <row r="181" spans="2:11">
      <c r="B181" s="10">
        <v>81254</v>
      </c>
      <c r="C181" s="10">
        <v>131879</v>
      </c>
      <c r="D181" s="10">
        <v>50625</v>
      </c>
      <c r="E181" s="10">
        <v>9700</v>
      </c>
      <c r="F181" s="10">
        <v>1033695050</v>
      </c>
      <c r="G181" s="10">
        <v>4.6198272326338852E-3</v>
      </c>
      <c r="H181" s="10">
        <v>3.4972220519679985E-2</v>
      </c>
      <c r="I181" s="10">
        <v>6.9459404354073953E-3</v>
      </c>
      <c r="J181" s="10">
        <v>7.3333501584566071E-2</v>
      </c>
      <c r="K181" s="10">
        <f t="shared" si="9"/>
        <v>3.7985046207958238E-4</v>
      </c>
    </row>
    <row r="182" spans="2:11">
      <c r="B182" s="10">
        <v>131880</v>
      </c>
      <c r="C182" s="10">
        <v>207817.5</v>
      </c>
      <c r="D182" s="10">
        <v>75937.5</v>
      </c>
      <c r="E182" s="10">
        <v>17833</v>
      </c>
      <c r="F182" s="10">
        <v>3028912758.75</v>
      </c>
      <c r="G182" s="10">
        <v>1.3536926241588832E-2</v>
      </c>
      <c r="H182" s="10">
        <v>6.4294805002830233E-2</v>
      </c>
      <c r="I182" s="10">
        <v>2.0482866676996225E-2</v>
      </c>
      <c r="J182" s="10">
        <v>0.1376283065873963</v>
      </c>
      <c r="K182" s="10">
        <f t="shared" si="9"/>
        <v>6.0541658186333855E-4</v>
      </c>
    </row>
    <row r="183" spans="2:11">
      <c r="B183" s="10">
        <v>207818.5</v>
      </c>
      <c r="C183" s="10">
        <v>321724.75</v>
      </c>
      <c r="D183" s="10">
        <v>113906.25</v>
      </c>
      <c r="E183" s="10">
        <v>30833</v>
      </c>
      <c r="F183" s="10">
        <v>8163703513.625</v>
      </c>
      <c r="G183" s="10">
        <v>3.6485518443175005E-2</v>
      </c>
      <c r="H183" s="10">
        <v>0.11116479126631887</v>
      </c>
      <c r="I183" s="10">
        <v>5.696838512017123E-2</v>
      </c>
      <c r="J183" s="10">
        <v>0.24879309785371517</v>
      </c>
      <c r="K183" s="10">
        <f t="shared" si="9"/>
        <v>9.437639793163134E-4</v>
      </c>
    </row>
    <row r="184" spans="2:11">
      <c r="B184" s="10">
        <v>321725.75</v>
      </c>
      <c r="C184" s="10">
        <v>492585.125</v>
      </c>
      <c r="D184" s="10">
        <v>170859.375</v>
      </c>
      <c r="E184" s="10">
        <v>51087</v>
      </c>
      <c r="F184" s="10">
        <v>20800349835.5625</v>
      </c>
      <c r="G184" s="10">
        <v>9.2961674353227663E-2</v>
      </c>
      <c r="H184" s="10">
        <v>0.18418822986483416</v>
      </c>
      <c r="I184" s="10">
        <v>0.14993005947339888</v>
      </c>
      <c r="J184" s="10">
        <v>0.43298132771854936</v>
      </c>
      <c r="K184" s="10">
        <f t="shared" si="9"/>
        <v>1.4512832932731161E-3</v>
      </c>
    </row>
    <row r="185" spans="2:11">
      <c r="B185" s="10">
        <v>492586.125</v>
      </c>
      <c r="C185" s="10">
        <v>748875.1875</v>
      </c>
      <c r="D185" s="10">
        <v>256289.0625</v>
      </c>
      <c r="E185" s="10">
        <v>62218</v>
      </c>
      <c r="F185" s="10">
        <v>38620619970.5625</v>
      </c>
      <c r="G185" s="10">
        <v>0.17260466893133397</v>
      </c>
      <c r="H185" s="10">
        <v>0.22431975425705664</v>
      </c>
      <c r="I185" s="10">
        <v>0.32253472840473285</v>
      </c>
      <c r="J185" s="10">
        <v>0.65730108197560599</v>
      </c>
      <c r="K185" s="10">
        <f t="shared" si="9"/>
        <v>2.2125604819856607E-3</v>
      </c>
    </row>
    <row r="186" spans="2:11">
      <c r="B186" s="10">
        <v>748876.1875</v>
      </c>
      <c r="C186" s="10">
        <v>1133309.78125</v>
      </c>
      <c r="D186" s="10">
        <v>384433.59375</v>
      </c>
      <c r="E186" s="10">
        <v>45779</v>
      </c>
      <c r="F186" s="10">
        <v>43082295731.703125</v>
      </c>
      <c r="G186" s="10">
        <v>0.19254495130426394</v>
      </c>
      <c r="H186" s="10">
        <v>0.16505085393509589</v>
      </c>
      <c r="I186" s="10">
        <v>0.51507967970899682</v>
      </c>
      <c r="J186" s="10">
        <v>0.82235193591070188</v>
      </c>
      <c r="K186" s="10">
        <f t="shared" si="9"/>
        <v>3.3544744828318184E-3</v>
      </c>
    </row>
    <row r="187" spans="2:11">
      <c r="B187" s="10">
        <v>1133310.78125</v>
      </c>
      <c r="C187" s="10">
        <v>1709961.171875</v>
      </c>
      <c r="D187" s="10">
        <v>576650.390625</v>
      </c>
      <c r="E187" s="10">
        <v>30858</v>
      </c>
      <c r="F187" s="10">
        <v>43868842964.765625</v>
      </c>
      <c r="G187" s="10">
        <v>0.19606021659169565</v>
      </c>
      <c r="H187" s="10">
        <v>0.11125492585528711</v>
      </c>
      <c r="I187" s="10">
        <v>0.71113989630069252</v>
      </c>
      <c r="J187" s="10">
        <v>0.93360686176598895</v>
      </c>
      <c r="K187" s="10">
        <f t="shared" si="9"/>
        <v>5.067343701878395E-3</v>
      </c>
    </row>
    <row r="188" spans="2:11">
      <c r="B188" s="10">
        <v>1709962.171875</v>
      </c>
      <c r="C188" s="10">
        <v>2574937.7578125</v>
      </c>
      <c r="D188" s="10">
        <v>864975.5859375</v>
      </c>
      <c r="E188" s="10">
        <v>9452</v>
      </c>
      <c r="F188" s="10">
        <v>20250437067.703125</v>
      </c>
      <c r="G188" s="10">
        <v>9.050398435990728E-2</v>
      </c>
      <c r="H188" s="10">
        <v>3.4078085397114974E-2</v>
      </c>
      <c r="I188" s="10">
        <v>0.80164388066059977</v>
      </c>
      <c r="J188" s="10">
        <v>0.96768494716310394</v>
      </c>
      <c r="K188" s="10">
        <f t="shared" si="9"/>
        <v>7.6366457482256013E-3</v>
      </c>
    </row>
    <row r="189" spans="2:11">
      <c r="B189" s="10">
        <v>2574938.7578125</v>
      </c>
      <c r="C189" s="10">
        <v>3872402.13671875</v>
      </c>
      <c r="D189" s="10">
        <v>1297463.37890625</v>
      </c>
      <c r="E189" s="10">
        <v>4847</v>
      </c>
      <c r="F189" s="10">
        <v>15625130657.896484</v>
      </c>
      <c r="G189" s="10">
        <v>6.9832397985085434E-2</v>
      </c>
      <c r="H189" s="10">
        <v>1.7475294109163802E-2</v>
      </c>
      <c r="I189" s="10">
        <v>0.87147627864568522</v>
      </c>
      <c r="J189" s="10">
        <v>0.98516024127226776</v>
      </c>
      <c r="K189" s="10">
        <f t="shared" si="9"/>
        <v>1.1490597035523751E-2</v>
      </c>
    </row>
    <row r="190" spans="2:11">
      <c r="B190" s="10">
        <v>3872403.13671875</v>
      </c>
      <c r="C190" s="10">
        <v>5818598.205078125</v>
      </c>
      <c r="D190" s="10">
        <v>1946195.068359375</v>
      </c>
      <c r="E190" s="10">
        <v>2484</v>
      </c>
      <c r="F190" s="10">
        <v>12036223666.511719</v>
      </c>
      <c r="G190" s="10">
        <v>5.3792725303873044E-2</v>
      </c>
      <c r="H190" s="10">
        <v>8.9557727598850601E-3</v>
      </c>
      <c r="I190" s="10">
        <v>0.92526900394955824</v>
      </c>
      <c r="J190" s="10">
        <v>0.99411601403215277</v>
      </c>
      <c r="K190" s="10">
        <f t="shared" si="9"/>
        <v>1.7271522184248315E-2</v>
      </c>
    </row>
    <row r="191" spans="2:11">
      <c r="B191" s="10">
        <v>5818599.205078125</v>
      </c>
      <c r="C191" s="10">
        <v>8737891.8076171875</v>
      </c>
      <c r="D191" s="10">
        <v>2919292.6025390625</v>
      </c>
      <c r="E191" s="10">
        <v>968</v>
      </c>
      <c r="F191" s="10">
        <v>7045341650.1445312</v>
      </c>
      <c r="G191" s="10">
        <v>3.1487295231361956E-2</v>
      </c>
      <c r="H191" s="10">
        <v>3.4900112848505389E-3</v>
      </c>
      <c r="I191" s="10">
        <v>0.9567562991809202</v>
      </c>
      <c r="J191" s="10">
        <v>0.99760602531700326</v>
      </c>
      <c r="K191" s="10">
        <f t="shared" si="9"/>
        <v>2.5942908125112501E-2</v>
      </c>
    </row>
    <row r="192" spans="2:11">
      <c r="B192" s="10">
        <v>8737892.8076171875</v>
      </c>
      <c r="C192" s="10">
        <v>13116831.711425781</v>
      </c>
      <c r="D192" s="10">
        <v>4378938.9038085938</v>
      </c>
      <c r="E192" s="10">
        <v>458</v>
      </c>
      <c r="F192" s="10">
        <v>5004731914.8608398</v>
      </c>
      <c r="G192" s="10">
        <v>2.2367328538823939E-2</v>
      </c>
      <c r="H192" s="10">
        <v>1.6512656698982921E-3</v>
      </c>
      <c r="I192" s="10">
        <v>0.97912362771974415</v>
      </c>
      <c r="J192" s="10">
        <v>0.99925729098690153</v>
      </c>
      <c r="K192" s="10">
        <f t="shared" si="9"/>
        <v>3.8949985254186123E-2</v>
      </c>
    </row>
    <row r="193" spans="2:11">
      <c r="B193" s="10">
        <v>13116832.711425781</v>
      </c>
      <c r="C193" s="10">
        <v>19685241.067138672</v>
      </c>
      <c r="D193" s="10">
        <v>6568408.3557128906</v>
      </c>
      <c r="E193" s="10">
        <v>154</v>
      </c>
      <c r="F193" s="10">
        <v>2525759680.9494629</v>
      </c>
      <c r="G193" s="10">
        <v>1.1288216343049143E-2</v>
      </c>
      <c r="H193" s="10">
        <v>5.5522906804440395E-4</v>
      </c>
      <c r="I193" s="10">
        <v>0.99041184406279326</v>
      </c>
      <c r="J193" s="10">
        <v>0.99981252005494592</v>
      </c>
      <c r="K193" s="10">
        <f t="shared" si="9"/>
        <v>5.8460599165573897E-2</v>
      </c>
    </row>
    <row r="194" spans="2:11">
      <c r="B194" s="10">
        <v>19685242.067138672</v>
      </c>
      <c r="C194" s="10">
        <v>29537854.600708008</v>
      </c>
      <c r="D194" s="10">
        <v>9852612.5335693359</v>
      </c>
      <c r="E194" s="10">
        <v>30</v>
      </c>
      <c r="F194" s="10">
        <v>738346450.0177002</v>
      </c>
      <c r="G194" s="10">
        <v>3.2998446078563743E-3</v>
      </c>
      <c r="H194" s="10">
        <v>1.0816150676189686E-4</v>
      </c>
      <c r="I194" s="10">
        <v>0.99371168867064963</v>
      </c>
      <c r="J194" s="10">
        <v>0.99992068156170777</v>
      </c>
      <c r="K194" s="10">
        <f t="shared" si="9"/>
        <v>8.77265182504329E-2</v>
      </c>
    </row>
    <row r="195" spans="2:11">
      <c r="B195" s="10">
        <v>29537855.600708008</v>
      </c>
      <c r="C195" s="10">
        <v>44316774.401062012</v>
      </c>
      <c r="D195" s="10">
        <v>14778918.800354004</v>
      </c>
      <c r="E195" s="10">
        <v>11</v>
      </c>
      <c r="F195" s="10">
        <v>406200465.00973511</v>
      </c>
      <c r="G195" s="10">
        <v>1.8154057815798982E-3</v>
      </c>
      <c r="H195" s="10">
        <v>3.9659219146028853E-5</v>
      </c>
      <c r="I195" s="10">
        <v>0.99552709445222953</v>
      </c>
      <c r="J195" s="10">
        <v>0.99996034078085383</v>
      </c>
      <c r="K195" s="10">
        <f t="shared" si="9"/>
        <v>0.13162539509549873</v>
      </c>
    </row>
    <row r="196" spans="2:11">
      <c r="B196" s="10">
        <v>44316775.401062012</v>
      </c>
      <c r="C196" s="10">
        <v>66485153.601593018</v>
      </c>
      <c r="D196" s="10">
        <v>22168378.200531006</v>
      </c>
      <c r="E196" s="10">
        <v>7</v>
      </c>
      <c r="F196" s="10">
        <v>387806751.5092926</v>
      </c>
      <c r="G196" s="10">
        <v>1.7331999332123261E-3</v>
      </c>
      <c r="H196" s="10">
        <v>2.5237684911109269E-5</v>
      </c>
      <c r="I196" s="10">
        <v>0.99726029438544184</v>
      </c>
      <c r="J196" s="10">
        <v>0.99998557846576497</v>
      </c>
      <c r="K196" s="10">
        <f t="shared" si="9"/>
        <v>0.19747370858087485</v>
      </c>
    </row>
    <row r="197" spans="2:11">
      <c r="B197" s="10">
        <v>66485154.601593018</v>
      </c>
      <c r="C197" s="10">
        <v>99737721.902389526</v>
      </c>
      <c r="D197" s="10">
        <v>33252567.300796509</v>
      </c>
      <c r="E197" s="10">
        <v>1</v>
      </c>
      <c r="F197" s="10">
        <v>83111438.251991272</v>
      </c>
      <c r="G197" s="10">
        <v>3.7144464006083698E-4</v>
      </c>
      <c r="H197" s="10">
        <v>3.6053835587298956E-6</v>
      </c>
      <c r="I197" s="10">
        <v>0.99763173902550273</v>
      </c>
      <c r="J197" s="10">
        <v>0.99998918384932367</v>
      </c>
      <c r="K197" s="10">
        <f t="shared" si="9"/>
        <v>0.29624617702671635</v>
      </c>
    </row>
    <row r="198" spans="2:11">
      <c r="B198" s="10">
        <v>99737722.902389526</v>
      </c>
      <c r="C198" s="10">
        <v>149616573.85358429</v>
      </c>
      <c r="D198" s="10">
        <v>49878850.951194763</v>
      </c>
      <c r="E198" s="10">
        <v>2</v>
      </c>
      <c r="F198" s="10">
        <v>249354296.75597382</v>
      </c>
      <c r="G198" s="10">
        <v>1.1144232244582376E-3</v>
      </c>
      <c r="H198" s="10">
        <v>7.2107671174597912E-6</v>
      </c>
      <c r="I198" s="10">
        <v>0.99874616224996093</v>
      </c>
      <c r="J198" s="10">
        <v>0.99999639461644108</v>
      </c>
      <c r="K198" s="10">
        <f t="shared" si="9"/>
        <v>0.44440487791325589</v>
      </c>
    </row>
    <row r="199" spans="2:11">
      <c r="B199" s="10">
        <v>149616574.85358429</v>
      </c>
      <c r="C199" s="10">
        <v>224434851.28037643</v>
      </c>
      <c r="D199" s="10">
        <v>74818276.426792145</v>
      </c>
      <c r="E199" s="10">
        <v>0</v>
      </c>
      <c r="F199" s="10">
        <v>0</v>
      </c>
      <c r="G199" s="10">
        <v>0</v>
      </c>
      <c r="H199" s="10">
        <v>0</v>
      </c>
      <c r="I199" s="10">
        <v>0.99874616224996093</v>
      </c>
      <c r="J199" s="10">
        <v>0.99999639461644108</v>
      </c>
      <c r="K199" s="10">
        <f t="shared" si="9"/>
        <v>0.66664292746084264</v>
      </c>
    </row>
    <row r="200" spans="2:11">
      <c r="B200" s="10">
        <v>224434852.28037643</v>
      </c>
      <c r="C200" s="10">
        <v>336662266.92056465</v>
      </c>
      <c r="D200" s="10">
        <v>112227414.64018822</v>
      </c>
      <c r="E200" s="10">
        <v>1</v>
      </c>
      <c r="F200" s="10">
        <v>280548559.60047054</v>
      </c>
      <c r="G200" s="10">
        <v>1.2538377500390125E-3</v>
      </c>
      <c r="H200" s="10">
        <v>3.6053835587298956E-6</v>
      </c>
      <c r="I200" s="10">
        <v>1</v>
      </c>
      <c r="J200" s="10">
        <v>0.99999999999999978</v>
      </c>
      <c r="K200" s="10">
        <f t="shared" si="9"/>
        <v>1</v>
      </c>
    </row>
    <row r="201" spans="2:11">
      <c r="B201" s="10"/>
      <c r="C201" s="10"/>
      <c r="D201" s="10" t="s">
        <v>15</v>
      </c>
      <c r="E201" s="10">
        <v>277363</v>
      </c>
      <c r="F201" s="10">
        <v>223751884637.18008</v>
      </c>
      <c r="G201" s="10"/>
      <c r="H201" s="10"/>
      <c r="I201" s="10"/>
      <c r="J201" s="10"/>
    </row>
    <row r="204" spans="2:11">
      <c r="B204" s="10"/>
      <c r="C204" s="12" t="s">
        <v>34</v>
      </c>
      <c r="D204" s="10"/>
      <c r="E204" s="10"/>
      <c r="F204" s="10"/>
      <c r="G204" s="10"/>
    </row>
    <row r="205" spans="2:11">
      <c r="B205" s="10"/>
      <c r="C205" s="10" t="s">
        <v>62</v>
      </c>
      <c r="D205" s="10" t="s">
        <v>64</v>
      </c>
      <c r="E205" s="10" t="s">
        <v>27</v>
      </c>
      <c r="F205" s="10" t="s">
        <v>65</v>
      </c>
      <c r="G205" s="10" t="s">
        <v>28</v>
      </c>
      <c r="H205" s="10" t="s">
        <v>68</v>
      </c>
    </row>
    <row r="206" spans="2:11">
      <c r="B206" s="10"/>
      <c r="C206" s="10">
        <v>6.0758828498232851E-10</v>
      </c>
      <c r="D206" s="10">
        <v>0</v>
      </c>
      <c r="E206" s="10">
        <f>C206</f>
        <v>6.0758828498232851E-10</v>
      </c>
      <c r="F206" s="10">
        <f>C206*D206</f>
        <v>0</v>
      </c>
      <c r="G206" s="10">
        <f>F206</f>
        <v>0</v>
      </c>
      <c r="H206">
        <f>D206/D$326</f>
        <v>0</v>
      </c>
    </row>
    <row r="207" spans="2:11">
      <c r="B207" s="10"/>
      <c r="C207" s="10">
        <v>1.1015763624682308E-9</v>
      </c>
      <c r="D207" s="10">
        <v>8.3333333333333332E-3</v>
      </c>
      <c r="E207" s="10">
        <f>E206+C207</f>
        <v>1.7091646474505592E-9</v>
      </c>
      <c r="F207" s="10">
        <f t="shared" ref="F207:F270" si="10">C207*D207</f>
        <v>9.1798030205685893E-12</v>
      </c>
      <c r="G207" s="10">
        <f>G206+F207/F$304</f>
        <v>3.8502118481823192E-7</v>
      </c>
      <c r="H207">
        <f t="shared" ref="H207:H270" si="11">D207/D$326</f>
        <v>8.3333333333333332E-3</v>
      </c>
    </row>
    <row r="208" spans="2:11">
      <c r="B208" s="10"/>
      <c r="C208" s="10">
        <v>1.9773196406244672E-9</v>
      </c>
      <c r="D208" s="10">
        <v>1.6666666666666666E-2</v>
      </c>
      <c r="E208" s="10">
        <f t="shared" ref="E208:E271" si="12">E207+C208</f>
        <v>3.6864842880750264E-9</v>
      </c>
      <c r="F208" s="10">
        <f t="shared" si="10"/>
        <v>3.2955327343741119E-11</v>
      </c>
      <c r="G208" s="10">
        <f t="shared" ref="G208:G271" si="13">G207+F208/F$304</f>
        <v>1.7672402968764735E-6</v>
      </c>
      <c r="H208">
        <f t="shared" si="11"/>
        <v>1.6666666666666666E-2</v>
      </c>
    </row>
    <row r="209" spans="2:8">
      <c r="B209" s="10"/>
      <c r="C209" s="10">
        <v>3.513955094820433E-9</v>
      </c>
      <c r="D209" s="10">
        <v>2.5000000000000001E-2</v>
      </c>
      <c r="E209" s="10">
        <f t="shared" si="12"/>
        <v>7.2004393828954594E-9</v>
      </c>
      <c r="F209" s="10">
        <f t="shared" si="10"/>
        <v>8.7848877370510834E-11</v>
      </c>
      <c r="G209" s="10">
        <f t="shared" si="13"/>
        <v>5.4518159652605467E-6</v>
      </c>
      <c r="H209">
        <f t="shared" si="11"/>
        <v>2.5000000000000001E-2</v>
      </c>
    </row>
    <row r="210" spans="2:8">
      <c r="B210" s="10"/>
      <c r="C210" s="10">
        <v>6.1826205001658452E-9</v>
      </c>
      <c r="D210" s="10">
        <v>3.3333333333333333E-2</v>
      </c>
      <c r="E210" s="10">
        <f t="shared" si="12"/>
        <v>1.3383059883061305E-8</v>
      </c>
      <c r="F210" s="10">
        <f t="shared" si="10"/>
        <v>2.0608735000552817E-10</v>
      </c>
      <c r="G210" s="10">
        <f t="shared" si="13"/>
        <v>1.4095573951939367E-5</v>
      </c>
      <c r="H210">
        <f t="shared" si="11"/>
        <v>3.3333333333333333E-2</v>
      </c>
    </row>
    <row r="211" spans="2:8">
      <c r="B211" s="10"/>
      <c r="C211" s="10">
        <v>1.0769760042543275E-8</v>
      </c>
      <c r="D211" s="10">
        <v>4.1666666666666664E-2</v>
      </c>
      <c r="E211" s="10">
        <f t="shared" si="12"/>
        <v>2.415281992560458E-8</v>
      </c>
      <c r="F211" s="10">
        <f t="shared" si="10"/>
        <v>4.4874000177263641E-10</v>
      </c>
      <c r="G211" s="10">
        <f t="shared" si="13"/>
        <v>3.2916719326269469E-5</v>
      </c>
      <c r="H211">
        <f t="shared" si="11"/>
        <v>4.1666666666666664E-2</v>
      </c>
    </row>
    <row r="212" spans="2:8">
      <c r="B212" s="10"/>
      <c r="C212" s="10">
        <v>1.8573618445552928E-8</v>
      </c>
      <c r="D212" s="10">
        <v>0.05</v>
      </c>
      <c r="E212" s="10">
        <f t="shared" si="12"/>
        <v>4.2726438371157511E-8</v>
      </c>
      <c r="F212" s="10">
        <f t="shared" si="10"/>
        <v>9.2868092227764648E-10</v>
      </c>
      <c r="G212" s="10">
        <f t="shared" si="13"/>
        <v>7.1867645420463665E-5</v>
      </c>
      <c r="H212">
        <f t="shared" si="11"/>
        <v>0.05</v>
      </c>
    </row>
    <row r="213" spans="2:8">
      <c r="B213" s="10"/>
      <c r="C213" s="10">
        <v>3.1713492167159754E-8</v>
      </c>
      <c r="D213" s="10">
        <v>5.8333333333333334E-2</v>
      </c>
      <c r="E213" s="10">
        <f t="shared" si="12"/>
        <v>7.4439930538317265E-8</v>
      </c>
      <c r="F213" s="10">
        <f t="shared" si="10"/>
        <v>1.8499537097509857E-9</v>
      </c>
      <c r="G213" s="10">
        <f t="shared" si="13"/>
        <v>1.4945878409645353E-4</v>
      </c>
      <c r="H213">
        <f t="shared" si="11"/>
        <v>5.8333333333333334E-2</v>
      </c>
    </row>
    <row r="214" spans="2:8">
      <c r="B214" s="10"/>
      <c r="C214" s="10">
        <v>5.3610353446976227E-8</v>
      </c>
      <c r="D214" s="10">
        <v>6.6666666666666666E-2</v>
      </c>
      <c r="E214" s="10">
        <f t="shared" si="12"/>
        <v>1.2805028398529351E-7</v>
      </c>
      <c r="F214" s="10">
        <f t="shared" si="10"/>
        <v>3.5740235631317486E-9</v>
      </c>
      <c r="G214" s="10">
        <f t="shared" si="13"/>
        <v>2.9936121487432352E-4</v>
      </c>
      <c r="H214">
        <f t="shared" si="11"/>
        <v>6.6666666666666666E-2</v>
      </c>
    </row>
    <row r="215" spans="2:8">
      <c r="B215" s="10"/>
      <c r="C215" s="10">
        <v>8.9724351623833207E-8</v>
      </c>
      <c r="D215" s="10">
        <v>7.4999999999999997E-2</v>
      </c>
      <c r="E215" s="10">
        <f t="shared" si="12"/>
        <v>2.177746356091267E-7</v>
      </c>
      <c r="F215" s="10">
        <f t="shared" si="10"/>
        <v>6.7293263717874899E-9</v>
      </c>
      <c r="G215" s="10">
        <f t="shared" si="13"/>
        <v>5.8160400449506567E-4</v>
      </c>
      <c r="H215">
        <f t="shared" si="11"/>
        <v>7.4999999999999997E-2</v>
      </c>
    </row>
    <row r="216" spans="2:8">
      <c r="B216" s="10"/>
      <c r="C216" s="10">
        <v>1.4867195147342975E-7</v>
      </c>
      <c r="D216" s="10">
        <v>8.3333333333333329E-2</v>
      </c>
      <c r="E216" s="10">
        <f t="shared" si="12"/>
        <v>3.6644658708255645E-7</v>
      </c>
      <c r="F216" s="10">
        <f t="shared" si="10"/>
        <v>1.2389329289452478E-8</v>
      </c>
      <c r="G216" s="10">
        <f t="shared" si="13"/>
        <v>1.1012397996684525E-3</v>
      </c>
      <c r="H216">
        <f t="shared" si="11"/>
        <v>8.3333333333333329E-2</v>
      </c>
    </row>
    <row r="217" spans="2:8">
      <c r="B217" s="10"/>
      <c r="C217" s="10">
        <v>2.4389607458933567E-7</v>
      </c>
      <c r="D217" s="10">
        <v>9.166666666666666E-2</v>
      </c>
      <c r="E217" s="10">
        <f t="shared" si="12"/>
        <v>6.1034266167189212E-7</v>
      </c>
      <c r="F217" s="10">
        <f t="shared" si="10"/>
        <v>2.2357140170689101E-8</v>
      </c>
      <c r="G217" s="10">
        <f t="shared" si="13"/>
        <v>2.0389475672946944E-3</v>
      </c>
      <c r="H217">
        <f t="shared" si="11"/>
        <v>9.166666666666666E-2</v>
      </c>
    </row>
    <row r="218" spans="2:8">
      <c r="B218" s="10"/>
      <c r="C218" s="10">
        <v>3.961299091032075E-7</v>
      </c>
      <c r="D218" s="10">
        <v>0.1</v>
      </c>
      <c r="E218" s="10">
        <f t="shared" si="12"/>
        <v>1.0064725707750996E-6</v>
      </c>
      <c r="F218" s="10">
        <f t="shared" si="10"/>
        <v>3.961299091032075E-8</v>
      </c>
      <c r="G218" s="10">
        <f t="shared" si="13"/>
        <v>3.7004037728703191E-3</v>
      </c>
      <c r="H218">
        <f t="shared" si="11"/>
        <v>0.1</v>
      </c>
    </row>
    <row r="219" spans="2:8">
      <c r="B219" s="10"/>
      <c r="C219" s="10">
        <v>6.3698251788671009E-7</v>
      </c>
      <c r="D219" s="10">
        <v>0.10833333333333334</v>
      </c>
      <c r="E219" s="10">
        <f t="shared" si="12"/>
        <v>1.6434550886618097E-6</v>
      </c>
      <c r="F219" s="10">
        <f t="shared" si="10"/>
        <v>6.9006439437726927E-8</v>
      </c>
      <c r="G219" s="10">
        <f t="shared" si="13"/>
        <v>6.5946860371923184E-3</v>
      </c>
      <c r="H219">
        <f t="shared" si="11"/>
        <v>0.10833333333333334</v>
      </c>
    </row>
    <row r="220" spans="2:8">
      <c r="B220" s="10"/>
      <c r="C220" s="10">
        <v>1.0140852065486739E-6</v>
      </c>
      <c r="D220" s="10">
        <v>0.11666666666666667</v>
      </c>
      <c r="E220" s="10">
        <f t="shared" si="12"/>
        <v>2.6575402952104836E-6</v>
      </c>
      <c r="F220" s="10">
        <f t="shared" si="10"/>
        <v>1.1830994076401197E-7</v>
      </c>
      <c r="G220" s="10">
        <f t="shared" si="13"/>
        <v>1.1556865886440683E-2</v>
      </c>
      <c r="H220">
        <f t="shared" si="11"/>
        <v>0.11666666666666667</v>
      </c>
    </row>
    <row r="221" spans="2:8">
      <c r="B221" s="10"/>
      <c r="C221" s="10">
        <v>1.5983741106905475E-6</v>
      </c>
      <c r="D221" s="10">
        <v>0.125</v>
      </c>
      <c r="E221" s="10">
        <f t="shared" si="12"/>
        <v>4.2559144059010311E-6</v>
      </c>
      <c r="F221" s="10">
        <f t="shared" si="10"/>
        <v>1.9979676383631844E-7</v>
      </c>
      <c r="G221" s="10">
        <f t="shared" si="13"/>
        <v>1.9936782815240216E-2</v>
      </c>
      <c r="H221">
        <f t="shared" si="11"/>
        <v>0.125</v>
      </c>
    </row>
    <row r="222" spans="2:8">
      <c r="B222" s="10"/>
      <c r="C222" s="10">
        <v>2.4942471290053574E-6</v>
      </c>
      <c r="D222" s="10">
        <v>0.13333333333333333</v>
      </c>
      <c r="E222" s="10">
        <f t="shared" si="12"/>
        <v>6.7501615349063886E-6</v>
      </c>
      <c r="F222" s="10">
        <f t="shared" si="10"/>
        <v>3.3256628386738099E-7</v>
      </c>
      <c r="G222" s="10">
        <f t="shared" si="13"/>
        <v>3.3885346238476333E-2</v>
      </c>
      <c r="H222">
        <f t="shared" si="11"/>
        <v>0.13333333333333333</v>
      </c>
    </row>
    <row r="223" spans="2:8">
      <c r="B223" s="10"/>
      <c r="C223" s="10">
        <v>3.8535196742087128E-6</v>
      </c>
      <c r="D223" s="10">
        <v>0.14166666666666666</v>
      </c>
      <c r="E223" s="10">
        <f t="shared" si="12"/>
        <v>1.06036812091151E-5</v>
      </c>
      <c r="F223" s="10">
        <f t="shared" si="10"/>
        <v>5.4591528717956761E-7</v>
      </c>
      <c r="G223" s="10">
        <f t="shared" si="13"/>
        <v>5.6782237403712202E-2</v>
      </c>
      <c r="H223">
        <f t="shared" si="11"/>
        <v>0.14166666666666666</v>
      </c>
    </row>
    <row r="224" spans="2:8">
      <c r="B224" s="10"/>
      <c r="C224" s="10">
        <v>5.894306775653985E-6</v>
      </c>
      <c r="D224" s="10">
        <v>0.15</v>
      </c>
      <c r="E224" s="10">
        <f t="shared" si="12"/>
        <v>1.6497987984769085E-5</v>
      </c>
      <c r="F224" s="10">
        <f t="shared" si="10"/>
        <v>8.8414601634809771E-7</v>
      </c>
      <c r="G224" s="10">
        <f t="shared" si="13"/>
        <v>9.3865271321097871E-2</v>
      </c>
      <c r="H224">
        <f t="shared" si="11"/>
        <v>0.15</v>
      </c>
    </row>
    <row r="225" spans="2:8">
      <c r="B225" s="10"/>
      <c r="C225" s="10">
        <v>8.9261657177132918E-6</v>
      </c>
      <c r="D225" s="10">
        <v>0.15833333333333333</v>
      </c>
      <c r="E225" s="10">
        <f t="shared" si="12"/>
        <v>2.5424153702482375E-5</v>
      </c>
      <c r="F225" s="10">
        <f t="shared" si="10"/>
        <v>1.4133095719712711E-6</v>
      </c>
      <c r="G225" s="10">
        <f t="shared" si="13"/>
        <v>0.15314259183615425</v>
      </c>
      <c r="H225">
        <f t="shared" si="11"/>
        <v>0.15833333333333333</v>
      </c>
    </row>
    <row r="226" spans="2:8">
      <c r="B226" s="10"/>
      <c r="C226" s="10">
        <v>1.3383022576488534E-5</v>
      </c>
      <c r="D226" s="10">
        <v>0.16666666666666666</v>
      </c>
      <c r="E226" s="10">
        <f t="shared" si="12"/>
        <v>3.8807176278970909E-5</v>
      </c>
      <c r="F226" s="10">
        <f t="shared" si="10"/>
        <v>2.2305037627480889E-6</v>
      </c>
      <c r="G226" s="10">
        <f t="shared" si="13"/>
        <v>0.24669483904130191</v>
      </c>
      <c r="H226">
        <f t="shared" si="11"/>
        <v>0.16666666666666666</v>
      </c>
    </row>
    <row r="227" spans="2:8">
      <c r="B227" s="10"/>
      <c r="C227" s="10">
        <v>1.9865547139277251E-5</v>
      </c>
      <c r="D227" s="10">
        <v>0.17499999999999999</v>
      </c>
      <c r="E227" s="10">
        <f t="shared" si="12"/>
        <v>5.867272341824816E-5</v>
      </c>
      <c r="F227" s="10">
        <f t="shared" si="10"/>
        <v>3.4764707493735188E-6</v>
      </c>
      <c r="G227" s="10">
        <f t="shared" si="13"/>
        <v>0.39250568965657062</v>
      </c>
      <c r="H227">
        <f t="shared" si="11"/>
        <v>0.17499999999999999</v>
      </c>
    </row>
    <row r="228" spans="2:8">
      <c r="B228" s="10"/>
      <c r="C228" s="10">
        <v>2.9194692579146023E-5</v>
      </c>
      <c r="D228" s="10">
        <v>0.18333333333333332</v>
      </c>
      <c r="E228" s="10">
        <f t="shared" si="12"/>
        <v>8.7867415997394183E-5</v>
      </c>
      <c r="F228" s="10">
        <f t="shared" si="10"/>
        <v>5.3523603061767703E-6</v>
      </c>
      <c r="G228" s="10">
        <f t="shared" si="13"/>
        <v>0.616995485574938</v>
      </c>
      <c r="H228">
        <f t="shared" si="11"/>
        <v>0.18333333333333332</v>
      </c>
    </row>
    <row r="229" spans="2:8">
      <c r="B229" s="10"/>
      <c r="C229" s="10">
        <v>4.2478027055075176E-5</v>
      </c>
      <c r="D229" s="10">
        <v>0.19166666666666668</v>
      </c>
      <c r="E229" s="10">
        <f t="shared" si="12"/>
        <v>1.3034544305246936E-4</v>
      </c>
      <c r="F229" s="10">
        <f t="shared" si="10"/>
        <v>8.1416218522227427E-6</v>
      </c>
      <c r="G229" s="10">
        <f t="shared" si="13"/>
        <v>0.95847306247512809</v>
      </c>
      <c r="H229">
        <f t="shared" si="11"/>
        <v>0.19166666666666668</v>
      </c>
    </row>
    <row r="230" spans="2:8">
      <c r="B230" s="10"/>
      <c r="C230" s="10">
        <v>6.1190193011377187E-5</v>
      </c>
      <c r="D230" s="10">
        <v>0.2</v>
      </c>
      <c r="E230" s="10">
        <f t="shared" si="12"/>
        <v>1.9153563606384656E-4</v>
      </c>
      <c r="F230" s="10">
        <f t="shared" si="10"/>
        <v>1.2238038602275438E-5</v>
      </c>
      <c r="G230" s="10">
        <f t="shared" si="13"/>
        <v>1.4717633925553804</v>
      </c>
      <c r="H230">
        <f t="shared" si="11"/>
        <v>0.2</v>
      </c>
    </row>
    <row r="231" spans="2:8">
      <c r="B231" s="10"/>
      <c r="C231" s="10">
        <v>8.7268269504575996E-5</v>
      </c>
      <c r="D231" s="10">
        <v>0.20833333333333334</v>
      </c>
      <c r="E231" s="10">
        <f t="shared" si="12"/>
        <v>2.7880390556842254E-4</v>
      </c>
      <c r="F231" s="10">
        <f t="shared" si="10"/>
        <v>1.818088948012E-5</v>
      </c>
      <c r="G231" s="10">
        <f t="shared" si="13"/>
        <v>2.2343099954618504</v>
      </c>
      <c r="H231">
        <f t="shared" si="11"/>
        <v>0.20833333333333334</v>
      </c>
    </row>
    <row r="232" spans="2:8">
      <c r="B232" s="10"/>
      <c r="C232" s="10">
        <v>1.2322191684730185E-4</v>
      </c>
      <c r="D232" s="10">
        <v>0.21666666666666667</v>
      </c>
      <c r="E232" s="10">
        <f t="shared" si="12"/>
        <v>4.0202582241572436E-4</v>
      </c>
      <c r="F232" s="10">
        <f t="shared" si="10"/>
        <v>2.6698081983582067E-5</v>
      </c>
      <c r="G232" s="10">
        <f t="shared" si="13"/>
        <v>3.354086436705833</v>
      </c>
      <c r="H232">
        <f t="shared" si="11"/>
        <v>0.21666666666666667</v>
      </c>
    </row>
    <row r="233" spans="2:8">
      <c r="B233" s="10"/>
      <c r="C233" s="10">
        <v>1.7225689390536797E-4</v>
      </c>
      <c r="D233" s="10">
        <v>0.22500000000000001</v>
      </c>
      <c r="E233" s="10">
        <f t="shared" si="12"/>
        <v>5.7428271632109236E-4</v>
      </c>
      <c r="F233" s="10">
        <f t="shared" si="10"/>
        <v>3.8757801128707794E-5</v>
      </c>
      <c r="G233" s="10">
        <f t="shared" si="13"/>
        <v>4.9796740967120918</v>
      </c>
      <c r="H233">
        <f t="shared" si="11"/>
        <v>0.22500000000000001</v>
      </c>
    </row>
    <row r="234" spans="2:8">
      <c r="B234" s="10"/>
      <c r="C234" s="10">
        <v>2.3840882014648424E-4</v>
      </c>
      <c r="D234" s="10">
        <v>0.23333333333333334</v>
      </c>
      <c r="E234" s="10">
        <f t="shared" si="12"/>
        <v>8.1269153646757657E-4</v>
      </c>
      <c r="F234" s="10">
        <f t="shared" si="10"/>
        <v>5.5628724700846327E-5</v>
      </c>
      <c r="G234" s="10">
        <f t="shared" si="13"/>
        <v>7.3128655003028484</v>
      </c>
      <c r="H234">
        <f t="shared" si="11"/>
        <v>0.23333333333333334</v>
      </c>
    </row>
    <row r="235" spans="2:8">
      <c r="B235" s="10"/>
      <c r="C235" s="10">
        <v>3.2668190561999214E-4</v>
      </c>
      <c r="D235" s="10">
        <v>0.24166666666666667</v>
      </c>
      <c r="E235" s="10">
        <f t="shared" si="12"/>
        <v>1.1393734420875688E-3</v>
      </c>
      <c r="F235" s="10">
        <f t="shared" si="10"/>
        <v>7.8948127191498101E-5</v>
      </c>
      <c r="G235" s="10">
        <f t="shared" si="13"/>
        <v>10.624124075497017</v>
      </c>
      <c r="H235">
        <f t="shared" si="11"/>
        <v>0.24166666666666667</v>
      </c>
    </row>
    <row r="236" spans="2:8">
      <c r="B236" s="10"/>
      <c r="C236" s="10">
        <v>4.4318484119380071E-4</v>
      </c>
      <c r="D236" s="10">
        <v>0.25</v>
      </c>
      <c r="E236" s="10">
        <f t="shared" si="12"/>
        <v>1.5825582832813695E-3</v>
      </c>
      <c r="F236" s="10">
        <f t="shared" si="10"/>
        <v>1.1079621029845018E-4</v>
      </c>
      <c r="G236" s="10">
        <f t="shared" si="13"/>
        <v>15.271161497421678</v>
      </c>
      <c r="H236">
        <f t="shared" si="11"/>
        <v>0.25</v>
      </c>
    </row>
    <row r="237" spans="2:8">
      <c r="B237" s="10"/>
      <c r="C237" s="10">
        <v>5.9525324197758523E-4</v>
      </c>
      <c r="D237" s="10">
        <v>0.25833333333333336</v>
      </c>
      <c r="E237" s="10">
        <f t="shared" si="12"/>
        <v>2.1778115252589548E-3</v>
      </c>
      <c r="F237" s="10">
        <f t="shared" si="10"/>
        <v>1.5377375417754288E-4</v>
      </c>
      <c r="G237" s="10">
        <f t="shared" si="13"/>
        <v>21.720771896983162</v>
      </c>
      <c r="H237">
        <f t="shared" si="11"/>
        <v>0.25833333333333336</v>
      </c>
    </row>
    <row r="238" spans="2:8">
      <c r="B238" s="10"/>
      <c r="C238" s="10">
        <v>7.9154515829799629E-4</v>
      </c>
      <c r="D238" s="10">
        <v>0.26666666666666666</v>
      </c>
      <c r="E238" s="10">
        <f t="shared" si="12"/>
        <v>2.9693566835569509E-3</v>
      </c>
      <c r="F238" s="10">
        <f t="shared" si="10"/>
        <v>2.1107870887946567E-4</v>
      </c>
      <c r="G238" s="10">
        <f t="shared" si="13"/>
        <v>30.573878483320428</v>
      </c>
      <c r="H238">
        <f t="shared" si="11"/>
        <v>0.26666666666666666</v>
      </c>
    </row>
    <row r="239" spans="2:8">
      <c r="B239" s="10"/>
      <c r="C239" s="10">
        <v>1.0420934814422593E-3</v>
      </c>
      <c r="D239" s="10">
        <v>0.27500000000000002</v>
      </c>
      <c r="E239" s="10">
        <f t="shared" si="12"/>
        <v>4.0114501649992102E-3</v>
      </c>
      <c r="F239" s="10">
        <f t="shared" si="10"/>
        <v>2.8657570739662133E-4</v>
      </c>
      <c r="G239" s="10">
        <f t="shared" si="13"/>
        <v>42.593495696755568</v>
      </c>
      <c r="H239">
        <f t="shared" si="11"/>
        <v>0.27500000000000002</v>
      </c>
    </row>
    <row r="240" spans="2:8">
      <c r="B240" s="10"/>
      <c r="C240" s="10">
        <v>1.3582969233685617E-3</v>
      </c>
      <c r="D240" s="10">
        <v>0.28333333333333333</v>
      </c>
      <c r="E240" s="10">
        <f t="shared" si="12"/>
        <v>5.3697470883677717E-3</v>
      </c>
      <c r="F240" s="10">
        <f t="shared" si="10"/>
        <v>3.848507949544258E-4</v>
      </c>
      <c r="G240" s="10">
        <f t="shared" si="13"/>
        <v>58.734986828927333</v>
      </c>
      <c r="H240">
        <f t="shared" si="11"/>
        <v>0.28333333333333333</v>
      </c>
    </row>
    <row r="241" spans="2:8">
      <c r="B241" s="10"/>
      <c r="C241" s="10">
        <v>1.7528300493568538E-3</v>
      </c>
      <c r="D241" s="10">
        <v>0.29166666666666669</v>
      </c>
      <c r="E241" s="10">
        <f t="shared" si="12"/>
        <v>7.1225771377246257E-3</v>
      </c>
      <c r="F241" s="10">
        <f t="shared" si="10"/>
        <v>5.1124209772908239E-4</v>
      </c>
      <c r="G241" s="10">
        <f t="shared" si="13"/>
        <v>80.177607956588261</v>
      </c>
      <c r="H241">
        <f t="shared" si="11"/>
        <v>0.29166666666666669</v>
      </c>
    </row>
    <row r="242" spans="2:8">
      <c r="B242" s="10"/>
      <c r="C242" s="10">
        <v>2.2394530294842898E-3</v>
      </c>
      <c r="D242" s="10">
        <v>0.3</v>
      </c>
      <c r="E242" s="10">
        <f t="shared" si="12"/>
        <v>9.3620301672089155E-3</v>
      </c>
      <c r="F242" s="10">
        <f t="shared" si="10"/>
        <v>6.7183590884528686E-4</v>
      </c>
      <c r="G242" s="10">
        <f t="shared" si="13"/>
        <v>108.35588771351317</v>
      </c>
      <c r="H242">
        <f t="shared" si="11"/>
        <v>0.3</v>
      </c>
    </row>
    <row r="243" spans="2:8">
      <c r="B243" s="10"/>
      <c r="C243" s="10">
        <v>2.8327037741601173E-3</v>
      </c>
      <c r="D243" s="10">
        <v>0.30833333333333335</v>
      </c>
      <c r="E243" s="10">
        <f t="shared" si="12"/>
        <v>1.2194733941369032E-2</v>
      </c>
      <c r="F243" s="10">
        <f t="shared" si="10"/>
        <v>8.7341699703270283E-4</v>
      </c>
      <c r="G243" s="10">
        <f t="shared" si="13"/>
        <v>144.98892289786556</v>
      </c>
      <c r="H243">
        <f t="shared" si="11"/>
        <v>0.30833333333333335</v>
      </c>
    </row>
    <row r="244" spans="2:8">
      <c r="B244" s="10"/>
      <c r="C244" s="10">
        <v>3.5474592846231438E-3</v>
      </c>
      <c r="D244" s="10">
        <v>0.31666666666666665</v>
      </c>
      <c r="E244" s="10">
        <f t="shared" si="12"/>
        <v>1.5742193225992178E-2</v>
      </c>
      <c r="F244" s="10">
        <f t="shared" si="10"/>
        <v>1.1233621067973287E-3</v>
      </c>
      <c r="G244" s="10">
        <f t="shared" si="13"/>
        <v>192.1052072418648</v>
      </c>
      <c r="H244">
        <f t="shared" si="11"/>
        <v>0.31666666666666665</v>
      </c>
    </row>
    <row r="245" spans="2:8">
      <c r="B245" s="10"/>
      <c r="C245" s="10">
        <v>4.3983595980427188E-3</v>
      </c>
      <c r="D245" s="10">
        <v>0.32500000000000001</v>
      </c>
      <c r="E245" s="10">
        <f t="shared" si="12"/>
        <v>2.0140552824034895E-2</v>
      </c>
      <c r="F245" s="10">
        <f t="shared" si="10"/>
        <v>1.4294668693638837E-3</v>
      </c>
      <c r="G245" s="10">
        <f t="shared" si="13"/>
        <v>252.06020044462761</v>
      </c>
      <c r="H245">
        <f t="shared" si="11"/>
        <v>0.32500000000000001</v>
      </c>
    </row>
    <row r="246" spans="2:8">
      <c r="B246" s="10"/>
      <c r="C246" s="12">
        <v>5.3990966513188052E-3</v>
      </c>
      <c r="D246" s="10">
        <v>0.33333333333333331</v>
      </c>
      <c r="E246" s="10">
        <f t="shared" si="12"/>
        <v>2.5539649475353698E-2</v>
      </c>
      <c r="F246" s="10">
        <f t="shared" si="10"/>
        <v>1.799698883772935E-3</v>
      </c>
      <c r="G246" s="10">
        <f t="shared" si="13"/>
        <v>327.54354088164126</v>
      </c>
      <c r="H246">
        <f t="shared" si="11"/>
        <v>0.33333333333333331</v>
      </c>
    </row>
    <row r="247" spans="2:8">
      <c r="B247" s="10"/>
      <c r="C247" s="10">
        <v>6.5615814774676595E-3</v>
      </c>
      <c r="D247" s="10">
        <v>0.34166666666666667</v>
      </c>
      <c r="E247" s="10">
        <f t="shared" si="12"/>
        <v>3.2101230952821358E-2</v>
      </c>
      <c r="F247" s="10">
        <f t="shared" si="10"/>
        <v>2.2418736714681169E-3</v>
      </c>
      <c r="G247" s="10">
        <f t="shared" si="13"/>
        <v>421.57266713493971</v>
      </c>
      <c r="H247">
        <f t="shared" si="11"/>
        <v>0.34166666666666667</v>
      </c>
    </row>
    <row r="248" spans="2:8">
      <c r="B248" s="10"/>
      <c r="C248" s="10">
        <v>7.8950158300894139E-3</v>
      </c>
      <c r="D248" s="10">
        <v>0.35</v>
      </c>
      <c r="E248" s="10">
        <f t="shared" si="12"/>
        <v>3.999624678291077E-2</v>
      </c>
      <c r="F248" s="10">
        <f t="shared" si="10"/>
        <v>2.7632555405312947E-3</v>
      </c>
      <c r="G248" s="10">
        <f t="shared" si="13"/>
        <v>537.46969888900503</v>
      </c>
      <c r="H248">
        <f t="shared" si="11"/>
        <v>0.35</v>
      </c>
    </row>
    <row r="249" spans="2:8">
      <c r="B249" s="10"/>
      <c r="C249" s="10">
        <v>9.4049077376886919E-3</v>
      </c>
      <c r="D249" s="10">
        <v>0.35833333333333334</v>
      </c>
      <c r="E249" s="10">
        <f t="shared" si="12"/>
        <v>4.9401154520599462E-2</v>
      </c>
      <c r="F249" s="10">
        <f t="shared" si="10"/>
        <v>3.3700919393384481E-3</v>
      </c>
      <c r="G249" s="10">
        <f t="shared" si="13"/>
        <v>678.81878759201004</v>
      </c>
      <c r="H249">
        <f t="shared" si="11"/>
        <v>0.35833333333333334</v>
      </c>
    </row>
    <row r="250" spans="2:8">
      <c r="B250" s="10"/>
      <c r="C250" s="10">
        <v>1.1092083467945555E-2</v>
      </c>
      <c r="D250" s="10">
        <v>0.36666666666666664</v>
      </c>
      <c r="E250" s="10">
        <f t="shared" si="12"/>
        <v>6.0493237988545015E-2</v>
      </c>
      <c r="F250" s="10">
        <f t="shared" si="10"/>
        <v>4.0670972715800367E-3</v>
      </c>
      <c r="G250" s="10">
        <f t="shared" si="13"/>
        <v>849.40181718056351</v>
      </c>
      <c r="H250">
        <f t="shared" si="11"/>
        <v>0.36666666666666664</v>
      </c>
    </row>
    <row r="251" spans="2:8">
      <c r="B251" s="10"/>
      <c r="C251" s="10">
        <v>1.2951759566589172E-2</v>
      </c>
      <c r="D251" s="10">
        <v>0.375</v>
      </c>
      <c r="E251" s="10">
        <f t="shared" si="12"/>
        <v>7.3444997555134187E-2</v>
      </c>
      <c r="F251" s="10">
        <f t="shared" si="10"/>
        <v>4.8569098374709394E-3</v>
      </c>
      <c r="G251" s="10">
        <f t="shared" si="13"/>
        <v>1053.1113277210807</v>
      </c>
      <c r="H251">
        <f t="shared" si="11"/>
        <v>0.375</v>
      </c>
    </row>
    <row r="252" spans="2:8">
      <c r="B252" s="10"/>
      <c r="C252" s="10">
        <v>1.4972746563574484E-2</v>
      </c>
      <c r="D252" s="10">
        <v>0.38333333333333336</v>
      </c>
      <c r="E252" s="10">
        <f t="shared" si="12"/>
        <v>8.8417744118708674E-2</v>
      </c>
      <c r="F252" s="10">
        <f t="shared" si="10"/>
        <v>5.7395528493702193E-3</v>
      </c>
      <c r="G252" s="10">
        <f t="shared" si="13"/>
        <v>1293.8408328575106</v>
      </c>
      <c r="H252">
        <f t="shared" si="11"/>
        <v>0.38333333333333336</v>
      </c>
    </row>
    <row r="253" spans="2:8">
      <c r="B253" s="10"/>
      <c r="C253" s="10">
        <v>1.7136859204780735E-2</v>
      </c>
      <c r="D253" s="10">
        <v>0.39166666666666666</v>
      </c>
      <c r="E253" s="10">
        <f t="shared" si="12"/>
        <v>0.10555460332348941</v>
      </c>
      <c r="F253" s="10">
        <f t="shared" si="10"/>
        <v>6.711936521872454E-3</v>
      </c>
      <c r="G253" s="10">
        <f t="shared" si="13"/>
        <v>1575.3542538193506</v>
      </c>
      <c r="H253">
        <f t="shared" si="11"/>
        <v>0.39166666666666666</v>
      </c>
    </row>
    <row r="254" spans="2:8">
      <c r="B254" s="10"/>
      <c r="C254" s="10">
        <v>1.9418605498321296E-2</v>
      </c>
      <c r="D254" s="10">
        <v>0.4</v>
      </c>
      <c r="E254" s="10">
        <f t="shared" si="12"/>
        <v>0.12497320882181071</v>
      </c>
      <c r="F254" s="10">
        <f t="shared" si="10"/>
        <v>7.7674421993285184E-3</v>
      </c>
      <c r="G254" s="10">
        <f t="shared" si="13"/>
        <v>1901.1379108206706</v>
      </c>
      <c r="H254">
        <f t="shared" si="11"/>
        <v>0.4</v>
      </c>
    </row>
    <row r="255" spans="2:8">
      <c r="B255" s="10"/>
      <c r="C255" s="10">
        <v>2.178521770325505E-2</v>
      </c>
      <c r="D255" s="10">
        <v>0.40833333333333333</v>
      </c>
      <c r="E255" s="10">
        <f t="shared" si="12"/>
        <v>0.14675842652506577</v>
      </c>
      <c r="F255" s="10">
        <f t="shared" si="10"/>
        <v>8.8956305621624796E-3</v>
      </c>
      <c r="G255" s="10">
        <f t="shared" si="13"/>
        <v>2274.2402759885163</v>
      </c>
      <c r="H255">
        <f t="shared" si="11"/>
        <v>0.40833333333333333</v>
      </c>
    </row>
    <row r="256" spans="2:8">
      <c r="B256" s="10"/>
      <c r="C256" s="10">
        <v>2.4197072451914332E-2</v>
      </c>
      <c r="D256" s="10">
        <v>0.41666666666666669</v>
      </c>
      <c r="E256" s="10">
        <f t="shared" si="12"/>
        <v>0.17095549897698009</v>
      </c>
      <c r="F256" s="10">
        <f t="shared" si="10"/>
        <v>1.0082113521630973E-2</v>
      </c>
      <c r="G256" s="10">
        <f t="shared" si="13"/>
        <v>2697.1063532749804</v>
      </c>
      <c r="H256">
        <f t="shared" si="11"/>
        <v>0.41666666666666669</v>
      </c>
    </row>
    <row r="257" spans="2:8">
      <c r="B257" s="10"/>
      <c r="C257" s="10">
        <v>2.6608524989875478E-2</v>
      </c>
      <c r="D257" s="10">
        <v>0.42499999999999999</v>
      </c>
      <c r="E257" s="10">
        <f t="shared" si="12"/>
        <v>0.19756402396685557</v>
      </c>
      <c r="F257" s="10">
        <f t="shared" si="10"/>
        <v>1.1308623120697078E-2</v>
      </c>
      <c r="G257" s="10">
        <f t="shared" si="13"/>
        <v>3171.4149482238895</v>
      </c>
      <c r="H257">
        <f t="shared" si="11"/>
        <v>0.42499999999999999</v>
      </c>
    </row>
    <row r="258" spans="2:8">
      <c r="B258" s="10"/>
      <c r="C258" s="10">
        <v>2.8969155276148271E-2</v>
      </c>
      <c r="D258" s="10">
        <v>0.43333333333333335</v>
      </c>
      <c r="E258" s="10">
        <f t="shared" si="12"/>
        <v>0.22653317924300384</v>
      </c>
      <c r="F258" s="10">
        <f t="shared" si="10"/>
        <v>1.255330061966425E-2</v>
      </c>
      <c r="G258" s="10">
        <f t="shared" si="13"/>
        <v>3697.9280626265563</v>
      </c>
      <c r="H258">
        <f t="shared" si="11"/>
        <v>0.43333333333333335</v>
      </c>
    </row>
    <row r="259" spans="2:8">
      <c r="B259" s="10"/>
      <c r="C259" s="10">
        <v>3.1225393336676125E-2</v>
      </c>
      <c r="D259" s="10">
        <v>0.44166666666666665</v>
      </c>
      <c r="E259" s="10">
        <f t="shared" si="12"/>
        <v>0.25775857257967999</v>
      </c>
      <c r="F259" s="10">
        <f t="shared" si="10"/>
        <v>1.3791215390365288E-2</v>
      </c>
      <c r="G259" s="10">
        <f t="shared" si="13"/>
        <v>4276.3620527442426</v>
      </c>
      <c r="H259">
        <f t="shared" si="11"/>
        <v>0.44166666666666665</v>
      </c>
    </row>
    <row r="260" spans="2:8">
      <c r="B260" s="10"/>
      <c r="C260" s="10">
        <v>3.3322460289179963E-2</v>
      </c>
      <c r="D260" s="10">
        <v>0.45</v>
      </c>
      <c r="E260" s="10">
        <f t="shared" si="12"/>
        <v>0.29108103286885995</v>
      </c>
      <c r="F260" s="10">
        <f t="shared" si="10"/>
        <v>1.4995107130130983E-2</v>
      </c>
      <c r="G260" s="10">
        <f t="shared" si="13"/>
        <v>4905.2899176214287</v>
      </c>
      <c r="H260">
        <f t="shared" si="11"/>
        <v>0.45</v>
      </c>
    </row>
    <row r="261" spans="2:8">
      <c r="B261" s="10"/>
      <c r="C261" s="10">
        <v>3.5206532676429952E-2</v>
      </c>
      <c r="D261" s="10">
        <v>0.45833333333333331</v>
      </c>
      <c r="E261" s="10">
        <f t="shared" si="12"/>
        <v>0.32628756554528993</v>
      </c>
      <c r="F261" s="10">
        <f t="shared" si="10"/>
        <v>1.6136327476697059E-2</v>
      </c>
      <c r="G261" s="10">
        <f t="shared" si="13"/>
        <v>5582.0830808050187</v>
      </c>
      <c r="H261">
        <f t="shared" si="11"/>
        <v>0.45833333333333331</v>
      </c>
    </row>
    <row r="262" spans="2:8">
      <c r="B262" s="10"/>
      <c r="C262" s="10">
        <v>3.6827014030332325E-2</v>
      </c>
      <c r="D262" s="10">
        <v>0.46666666666666667</v>
      </c>
      <c r="E262" s="10">
        <f t="shared" si="12"/>
        <v>0.36311457957562226</v>
      </c>
      <c r="F262" s="10">
        <f t="shared" si="10"/>
        <v>1.7185939880821753E-2</v>
      </c>
      <c r="G262" s="10">
        <f t="shared" si="13"/>
        <v>6302.8993031469054</v>
      </c>
      <c r="H262">
        <f t="shared" si="11"/>
        <v>0.46666666666666667</v>
      </c>
    </row>
    <row r="263" spans="2:8">
      <c r="B263" s="10"/>
      <c r="C263" s="10">
        <v>3.8138781546052408E-2</v>
      </c>
      <c r="D263" s="10">
        <v>0.47499999999999998</v>
      </c>
      <c r="E263" s="10">
        <f t="shared" si="12"/>
        <v>0.40125336112167465</v>
      </c>
      <c r="F263" s="10">
        <f t="shared" si="10"/>
        <v>1.8115921234374895E-2</v>
      </c>
      <c r="G263" s="10">
        <f t="shared" si="13"/>
        <v>7062.7209945387931</v>
      </c>
      <c r="H263">
        <f t="shared" si="11"/>
        <v>0.47499999999999998</v>
      </c>
    </row>
    <row r="264" spans="2:8">
      <c r="B264" s="10"/>
      <c r="C264" s="10">
        <v>3.9104269397545584E-2</v>
      </c>
      <c r="D264" s="10">
        <v>0.48333333333333334</v>
      </c>
      <c r="E264" s="10">
        <f t="shared" si="12"/>
        <v>0.44035763051922022</v>
      </c>
      <c r="F264" s="10">
        <f t="shared" si="10"/>
        <v>1.8900396875480365E-2</v>
      </c>
      <c r="G264" s="10">
        <f t="shared" si="13"/>
        <v>7855.4453244865099</v>
      </c>
      <c r="H264">
        <f t="shared" si="11"/>
        <v>0.48333333333333334</v>
      </c>
    </row>
    <row r="265" spans="2:8">
      <c r="B265" s="10"/>
      <c r="C265" s="10">
        <v>3.9695254747701171E-2</v>
      </c>
      <c r="D265" s="10">
        <v>0.49166666666666664</v>
      </c>
      <c r="E265" s="10">
        <f t="shared" si="12"/>
        <v>0.48005288526692141</v>
      </c>
      <c r="F265" s="10">
        <f t="shared" si="10"/>
        <v>1.9516833584286408E-2</v>
      </c>
      <c r="G265" s="10">
        <f t="shared" si="13"/>
        <v>8674.0243695580866</v>
      </c>
      <c r="H265">
        <f t="shared" si="11"/>
        <v>0.49166666666666664</v>
      </c>
    </row>
    <row r="266" spans="2:8">
      <c r="B266" s="10"/>
      <c r="C266" s="10">
        <v>3.9894228040143268E-2</v>
      </c>
      <c r="D266" s="10">
        <v>0.5</v>
      </c>
      <c r="E266" s="10">
        <f t="shared" si="12"/>
        <v>0.51994711330706467</v>
      </c>
      <c r="F266" s="10">
        <f t="shared" si="10"/>
        <v>1.9947114020071634E-2</v>
      </c>
      <c r="G266" s="10">
        <f t="shared" si="13"/>
        <v>9510.6503250937476</v>
      </c>
      <c r="H266">
        <f t="shared" si="11"/>
        <v>0.5</v>
      </c>
    </row>
    <row r="267" spans="2:8">
      <c r="B267" s="10"/>
      <c r="C267" s="10">
        <v>3.9695254747701171E-2</v>
      </c>
      <c r="D267" s="10">
        <v>0.5083333333333333</v>
      </c>
      <c r="E267" s="10">
        <f t="shared" si="12"/>
        <v>0.55964236805476586</v>
      </c>
      <c r="F267" s="10">
        <f t="shared" si="10"/>
        <v>2.0178421163414759E-2</v>
      </c>
      <c r="G267" s="10">
        <f t="shared" si="13"/>
        <v>10356.97781237114</v>
      </c>
      <c r="H267">
        <f t="shared" si="11"/>
        <v>0.5083333333333333</v>
      </c>
    </row>
    <row r="268" spans="2:8">
      <c r="B268" s="10"/>
      <c r="C268" s="10">
        <v>3.9104269397545584E-2</v>
      </c>
      <c r="D268" s="10">
        <v>0.51666666666666672</v>
      </c>
      <c r="E268" s="10">
        <f t="shared" si="12"/>
        <v>0.59874663745231149</v>
      </c>
      <c r="F268" s="10">
        <f t="shared" si="10"/>
        <v>2.0203872522065219E-2</v>
      </c>
      <c r="G268" s="10">
        <f t="shared" si="13"/>
        <v>11204.372785763528</v>
      </c>
      <c r="H268">
        <f t="shared" si="11"/>
        <v>0.51666666666666672</v>
      </c>
    </row>
    <row r="269" spans="2:8">
      <c r="B269" s="10"/>
      <c r="C269" s="10">
        <v>3.8138781546052408E-2</v>
      </c>
      <c r="D269" s="10">
        <v>0.52500000000000002</v>
      </c>
      <c r="E269" s="10">
        <f t="shared" si="12"/>
        <v>0.63688541899836393</v>
      </c>
      <c r="F269" s="10">
        <f t="shared" si="10"/>
        <v>2.0022860311677514E-2</v>
      </c>
      <c r="G269" s="10">
        <f t="shared" si="13"/>
        <v>12044.175707828246</v>
      </c>
      <c r="H269">
        <f t="shared" si="11"/>
        <v>0.52500000000000002</v>
      </c>
    </row>
    <row r="270" spans="2:8">
      <c r="B270" s="10"/>
      <c r="C270" s="10">
        <v>3.6827014030332325E-2</v>
      </c>
      <c r="D270" s="10">
        <v>0.53333333333333333</v>
      </c>
      <c r="E270" s="10">
        <f t="shared" si="12"/>
        <v>0.67371243302869621</v>
      </c>
      <c r="F270" s="10">
        <f t="shared" si="10"/>
        <v>1.9641074149510572E-2</v>
      </c>
      <c r="G270" s="10">
        <f t="shared" si="13"/>
        <v>12867.965676218973</v>
      </c>
      <c r="H270">
        <f t="shared" si="11"/>
        <v>0.53333333333333333</v>
      </c>
    </row>
    <row r="271" spans="2:8">
      <c r="B271" s="10"/>
      <c r="C271" s="10">
        <v>3.5206532676429952E-2</v>
      </c>
      <c r="D271" s="10">
        <v>0.54166666666666663</v>
      </c>
      <c r="E271" s="10">
        <f t="shared" si="12"/>
        <v>0.70891896570512614</v>
      </c>
      <c r="F271" s="10">
        <f t="shared" ref="F271:F326" si="14">C271*D271</f>
        <v>1.907020519973289E-2</v>
      </c>
      <c r="G271" s="10">
        <f t="shared" si="13"/>
        <v>13667.812141799581</v>
      </c>
      <c r="H271">
        <f t="shared" ref="H271:H326" si="15">D271/D$326</f>
        <v>0.54166666666666663</v>
      </c>
    </row>
    <row r="272" spans="2:8">
      <c r="B272" s="10"/>
      <c r="C272" s="10">
        <v>3.3322460289179963E-2</v>
      </c>
      <c r="D272" s="10">
        <v>0.55000000000000004</v>
      </c>
      <c r="E272" s="10">
        <f t="shared" ref="E272:E326" si="16">E271+C272</f>
        <v>0.74224142599430609</v>
      </c>
      <c r="F272" s="10">
        <f t="shared" si="14"/>
        <v>1.832735315904898E-2</v>
      </c>
      <c r="G272" s="10">
        <f t="shared" ref="G272:G326" si="17">G271+F272/F$304</f>
        <v>14436.501754427252</v>
      </c>
      <c r="H272">
        <f t="shared" si="15"/>
        <v>0.55000000000000004</v>
      </c>
    </row>
    <row r="273" spans="2:8">
      <c r="B273" s="10"/>
      <c r="C273" s="10">
        <v>3.1225393336676125E-2</v>
      </c>
      <c r="D273" s="10">
        <v>0.55833333333333335</v>
      </c>
      <c r="E273" s="10">
        <f t="shared" si="16"/>
        <v>0.77346681933098227</v>
      </c>
      <c r="F273" s="10">
        <f t="shared" si="14"/>
        <v>1.7434177946310837E-2</v>
      </c>
      <c r="G273" s="10">
        <f t="shared" si="17"/>
        <v>15167.729628726969</v>
      </c>
      <c r="H273">
        <f t="shared" si="15"/>
        <v>0.55833333333333335</v>
      </c>
    </row>
    <row r="274" spans="2:8">
      <c r="B274" s="10"/>
      <c r="C274" s="10">
        <v>2.8969155276148271E-2</v>
      </c>
      <c r="D274" s="10">
        <v>0.56666666666666665</v>
      </c>
      <c r="E274" s="10">
        <f t="shared" si="16"/>
        <v>0.80243597460713056</v>
      </c>
      <c r="F274" s="10">
        <f t="shared" si="14"/>
        <v>1.641585465648402E-2</v>
      </c>
      <c r="G274" s="10">
        <f t="shared" si="17"/>
        <v>15856.246778330456</v>
      </c>
      <c r="H274">
        <f t="shared" si="15"/>
        <v>0.56666666666666665</v>
      </c>
    </row>
    <row r="275" spans="2:8">
      <c r="B275" s="10"/>
      <c r="C275" s="10">
        <v>2.6608524989875478E-2</v>
      </c>
      <c r="D275" s="10">
        <v>0.57499999999999996</v>
      </c>
      <c r="E275" s="10">
        <f t="shared" si="16"/>
        <v>0.82904449959700599</v>
      </c>
      <c r="F275" s="10">
        <f t="shared" si="14"/>
        <v>1.5299901869178399E-2</v>
      </c>
      <c r="G275" s="10">
        <f t="shared" si="17"/>
        <v>16497.958406790745</v>
      </c>
      <c r="H275">
        <f t="shared" si="15"/>
        <v>0.57499999999999996</v>
      </c>
    </row>
    <row r="276" spans="2:8">
      <c r="B276" s="10"/>
      <c r="C276" s="10">
        <v>2.4197072451914332E-2</v>
      </c>
      <c r="D276" s="10">
        <v>0.58333333333333337</v>
      </c>
      <c r="E276" s="10">
        <f t="shared" si="16"/>
        <v>0.85324157204892037</v>
      </c>
      <c r="F276" s="10">
        <f t="shared" si="14"/>
        <v>1.4114958930283361E-2</v>
      </c>
      <c r="G276" s="10">
        <f t="shared" si="17"/>
        <v>17089.970914991794</v>
      </c>
      <c r="H276">
        <f t="shared" si="15"/>
        <v>0.58333333333333337</v>
      </c>
    </row>
    <row r="277" spans="2:8">
      <c r="B277" s="10"/>
      <c r="C277" s="10">
        <v>2.178521770325505E-2</v>
      </c>
      <c r="D277" s="10">
        <v>0.59166666666666667</v>
      </c>
      <c r="E277" s="10">
        <f t="shared" si="16"/>
        <v>0.8750267897521754</v>
      </c>
      <c r="F277" s="10">
        <f t="shared" si="14"/>
        <v>1.2889587141092571E-2</v>
      </c>
      <c r="G277" s="10">
        <f t="shared" si="17"/>
        <v>17630.588627786019</v>
      </c>
      <c r="H277">
        <f t="shared" si="15"/>
        <v>0.59166666666666667</v>
      </c>
    </row>
    <row r="278" spans="2:8">
      <c r="B278" s="10"/>
      <c r="C278" s="10">
        <v>1.9418605498321296E-2</v>
      </c>
      <c r="D278" s="10">
        <v>0.6</v>
      </c>
      <c r="E278" s="10">
        <f t="shared" si="16"/>
        <v>0.89444539525049671</v>
      </c>
      <c r="F278" s="10">
        <f t="shared" si="14"/>
        <v>1.1651163298992778E-2</v>
      </c>
      <c r="G278" s="10">
        <f t="shared" si="17"/>
        <v>18119.264113287998</v>
      </c>
      <c r="H278">
        <f t="shared" si="15"/>
        <v>0.6</v>
      </c>
    </row>
    <row r="279" spans="2:8">
      <c r="B279" s="10"/>
      <c r="C279" s="10">
        <v>1.7136859204780735E-2</v>
      </c>
      <c r="D279" s="10">
        <v>0.60833333333333328</v>
      </c>
      <c r="E279" s="10">
        <f t="shared" si="16"/>
        <v>0.91158225445527741</v>
      </c>
      <c r="F279" s="10">
        <f t="shared" si="14"/>
        <v>1.042492268290828E-2</v>
      </c>
      <c r="G279" s="10">
        <f t="shared" si="17"/>
        <v>18556.508362867025</v>
      </c>
      <c r="H279">
        <f t="shared" si="15"/>
        <v>0.60833333333333328</v>
      </c>
    </row>
    <row r="280" spans="2:8">
      <c r="B280" s="10"/>
      <c r="C280" s="10">
        <v>1.4972746563574484E-2</v>
      </c>
      <c r="D280" s="10">
        <v>0.6166666666666667</v>
      </c>
      <c r="E280" s="10">
        <f t="shared" si="16"/>
        <v>0.92655500101885191</v>
      </c>
      <c r="F280" s="10">
        <f t="shared" si="14"/>
        <v>9.2331937142042658E-3</v>
      </c>
      <c r="G280" s="10">
        <f t="shared" si="17"/>
        <v>18943.768871129978</v>
      </c>
      <c r="H280">
        <f t="shared" si="15"/>
        <v>0.6166666666666667</v>
      </c>
    </row>
    <row r="281" spans="2:8">
      <c r="B281" s="10"/>
      <c r="C281" s="10">
        <v>1.2951759566589172E-2</v>
      </c>
      <c r="D281" s="10">
        <v>0.625</v>
      </c>
      <c r="E281" s="10">
        <f t="shared" si="16"/>
        <v>0.93950676058544103</v>
      </c>
      <c r="F281" s="10">
        <f t="shared" si="14"/>
        <v>8.0948497291182323E-3</v>
      </c>
      <c r="G281" s="10">
        <f t="shared" si="17"/>
        <v>19283.284722030839</v>
      </c>
      <c r="H281">
        <f t="shared" si="15"/>
        <v>0.625</v>
      </c>
    </row>
    <row r="282" spans="2:8">
      <c r="B282" s="10"/>
      <c r="C282" s="10">
        <v>1.1092083467945555E-2</v>
      </c>
      <c r="D282" s="10">
        <v>0.6333333333333333</v>
      </c>
      <c r="E282" s="10">
        <f t="shared" si="16"/>
        <v>0.95059884405338657</v>
      </c>
      <c r="F282" s="10">
        <f t="shared" si="14"/>
        <v>7.024986196365518E-3</v>
      </c>
      <c r="G282" s="10">
        <f t="shared" si="17"/>
        <v>19577.928136774706</v>
      </c>
      <c r="H282">
        <f t="shared" si="15"/>
        <v>0.6333333333333333</v>
      </c>
    </row>
    <row r="283" spans="2:8">
      <c r="B283" s="10"/>
      <c r="C283" s="10">
        <v>9.4049077376886919E-3</v>
      </c>
      <c r="D283" s="10">
        <v>0.64166666666666672</v>
      </c>
      <c r="E283" s="10">
        <f t="shared" si="16"/>
        <v>0.96000375179107522</v>
      </c>
      <c r="F283" s="10">
        <f t="shared" si="14"/>
        <v>6.0348157983502442E-3</v>
      </c>
      <c r="G283" s="10">
        <f t="shared" si="17"/>
        <v>19831.041621196367</v>
      </c>
      <c r="H283">
        <f t="shared" si="15"/>
        <v>0.64166666666666672</v>
      </c>
    </row>
    <row r="284" spans="2:8">
      <c r="B284" s="10"/>
      <c r="C284" s="10">
        <v>7.8950158300894139E-3</v>
      </c>
      <c r="D284" s="10">
        <v>0.65</v>
      </c>
      <c r="E284" s="10">
        <f t="shared" si="16"/>
        <v>0.96789876762116467</v>
      </c>
      <c r="F284" s="10">
        <f t="shared" si="14"/>
        <v>5.1317602895581196E-3</v>
      </c>
      <c r="G284" s="10">
        <f t="shared" si="17"/>
        <v>20046.278965882488</v>
      </c>
      <c r="H284">
        <f t="shared" si="15"/>
        <v>0.65</v>
      </c>
    </row>
    <row r="285" spans="2:8">
      <c r="B285" s="10"/>
      <c r="C285" s="10">
        <v>6.5615814774676595E-3</v>
      </c>
      <c r="D285" s="10">
        <v>0.65833333333333333</v>
      </c>
      <c r="E285" s="10">
        <f t="shared" si="16"/>
        <v>0.97446034909863233</v>
      </c>
      <c r="F285" s="10">
        <f t="shared" si="14"/>
        <v>4.3197078059995422E-3</v>
      </c>
      <c r="G285" s="10">
        <f t="shared" si="17"/>
        <v>20227.457038419332</v>
      </c>
      <c r="H285">
        <f t="shared" si="15"/>
        <v>0.65833333333333333</v>
      </c>
    </row>
    <row r="286" spans="2:8">
      <c r="B286" s="10"/>
      <c r="C286" s="10">
        <v>5.3990966513188052E-3</v>
      </c>
      <c r="D286" s="10">
        <v>0.66666666666666663</v>
      </c>
      <c r="E286" s="10">
        <f t="shared" si="16"/>
        <v>0.9798594457499511</v>
      </c>
      <c r="F286" s="10">
        <f t="shared" si="14"/>
        <v>3.59939776754587E-3</v>
      </c>
      <c r="G286" s="10">
        <f t="shared" si="17"/>
        <v>20378.423719293358</v>
      </c>
      <c r="H286">
        <f t="shared" si="15"/>
        <v>0.66666666666666663</v>
      </c>
    </row>
    <row r="287" spans="2:8">
      <c r="B287" s="10"/>
      <c r="C287" s="10">
        <v>4.3983595980427188E-3</v>
      </c>
      <c r="D287" s="10">
        <v>0.67500000000000004</v>
      </c>
      <c r="E287" s="10">
        <f t="shared" si="16"/>
        <v>0.98425780534799379</v>
      </c>
      <c r="F287" s="10">
        <f t="shared" si="14"/>
        <v>2.9688927286788355E-3</v>
      </c>
      <c r="G287" s="10">
        <f t="shared" si="17"/>
        <v>20502.945628252943</v>
      </c>
      <c r="H287">
        <f t="shared" si="15"/>
        <v>0.67500000000000004</v>
      </c>
    </row>
    <row r="288" spans="2:8">
      <c r="B288" s="10"/>
      <c r="C288" s="10">
        <v>3.5474592846231438E-3</v>
      </c>
      <c r="D288" s="10">
        <v>0.68333333333333335</v>
      </c>
      <c r="E288" s="10">
        <f t="shared" si="16"/>
        <v>0.98780526463261698</v>
      </c>
      <c r="F288" s="10">
        <f t="shared" si="14"/>
        <v>2.4240971778258149E-3</v>
      </c>
      <c r="G288" s="10">
        <f t="shared" si="17"/>
        <v>20604.617610258414</v>
      </c>
      <c r="H288">
        <f t="shared" si="15"/>
        <v>0.68333333333333335</v>
      </c>
    </row>
    <row r="289" spans="2:8">
      <c r="B289" s="10"/>
      <c r="C289" s="10">
        <v>2.8327037741601173E-3</v>
      </c>
      <c r="D289" s="10">
        <v>0.69166666666666665</v>
      </c>
      <c r="E289" s="10">
        <f t="shared" si="16"/>
        <v>0.99063796840677709</v>
      </c>
      <c r="F289" s="10">
        <f t="shared" si="14"/>
        <v>1.9592867771274143E-3</v>
      </c>
      <c r="G289" s="10">
        <f t="shared" si="17"/>
        <v>20686.794418915204</v>
      </c>
      <c r="H289">
        <f t="shared" si="15"/>
        <v>0.69166666666666665</v>
      </c>
    </row>
    <row r="290" spans="2:8">
      <c r="B290" s="10"/>
      <c r="C290" s="10">
        <v>2.2394530294842898E-3</v>
      </c>
      <c r="D290" s="10">
        <v>0.7</v>
      </c>
      <c r="E290" s="10">
        <f t="shared" si="16"/>
        <v>0.99287742143626134</v>
      </c>
      <c r="F290" s="10">
        <f t="shared" si="14"/>
        <v>1.5676171206390028E-3</v>
      </c>
      <c r="G290" s="10">
        <f t="shared" si="17"/>
        <v>20752.543738348028</v>
      </c>
      <c r="H290">
        <f t="shared" si="15"/>
        <v>0.7</v>
      </c>
    </row>
    <row r="291" spans="2:8">
      <c r="B291" s="10"/>
      <c r="C291" s="10">
        <v>1.7528300493568538E-3</v>
      </c>
      <c r="D291" s="10">
        <v>0.70833333333333337</v>
      </c>
      <c r="E291" s="10">
        <f t="shared" si="16"/>
        <v>0.99463025148561823</v>
      </c>
      <c r="F291" s="10">
        <f t="shared" si="14"/>
        <v>1.2415879516277715E-3</v>
      </c>
      <c r="G291" s="10">
        <f t="shared" si="17"/>
        <v>20804.618675372349</v>
      </c>
      <c r="H291">
        <f t="shared" si="15"/>
        <v>0.70833333333333337</v>
      </c>
    </row>
    <row r="292" spans="2:8">
      <c r="B292" s="10"/>
      <c r="C292" s="10">
        <v>1.3582969233685617E-3</v>
      </c>
      <c r="D292" s="10">
        <v>0.71666666666666667</v>
      </c>
      <c r="E292" s="10">
        <f t="shared" si="16"/>
        <v>0.99598854840898676</v>
      </c>
      <c r="F292" s="10">
        <f t="shared" si="14"/>
        <v>9.7344612841413587E-4</v>
      </c>
      <c r="G292" s="10">
        <f t="shared" si="17"/>
        <v>20845.447152941961</v>
      </c>
      <c r="H292">
        <f t="shared" si="15"/>
        <v>0.71666666666666667</v>
      </c>
    </row>
    <row r="293" spans="2:8">
      <c r="B293" s="10"/>
      <c r="C293" s="10">
        <v>1.0420934814422593E-3</v>
      </c>
      <c r="D293" s="10">
        <v>0.72499999999999998</v>
      </c>
      <c r="E293" s="10">
        <f t="shared" si="16"/>
        <v>0.997030641890429</v>
      </c>
      <c r="F293" s="10">
        <f t="shared" si="14"/>
        <v>7.5551777404563795E-4</v>
      </c>
      <c r="G293" s="10">
        <f t="shared" si="17"/>
        <v>20877.135234686473</v>
      </c>
      <c r="H293">
        <f t="shared" si="15"/>
        <v>0.72499999999999998</v>
      </c>
    </row>
    <row r="294" spans="2:8">
      <c r="B294" s="10"/>
      <c r="C294" s="10">
        <v>7.9154515829799629E-4</v>
      </c>
      <c r="D294" s="10">
        <v>0.73333333333333328</v>
      </c>
      <c r="E294" s="10">
        <f t="shared" si="16"/>
        <v>0.99782218704872705</v>
      </c>
      <c r="F294" s="10">
        <f t="shared" si="14"/>
        <v>5.8046644941853057E-4</v>
      </c>
      <c r="G294" s="10">
        <f t="shared" si="17"/>
        <v>20901.481277798899</v>
      </c>
      <c r="H294">
        <f t="shared" si="15"/>
        <v>0.73333333333333328</v>
      </c>
    </row>
    <row r="295" spans="2:8">
      <c r="B295" s="10"/>
      <c r="C295" s="10">
        <v>5.9525324197758523E-4</v>
      </c>
      <c r="D295" s="10">
        <v>0.7416666666666667</v>
      </c>
      <c r="E295" s="10">
        <f t="shared" si="16"/>
        <v>0.99841744029070467</v>
      </c>
      <c r="F295" s="10">
        <f t="shared" si="14"/>
        <v>4.4147948780004238E-4</v>
      </c>
      <c r="G295" s="10">
        <f t="shared" si="17"/>
        <v>20919.997901204093</v>
      </c>
      <c r="H295">
        <f t="shared" si="15"/>
        <v>0.7416666666666667</v>
      </c>
    </row>
    <row r="296" spans="2:8">
      <c r="B296" s="10"/>
      <c r="C296" s="10">
        <v>4.4318484119380071E-4</v>
      </c>
      <c r="D296" s="10">
        <v>0.75</v>
      </c>
      <c r="E296" s="10">
        <f t="shared" si="16"/>
        <v>0.99886062513189844</v>
      </c>
      <c r="F296" s="10">
        <f t="shared" si="14"/>
        <v>3.3238863089535053E-4</v>
      </c>
      <c r="G296" s="10">
        <f t="shared" si="17"/>
        <v>20933.939013469866</v>
      </c>
      <c r="H296">
        <f t="shared" si="15"/>
        <v>0.75</v>
      </c>
    </row>
    <row r="297" spans="2:8">
      <c r="B297" s="10"/>
      <c r="C297" s="10">
        <v>3.2668190561999214E-4</v>
      </c>
      <c r="D297" s="10">
        <v>0.7583333333333333</v>
      </c>
      <c r="E297" s="10">
        <f t="shared" si="16"/>
        <v>0.99918730703751846</v>
      </c>
      <c r="F297" s="10">
        <f t="shared" si="14"/>
        <v>2.4773377842849401E-4</v>
      </c>
      <c r="G297" s="10">
        <f t="shared" si="17"/>
        <v>20944.329514516165</v>
      </c>
      <c r="H297">
        <f t="shared" si="15"/>
        <v>0.7583333333333333</v>
      </c>
    </row>
    <row r="298" spans="2:8">
      <c r="B298" s="10"/>
      <c r="C298" s="10">
        <v>2.3840882014648424E-4</v>
      </c>
      <c r="D298" s="10">
        <v>0.76666666666666672</v>
      </c>
      <c r="E298" s="10">
        <f t="shared" si="16"/>
        <v>0.99942571585766493</v>
      </c>
      <c r="F298" s="10">
        <f t="shared" si="14"/>
        <v>1.8278009544563792E-4</v>
      </c>
      <c r="G298" s="10">
        <f t="shared" si="17"/>
        <v>20951.995714842247</v>
      </c>
      <c r="H298">
        <f t="shared" si="15"/>
        <v>0.76666666666666672</v>
      </c>
    </row>
    <row r="299" spans="2:8">
      <c r="B299" s="10"/>
      <c r="C299" s="10">
        <v>1.7225689390536797E-4</v>
      </c>
      <c r="D299" s="10">
        <v>0.77500000000000002</v>
      </c>
      <c r="E299" s="10">
        <f t="shared" si="16"/>
        <v>0.99959797275157025</v>
      </c>
      <c r="F299" s="10">
        <f t="shared" si="14"/>
        <v>1.3349909277666016E-4</v>
      </c>
      <c r="G299" s="10">
        <f t="shared" si="17"/>
        <v>20957.594961226714</v>
      </c>
      <c r="H299">
        <f t="shared" si="15"/>
        <v>0.77500000000000002</v>
      </c>
    </row>
    <row r="300" spans="2:8">
      <c r="B300" s="10"/>
      <c r="C300" s="10">
        <v>1.2322191684730185E-4</v>
      </c>
      <c r="D300" s="10">
        <v>0.78333333333333333</v>
      </c>
      <c r="E300" s="10">
        <f t="shared" si="16"/>
        <v>0.99972119466841758</v>
      </c>
      <c r="F300" s="10">
        <f t="shared" si="14"/>
        <v>9.652383486371978E-5</v>
      </c>
      <c r="G300" s="10">
        <f t="shared" si="17"/>
        <v>20961.643383745057</v>
      </c>
      <c r="H300">
        <f t="shared" si="15"/>
        <v>0.78333333333333333</v>
      </c>
    </row>
    <row r="301" spans="2:8">
      <c r="B301" s="10"/>
      <c r="C301" s="10">
        <v>8.7268269504575996E-5</v>
      </c>
      <c r="D301" s="10">
        <v>0.79166666666666663</v>
      </c>
      <c r="E301" s="10">
        <f t="shared" si="16"/>
        <v>0.99980846293792214</v>
      </c>
      <c r="F301" s="10">
        <f t="shared" si="14"/>
        <v>6.9087380024455993E-5</v>
      </c>
      <c r="G301" s="10">
        <f t="shared" si="17"/>
        <v>20964.541060836102</v>
      </c>
      <c r="H301">
        <f t="shared" si="15"/>
        <v>0.79166666666666663</v>
      </c>
    </row>
    <row r="302" spans="2:8">
      <c r="B302" s="10"/>
      <c r="C302" s="10">
        <v>6.1190193011377187E-5</v>
      </c>
      <c r="D302" s="10">
        <v>0.8</v>
      </c>
      <c r="E302" s="10">
        <f t="shared" si="16"/>
        <v>0.99986965313093357</v>
      </c>
      <c r="F302" s="10">
        <f t="shared" si="14"/>
        <v>4.8952154409101751E-5</v>
      </c>
      <c r="G302" s="10">
        <f t="shared" si="17"/>
        <v>20966.594222156422</v>
      </c>
      <c r="H302">
        <f t="shared" si="15"/>
        <v>0.8</v>
      </c>
    </row>
    <row r="303" spans="2:8">
      <c r="B303" s="10"/>
      <c r="C303" s="10">
        <v>4.2478027055075176E-5</v>
      </c>
      <c r="D303" s="10">
        <v>0.80833333333333335</v>
      </c>
      <c r="E303" s="10">
        <f t="shared" si="16"/>
        <v>0.9999121311579886</v>
      </c>
      <c r="F303" s="10">
        <f t="shared" si="14"/>
        <v>3.4336405202852437E-5</v>
      </c>
      <c r="G303" s="10">
        <f t="shared" si="17"/>
        <v>20968.034366719872</v>
      </c>
      <c r="H303">
        <f t="shared" si="15"/>
        <v>0.80833333333333335</v>
      </c>
    </row>
    <row r="304" spans="2:8">
      <c r="B304" s="10"/>
      <c r="C304" s="10">
        <v>2.9194692579146023E-5</v>
      </c>
      <c r="D304" s="10">
        <v>0.81666666666666665</v>
      </c>
      <c r="E304" s="10">
        <f t="shared" si="16"/>
        <v>0.99994132585056772</v>
      </c>
      <c r="F304" s="10">
        <f t="shared" si="14"/>
        <v>2.384233227296925E-5</v>
      </c>
      <c r="G304" s="10">
        <f t="shared" si="17"/>
        <v>20969.034366719872</v>
      </c>
      <c r="H304">
        <f t="shared" si="15"/>
        <v>0.81666666666666665</v>
      </c>
    </row>
    <row r="305" spans="2:8">
      <c r="B305" s="10"/>
      <c r="C305" s="10">
        <v>1.9865547139277251E-5</v>
      </c>
      <c r="D305" s="10">
        <v>0.82499999999999996</v>
      </c>
      <c r="E305" s="10">
        <f t="shared" si="16"/>
        <v>0.99996119139770701</v>
      </c>
      <c r="F305" s="10">
        <f t="shared" si="14"/>
        <v>1.6389076389903733E-5</v>
      </c>
      <c r="G305" s="10">
        <f t="shared" si="17"/>
        <v>20969.721760729917</v>
      </c>
      <c r="H305">
        <f t="shared" si="15"/>
        <v>0.82499999999999996</v>
      </c>
    </row>
    <row r="306" spans="2:8">
      <c r="B306" s="10"/>
      <c r="C306" s="10">
        <v>1.3383022576488534E-5</v>
      </c>
      <c r="D306" s="10">
        <v>0.83333333333333337</v>
      </c>
      <c r="E306" s="10">
        <f t="shared" si="16"/>
        <v>0.99997457442028348</v>
      </c>
      <c r="F306" s="10">
        <f t="shared" si="14"/>
        <v>1.1152518813740446E-5</v>
      </c>
      <c r="G306" s="10">
        <f t="shared" si="17"/>
        <v>20970.189521965942</v>
      </c>
      <c r="H306">
        <f t="shared" si="15"/>
        <v>0.83333333333333337</v>
      </c>
    </row>
    <row r="307" spans="2:8">
      <c r="B307" s="10"/>
      <c r="C307" s="10">
        <v>8.9261657177132918E-6</v>
      </c>
      <c r="D307" s="10">
        <v>0.84166666666666667</v>
      </c>
      <c r="E307" s="10">
        <f t="shared" si="16"/>
        <v>0.99998350058600116</v>
      </c>
      <c r="F307" s="10">
        <f t="shared" si="14"/>
        <v>7.5128561457420205E-6</v>
      </c>
      <c r="G307" s="10">
        <f t="shared" si="17"/>
        <v>20970.504627722363</v>
      </c>
      <c r="H307">
        <f t="shared" si="15"/>
        <v>0.84166666666666667</v>
      </c>
    </row>
    <row r="308" spans="2:8">
      <c r="B308" s="10"/>
      <c r="C308" s="10">
        <v>5.894306775653985E-6</v>
      </c>
      <c r="D308" s="10">
        <v>0.85</v>
      </c>
      <c r="E308" s="10">
        <f t="shared" si="16"/>
        <v>0.99998939489277683</v>
      </c>
      <c r="F308" s="10">
        <f t="shared" si="14"/>
        <v>5.0101607593058869E-6</v>
      </c>
      <c r="G308" s="10">
        <f t="shared" si="17"/>
        <v>20970.714764914563</v>
      </c>
      <c r="H308">
        <f t="shared" si="15"/>
        <v>0.85</v>
      </c>
    </row>
    <row r="309" spans="2:8">
      <c r="B309" s="10"/>
      <c r="C309" s="10">
        <v>3.8535196742087128E-6</v>
      </c>
      <c r="D309" s="10">
        <v>0.85833333333333328</v>
      </c>
      <c r="E309" s="10">
        <f t="shared" si="16"/>
        <v>0.99999324841245107</v>
      </c>
      <c r="F309" s="10">
        <f t="shared" si="14"/>
        <v>3.307604387029145E-6</v>
      </c>
      <c r="G309" s="10">
        <f t="shared" si="17"/>
        <v>20970.853493137503</v>
      </c>
      <c r="H309">
        <f t="shared" si="15"/>
        <v>0.85833333333333328</v>
      </c>
    </row>
    <row r="310" spans="2:8">
      <c r="B310" s="10"/>
      <c r="C310" s="10">
        <v>2.4942471290053574E-6</v>
      </c>
      <c r="D310" s="10">
        <v>0.8666666666666667</v>
      </c>
      <c r="E310" s="10">
        <f t="shared" si="16"/>
        <v>0.99999574265958013</v>
      </c>
      <c r="F310" s="10">
        <f t="shared" si="14"/>
        <v>2.1616808451379764E-6</v>
      </c>
      <c r="G310" s="10">
        <f t="shared" si="17"/>
        <v>20970.944158799753</v>
      </c>
      <c r="H310">
        <f t="shared" si="15"/>
        <v>0.8666666666666667</v>
      </c>
    </row>
    <row r="311" spans="2:8">
      <c r="B311" s="10"/>
      <c r="C311" s="10">
        <v>1.5983741106905475E-6</v>
      </c>
      <c r="D311" s="10">
        <v>0.875</v>
      </c>
      <c r="E311" s="10">
        <f t="shared" si="16"/>
        <v>0.99999734103369087</v>
      </c>
      <c r="F311" s="10">
        <f t="shared" si="14"/>
        <v>1.3985773468542292E-6</v>
      </c>
      <c r="G311" s="10">
        <f t="shared" si="17"/>
        <v>20971.002818218254</v>
      </c>
      <c r="H311">
        <f t="shared" si="15"/>
        <v>0.875</v>
      </c>
    </row>
    <row r="312" spans="2:8">
      <c r="B312" s="10"/>
      <c r="C312" s="10">
        <v>1.0140852065486739E-6</v>
      </c>
      <c r="D312" s="10">
        <v>0.8833333333333333</v>
      </c>
      <c r="E312" s="10">
        <f t="shared" si="16"/>
        <v>0.99999835511889745</v>
      </c>
      <c r="F312" s="10">
        <f t="shared" si="14"/>
        <v>8.9577526578466191E-7</v>
      </c>
      <c r="G312" s="10">
        <f t="shared" si="17"/>
        <v>20971.04038900854</v>
      </c>
      <c r="H312">
        <f t="shared" si="15"/>
        <v>0.8833333333333333</v>
      </c>
    </row>
    <row r="313" spans="2:8">
      <c r="B313" s="10"/>
      <c r="C313" s="10">
        <v>6.3698251788671009E-7</v>
      </c>
      <c r="D313" s="10">
        <v>0.89166666666666672</v>
      </c>
      <c r="E313" s="10">
        <f t="shared" si="16"/>
        <v>0.9999989921014153</v>
      </c>
      <c r="F313" s="10">
        <f t="shared" si="14"/>
        <v>5.679760784489832E-7</v>
      </c>
      <c r="G313" s="10">
        <f t="shared" si="17"/>
        <v>20971.064211177945</v>
      </c>
      <c r="H313">
        <f t="shared" si="15"/>
        <v>0.89166666666666672</v>
      </c>
    </row>
    <row r="314" spans="2:8">
      <c r="B314" s="10"/>
      <c r="C314" s="10">
        <v>3.961299091032075E-7</v>
      </c>
      <c r="D314" s="10">
        <v>0.9</v>
      </c>
      <c r="E314" s="10">
        <f t="shared" si="16"/>
        <v>0.99999938823132439</v>
      </c>
      <c r="F314" s="10">
        <f t="shared" si="14"/>
        <v>3.5651691819288678E-7</v>
      </c>
      <c r="G314" s="10">
        <f t="shared" si="17"/>
        <v>20971.079164283794</v>
      </c>
      <c r="H314">
        <f t="shared" si="15"/>
        <v>0.9</v>
      </c>
    </row>
    <row r="315" spans="2:8">
      <c r="B315" s="10"/>
      <c r="C315" s="10">
        <v>2.4389607458933567E-7</v>
      </c>
      <c r="D315" s="10">
        <v>0.90833333333333333</v>
      </c>
      <c r="E315" s="10">
        <f t="shared" si="16"/>
        <v>0.99999963212739895</v>
      </c>
      <c r="F315" s="10">
        <f t="shared" si="14"/>
        <v>2.2153893441864657E-7</v>
      </c>
      <c r="G315" s="10">
        <f t="shared" si="17"/>
        <v>20971.088456115311</v>
      </c>
      <c r="H315">
        <f t="shared" si="15"/>
        <v>0.90833333333333333</v>
      </c>
    </row>
    <row r="316" spans="2:8">
      <c r="B316" s="10"/>
      <c r="C316" s="10">
        <v>1.4867195147342975E-7</v>
      </c>
      <c r="D316" s="10">
        <v>0.91666666666666663</v>
      </c>
      <c r="E316" s="10">
        <f t="shared" si="16"/>
        <v>0.99999978079935048</v>
      </c>
      <c r="F316" s="10">
        <f t="shared" si="14"/>
        <v>1.3628262218397726E-7</v>
      </c>
      <c r="G316" s="10">
        <f t="shared" si="17"/>
        <v>20971.094172109057</v>
      </c>
      <c r="H316">
        <f t="shared" si="15"/>
        <v>0.91666666666666663</v>
      </c>
    </row>
    <row r="317" spans="2:8">
      <c r="B317" s="10"/>
      <c r="C317" s="10">
        <v>8.9724351623833207E-8</v>
      </c>
      <c r="D317" s="10">
        <v>0.92500000000000004</v>
      </c>
      <c r="E317" s="10">
        <f t="shared" si="16"/>
        <v>0.99999987052370209</v>
      </c>
      <c r="F317" s="10">
        <f t="shared" si="14"/>
        <v>8.2995025252045725E-8</v>
      </c>
      <c r="G317" s="10">
        <f t="shared" si="17"/>
        <v>20971.097653103461</v>
      </c>
      <c r="H317">
        <f t="shared" si="15"/>
        <v>0.92500000000000004</v>
      </c>
    </row>
    <row r="318" spans="2:8">
      <c r="B318" s="10"/>
      <c r="C318" s="10">
        <v>5.3610353446976227E-8</v>
      </c>
      <c r="D318" s="10">
        <v>0.93333333333333335</v>
      </c>
      <c r="E318" s="10">
        <f t="shared" si="16"/>
        <v>0.99999992413405558</v>
      </c>
      <c r="F318" s="10">
        <f t="shared" si="14"/>
        <v>5.0036329883844478E-8</v>
      </c>
      <c r="G318" s="10">
        <f t="shared" si="17"/>
        <v>20971.099751737493</v>
      </c>
      <c r="H318">
        <f t="shared" si="15"/>
        <v>0.93333333333333335</v>
      </c>
    </row>
    <row r="319" spans="2:8">
      <c r="B319" s="10"/>
      <c r="C319" s="10">
        <v>3.1713492167159754E-8</v>
      </c>
      <c r="D319" s="10">
        <v>0.94166666666666665</v>
      </c>
      <c r="E319" s="10">
        <f t="shared" si="16"/>
        <v>0.99999995584754775</v>
      </c>
      <c r="F319" s="10">
        <f t="shared" si="14"/>
        <v>2.986353845740877E-8</v>
      </c>
      <c r="G319" s="10">
        <f t="shared" si="17"/>
        <v>20971.101004280161</v>
      </c>
      <c r="H319">
        <f t="shared" si="15"/>
        <v>0.94166666666666665</v>
      </c>
    </row>
    <row r="320" spans="2:8">
      <c r="B320" s="10"/>
      <c r="C320" s="10">
        <v>1.8573618445552928E-8</v>
      </c>
      <c r="D320" s="10">
        <v>0.95</v>
      </c>
      <c r="E320" s="10">
        <f t="shared" si="16"/>
        <v>0.99999997442116617</v>
      </c>
      <c r="F320" s="10">
        <f t="shared" si="14"/>
        <v>1.7644937523275279E-8</v>
      </c>
      <c r="G320" s="10">
        <f t="shared" si="17"/>
        <v>20971.101744347758</v>
      </c>
      <c r="H320">
        <f t="shared" si="15"/>
        <v>0.95</v>
      </c>
    </row>
    <row r="321" spans="2:8">
      <c r="B321" s="10"/>
      <c r="C321" s="10">
        <v>1.0769760042543275E-8</v>
      </c>
      <c r="D321" s="10">
        <v>0.95833333333333337</v>
      </c>
      <c r="E321" s="10">
        <f t="shared" si="16"/>
        <v>0.99999998519092625</v>
      </c>
      <c r="F321" s="10">
        <f t="shared" si="14"/>
        <v>1.0321020040770639E-8</v>
      </c>
      <c r="G321" s="10">
        <f t="shared" si="17"/>
        <v>20971.102177234101</v>
      </c>
      <c r="H321">
        <f t="shared" si="15"/>
        <v>0.95833333333333337</v>
      </c>
    </row>
    <row r="322" spans="2:8">
      <c r="B322" s="10"/>
      <c r="C322" s="10">
        <v>6.1826205001658452E-9</v>
      </c>
      <c r="D322" s="10">
        <v>0.96666666666666667</v>
      </c>
      <c r="E322" s="10">
        <f t="shared" si="16"/>
        <v>0.99999999137354678</v>
      </c>
      <c r="F322" s="10">
        <f t="shared" si="14"/>
        <v>5.9765331501603171E-9</v>
      </c>
      <c r="G322" s="10">
        <f t="shared" si="17"/>
        <v>20971.102427903083</v>
      </c>
      <c r="H322">
        <f t="shared" si="15"/>
        <v>0.96666666666666667</v>
      </c>
    </row>
    <row r="323" spans="2:8">
      <c r="B323" s="10"/>
      <c r="C323" s="10">
        <v>3.513955094820433E-9</v>
      </c>
      <c r="D323" s="10">
        <v>0.97499999999999998</v>
      </c>
      <c r="E323" s="10">
        <f t="shared" si="16"/>
        <v>0.99999999488750191</v>
      </c>
      <c r="F323" s="10">
        <f t="shared" si="14"/>
        <v>3.4261062174499221E-9</v>
      </c>
      <c r="G323" s="10">
        <f t="shared" si="17"/>
        <v>20971.102571601532</v>
      </c>
      <c r="H323">
        <f t="shared" si="15"/>
        <v>0.97499999999999998</v>
      </c>
    </row>
    <row r="324" spans="2:8">
      <c r="B324" s="10"/>
      <c r="C324" s="10">
        <v>1.9773196406244672E-9</v>
      </c>
      <c r="D324" s="10">
        <v>0.98333333333333328</v>
      </c>
      <c r="E324" s="10">
        <f t="shared" si="16"/>
        <v>0.99999999686482155</v>
      </c>
      <c r="F324" s="10">
        <f t="shared" si="14"/>
        <v>1.9443643132807258E-9</v>
      </c>
      <c r="G324" s="10">
        <f t="shared" si="17"/>
        <v>20971.102653152459</v>
      </c>
      <c r="H324">
        <f t="shared" si="15"/>
        <v>0.98333333333333328</v>
      </c>
    </row>
    <row r="325" spans="2:8">
      <c r="B325" s="10"/>
      <c r="C325" s="10">
        <v>1.1015763624682308E-9</v>
      </c>
      <c r="D325" s="10">
        <v>0.9916666666666667</v>
      </c>
      <c r="E325" s="10">
        <f t="shared" si="16"/>
        <v>0.99999999796639794</v>
      </c>
      <c r="F325" s="10">
        <f t="shared" si="14"/>
        <v>1.0923965594476622E-9</v>
      </c>
      <c r="G325" s="10">
        <f t="shared" si="17"/>
        <v>20971.102698969979</v>
      </c>
      <c r="H325">
        <f t="shared" si="15"/>
        <v>0.9916666666666667</v>
      </c>
    </row>
    <row r="326" spans="2:8">
      <c r="B326" s="10"/>
      <c r="C326" s="10">
        <v>6.0758828498232851E-10</v>
      </c>
      <c r="D326" s="10">
        <v>1</v>
      </c>
      <c r="E326" s="10">
        <f t="shared" si="16"/>
        <v>0.99999999857398625</v>
      </c>
      <c r="F326" s="10">
        <f t="shared" si="14"/>
        <v>6.0758828498232851E-10</v>
      </c>
      <c r="G326" s="10">
        <f t="shared" si="17"/>
        <v>20971.102724453573</v>
      </c>
      <c r="H326">
        <f t="shared" si="15"/>
        <v>1</v>
      </c>
    </row>
    <row r="327" spans="2:8">
      <c r="B327" s="10" t="s">
        <v>15</v>
      </c>
      <c r="C327" s="10">
        <f>SUM(C206:C326)</f>
        <v>0.99999999857398625</v>
      </c>
      <c r="D327" s="10"/>
      <c r="E327" s="10"/>
      <c r="F327" s="10">
        <f>SUM(F206:F326)</f>
        <v>0.49999999928699318</v>
      </c>
      <c r="G327" s="10"/>
    </row>
    <row r="328" spans="2:8">
      <c r="C328" s="32" t="s">
        <v>73</v>
      </c>
    </row>
    <row r="329" spans="2:8">
      <c r="C329" s="10">
        <v>0</v>
      </c>
    </row>
    <row r="330" spans="2:8">
      <c r="C330" s="10">
        <v>0.1</v>
      </c>
    </row>
    <row r="331" spans="2:8">
      <c r="C331" s="10">
        <v>0.2</v>
      </c>
    </row>
    <row r="332" spans="2:8">
      <c r="C332" s="10">
        <v>0.3</v>
      </c>
    </row>
    <row r="333" spans="2:8">
      <c r="C333" s="10">
        <v>0.4</v>
      </c>
    </row>
    <row r="334" spans="2:8">
      <c r="C334" s="10">
        <v>0.5</v>
      </c>
    </row>
    <row r="335" spans="2:8">
      <c r="C335" s="10">
        <v>0.6</v>
      </c>
    </row>
    <row r="336" spans="2:8">
      <c r="C336" s="10">
        <v>0.7</v>
      </c>
    </row>
    <row r="337" spans="3:3">
      <c r="C337" s="10">
        <v>0.8</v>
      </c>
    </row>
    <row r="338" spans="3:3">
      <c r="C338" s="10">
        <v>0.9</v>
      </c>
    </row>
    <row r="339" spans="3:3">
      <c r="C339" s="10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D44"/>
  <sheetViews>
    <sheetView tabSelected="1" topLeftCell="A19" workbookViewId="0">
      <selection activeCell="A29" sqref="A29"/>
    </sheetView>
  </sheetViews>
  <sheetFormatPr defaultRowHeight="14.4"/>
  <cols>
    <col min="1" max="1" width="19.6640625" customWidth="1"/>
    <col min="2" max="2" width="18.109375" customWidth="1"/>
    <col min="3" max="3" width="21.5546875" customWidth="1"/>
    <col min="4" max="4" width="23.6640625" customWidth="1"/>
  </cols>
  <sheetData>
    <row r="3" spans="1:4">
      <c r="A3" t="s">
        <v>37</v>
      </c>
      <c r="B3" t="s">
        <v>3</v>
      </c>
      <c r="C3" t="s">
        <v>38</v>
      </c>
      <c r="D3" t="s">
        <v>39</v>
      </c>
    </row>
    <row r="4" spans="1:4">
      <c r="A4" s="13">
        <v>0</v>
      </c>
      <c r="B4" s="13">
        <f>A4+C4</f>
        <v>10000</v>
      </c>
      <c r="C4" s="13">
        <v>10000</v>
      </c>
      <c r="D4" s="20">
        <v>420</v>
      </c>
    </row>
    <row r="5" spans="1:4">
      <c r="A5" s="13">
        <f>B4+1</f>
        <v>10001</v>
      </c>
      <c r="B5" s="13">
        <f>A5+C5</f>
        <v>25001</v>
      </c>
      <c r="C5" s="13">
        <f>1.5*C4</f>
        <v>15000</v>
      </c>
      <c r="D5" s="20">
        <v>1079</v>
      </c>
    </row>
    <row r="6" spans="1:4">
      <c r="A6" s="13">
        <f t="shared" ref="A6:A27" si="0">B5+1</f>
        <v>25002</v>
      </c>
      <c r="B6" s="13">
        <f t="shared" ref="B6:B27" si="1">A6+C6</f>
        <v>47502</v>
      </c>
      <c r="C6" s="13">
        <f t="shared" ref="C6:C27" si="2">1.5*C5</f>
        <v>22500</v>
      </c>
      <c r="D6" s="20">
        <v>3164</v>
      </c>
    </row>
    <row r="7" spans="1:4">
      <c r="A7" s="13">
        <f t="shared" si="0"/>
        <v>47503</v>
      </c>
      <c r="B7" s="13">
        <f t="shared" si="1"/>
        <v>81253</v>
      </c>
      <c r="C7" s="13">
        <f t="shared" si="2"/>
        <v>33750</v>
      </c>
      <c r="D7" s="20">
        <v>5977</v>
      </c>
    </row>
    <row r="8" spans="1:4">
      <c r="A8" s="13">
        <f t="shared" si="0"/>
        <v>81254</v>
      </c>
      <c r="B8" s="13">
        <f t="shared" si="1"/>
        <v>131879</v>
      </c>
      <c r="C8" s="13">
        <f t="shared" si="2"/>
        <v>50625</v>
      </c>
      <c r="D8" s="20">
        <v>9700</v>
      </c>
    </row>
    <row r="9" spans="1:4">
      <c r="A9" s="13">
        <f t="shared" si="0"/>
        <v>131880</v>
      </c>
      <c r="B9" s="13">
        <f t="shared" si="1"/>
        <v>207817.5</v>
      </c>
      <c r="C9" s="13">
        <f t="shared" si="2"/>
        <v>75937.5</v>
      </c>
      <c r="D9" s="15">
        <v>17833</v>
      </c>
    </row>
    <row r="10" spans="1:4">
      <c r="A10" s="13">
        <f t="shared" si="0"/>
        <v>207818.5</v>
      </c>
      <c r="B10" s="13">
        <f t="shared" si="1"/>
        <v>321724.75</v>
      </c>
      <c r="C10" s="13">
        <f t="shared" si="2"/>
        <v>113906.25</v>
      </c>
      <c r="D10" s="15">
        <v>30833</v>
      </c>
    </row>
    <row r="11" spans="1:4">
      <c r="A11" s="17">
        <f t="shared" si="0"/>
        <v>321725.75</v>
      </c>
      <c r="B11" s="17">
        <f t="shared" si="1"/>
        <v>492585.125</v>
      </c>
      <c r="C11" s="17">
        <f t="shared" si="2"/>
        <v>170859.375</v>
      </c>
      <c r="D11" s="36">
        <v>51087</v>
      </c>
    </row>
    <row r="12" spans="1:4">
      <c r="A12" s="13">
        <f t="shared" si="0"/>
        <v>492586.125</v>
      </c>
      <c r="B12" s="13">
        <f t="shared" si="1"/>
        <v>748875.1875</v>
      </c>
      <c r="C12" s="13">
        <f t="shared" si="2"/>
        <v>256289.0625</v>
      </c>
      <c r="D12" s="36">
        <v>62218</v>
      </c>
    </row>
    <row r="13" spans="1:4">
      <c r="A13" s="13">
        <f t="shared" si="0"/>
        <v>748876.1875</v>
      </c>
      <c r="B13" s="13">
        <f t="shared" si="1"/>
        <v>1133309.78125</v>
      </c>
      <c r="C13" s="13">
        <f t="shared" si="2"/>
        <v>384433.59375</v>
      </c>
      <c r="D13" s="36">
        <v>45779</v>
      </c>
    </row>
    <row r="14" spans="1:4">
      <c r="A14" s="13">
        <f t="shared" si="0"/>
        <v>1133310.78125</v>
      </c>
      <c r="B14" s="13">
        <f t="shared" si="1"/>
        <v>1709961.171875</v>
      </c>
      <c r="C14" s="13">
        <f t="shared" si="2"/>
        <v>576650.390625</v>
      </c>
      <c r="D14" s="36">
        <v>30858</v>
      </c>
    </row>
    <row r="15" spans="1:4">
      <c r="A15" s="13">
        <f t="shared" si="0"/>
        <v>1709962.171875</v>
      </c>
      <c r="B15" s="13">
        <f t="shared" si="1"/>
        <v>2574937.7578125</v>
      </c>
      <c r="C15" s="13">
        <f t="shared" si="2"/>
        <v>864975.5859375</v>
      </c>
      <c r="D15" s="37">
        <v>9452</v>
      </c>
    </row>
    <row r="16" spans="1:4">
      <c r="A16" s="13">
        <f t="shared" si="0"/>
        <v>2574938.7578125</v>
      </c>
      <c r="B16" s="13">
        <f t="shared" si="1"/>
        <v>3872402.13671875</v>
      </c>
      <c r="C16" s="13">
        <f t="shared" si="2"/>
        <v>1297463.37890625</v>
      </c>
      <c r="D16" s="37">
        <v>4847</v>
      </c>
    </row>
    <row r="17" spans="1:4">
      <c r="A17" s="13">
        <f t="shared" si="0"/>
        <v>3872403.13671875</v>
      </c>
      <c r="B17" s="13">
        <f t="shared" si="1"/>
        <v>5818598.205078125</v>
      </c>
      <c r="C17" s="13">
        <f t="shared" si="2"/>
        <v>1946195.068359375</v>
      </c>
      <c r="D17" s="37">
        <v>2484</v>
      </c>
    </row>
    <row r="18" spans="1:4">
      <c r="A18" s="13">
        <f t="shared" si="0"/>
        <v>5818599.205078125</v>
      </c>
      <c r="B18" s="13">
        <f t="shared" si="1"/>
        <v>8737891.8076171875</v>
      </c>
      <c r="C18" s="13">
        <f t="shared" si="2"/>
        <v>2919292.6025390625</v>
      </c>
      <c r="D18" s="37">
        <v>968</v>
      </c>
    </row>
    <row r="19" spans="1:4">
      <c r="A19" s="13">
        <f t="shared" si="0"/>
        <v>8737892.8076171875</v>
      </c>
      <c r="B19" s="13">
        <f t="shared" si="1"/>
        <v>13116831.711425781</v>
      </c>
      <c r="C19" s="13">
        <f t="shared" si="2"/>
        <v>4378938.9038085938</v>
      </c>
      <c r="D19" s="37">
        <v>458</v>
      </c>
    </row>
    <row r="20" spans="1:4">
      <c r="A20" s="13">
        <f t="shared" si="0"/>
        <v>13116832.711425781</v>
      </c>
      <c r="B20" s="13">
        <f t="shared" si="1"/>
        <v>19685241.067138672</v>
      </c>
      <c r="C20" s="13">
        <f t="shared" si="2"/>
        <v>6568408.3557128906</v>
      </c>
      <c r="D20" s="20">
        <v>154</v>
      </c>
    </row>
    <row r="21" spans="1:4">
      <c r="A21" s="13">
        <f t="shared" si="0"/>
        <v>19685242.067138672</v>
      </c>
      <c r="B21" s="13">
        <f t="shared" si="1"/>
        <v>29537854.600708008</v>
      </c>
      <c r="C21" s="13">
        <f t="shared" si="2"/>
        <v>9852612.5335693359</v>
      </c>
      <c r="D21" s="20">
        <v>30</v>
      </c>
    </row>
    <row r="22" spans="1:4">
      <c r="A22" s="13">
        <f t="shared" si="0"/>
        <v>29537855.600708008</v>
      </c>
      <c r="B22" s="13">
        <f t="shared" si="1"/>
        <v>44316774.401062012</v>
      </c>
      <c r="C22" s="13">
        <f t="shared" si="2"/>
        <v>14778918.800354004</v>
      </c>
      <c r="D22" s="20">
        <v>11</v>
      </c>
    </row>
    <row r="23" spans="1:4">
      <c r="A23" s="13">
        <f t="shared" si="0"/>
        <v>44316775.401062012</v>
      </c>
      <c r="B23" s="13">
        <f t="shared" si="1"/>
        <v>66485153.601593018</v>
      </c>
      <c r="C23" s="13">
        <f t="shared" si="2"/>
        <v>22168378.200531006</v>
      </c>
      <c r="D23" s="20">
        <v>7</v>
      </c>
    </row>
    <row r="24" spans="1:4">
      <c r="A24" s="13">
        <f t="shared" si="0"/>
        <v>66485154.601593018</v>
      </c>
      <c r="B24" s="13">
        <f t="shared" si="1"/>
        <v>99737721.902389526</v>
      </c>
      <c r="C24" s="13">
        <f t="shared" si="2"/>
        <v>33252567.300796509</v>
      </c>
      <c r="D24" s="20">
        <v>1</v>
      </c>
    </row>
    <row r="25" spans="1:4">
      <c r="A25" s="13">
        <f t="shared" si="0"/>
        <v>99737722.902389526</v>
      </c>
      <c r="B25" s="13">
        <f t="shared" si="1"/>
        <v>149616573.85358429</v>
      </c>
      <c r="C25" s="13">
        <f t="shared" si="2"/>
        <v>49878850.951194763</v>
      </c>
      <c r="D25" s="20">
        <v>2</v>
      </c>
    </row>
    <row r="26" spans="1:4">
      <c r="A26" s="13">
        <f t="shared" si="0"/>
        <v>149616574.85358429</v>
      </c>
      <c r="B26" s="13">
        <f t="shared" si="1"/>
        <v>224434851.28037643</v>
      </c>
      <c r="C26" s="13">
        <f t="shared" si="2"/>
        <v>74818276.426792145</v>
      </c>
      <c r="D26" s="20">
        <v>0</v>
      </c>
    </row>
    <row r="27" spans="1:4">
      <c r="A27" s="13">
        <f t="shared" si="0"/>
        <v>224434852.28037643</v>
      </c>
      <c r="B27" s="13">
        <f t="shared" si="1"/>
        <v>336662266.92056465</v>
      </c>
      <c r="C27" s="13">
        <f t="shared" si="2"/>
        <v>112227414.64018822</v>
      </c>
      <c r="D27" s="20">
        <v>1</v>
      </c>
    </row>
    <row r="29" spans="1:4" ht="15" thickBot="1">
      <c r="A29" t="s">
        <v>37</v>
      </c>
      <c r="B29" t="s">
        <v>3</v>
      </c>
      <c r="C29" t="s">
        <v>38</v>
      </c>
      <c r="D29" t="s">
        <v>39</v>
      </c>
    </row>
    <row r="30" spans="1:4" ht="15" thickBot="1">
      <c r="A30" s="13">
        <v>0</v>
      </c>
      <c r="B30" s="13">
        <f>A30+C30</f>
        <v>10000</v>
      </c>
      <c r="C30" s="13">
        <v>10000</v>
      </c>
      <c r="D30" s="38">
        <v>457</v>
      </c>
    </row>
    <row r="31" spans="1:4" ht="15" thickBot="1">
      <c r="A31" s="13">
        <f>B30+1</f>
        <v>10001</v>
      </c>
      <c r="B31" s="13">
        <f>A31+C31-1</f>
        <v>30000</v>
      </c>
      <c r="C31" s="13">
        <f>2*C30</f>
        <v>20000</v>
      </c>
      <c r="D31" s="39">
        <v>1798</v>
      </c>
    </row>
    <row r="32" spans="1:4" ht="15" thickBot="1">
      <c r="A32" s="13">
        <f t="shared" ref="A32:A44" si="3">B31+1</f>
        <v>30001</v>
      </c>
      <c r="B32" s="13">
        <f t="shared" ref="B32:B44" si="4">A32+C32-1</f>
        <v>70000</v>
      </c>
      <c r="C32" s="13">
        <f t="shared" ref="C32:C44" si="5">2*C31</f>
        <v>40000</v>
      </c>
      <c r="D32" s="39">
        <v>6527</v>
      </c>
    </row>
    <row r="33" spans="1:4" ht="15" thickBot="1">
      <c r="A33" s="13">
        <f t="shared" si="3"/>
        <v>70001</v>
      </c>
      <c r="B33" s="13">
        <f t="shared" si="4"/>
        <v>150000</v>
      </c>
      <c r="C33" s="13">
        <f t="shared" si="5"/>
        <v>80000</v>
      </c>
      <c r="D33" s="39">
        <v>15781</v>
      </c>
    </row>
    <row r="34" spans="1:4" ht="15" thickBot="1">
      <c r="A34" s="13">
        <f t="shared" si="3"/>
        <v>150001</v>
      </c>
      <c r="B34" s="13">
        <f t="shared" si="4"/>
        <v>310000</v>
      </c>
      <c r="C34" s="13">
        <f t="shared" si="5"/>
        <v>160000</v>
      </c>
      <c r="D34" s="40">
        <v>41976</v>
      </c>
    </row>
    <row r="35" spans="1:4" ht="15" thickBot="1">
      <c r="A35" s="13">
        <f t="shared" si="3"/>
        <v>310001</v>
      </c>
      <c r="B35" s="13">
        <f t="shared" si="4"/>
        <v>630000</v>
      </c>
      <c r="C35" s="13">
        <f t="shared" si="5"/>
        <v>320000</v>
      </c>
      <c r="D35" s="40">
        <v>88603</v>
      </c>
    </row>
    <row r="36" spans="1:4" ht="15" thickBot="1">
      <c r="A36" s="13">
        <f t="shared" si="3"/>
        <v>630001</v>
      </c>
      <c r="B36" s="13">
        <f t="shared" si="4"/>
        <v>1270000</v>
      </c>
      <c r="C36" s="13">
        <f t="shared" si="5"/>
        <v>640000</v>
      </c>
      <c r="D36" s="40">
        <v>61261</v>
      </c>
    </row>
    <row r="37" spans="1:4" ht="15" thickBot="1">
      <c r="A37" s="13">
        <f t="shared" si="3"/>
        <v>1270001</v>
      </c>
      <c r="B37" s="13">
        <f t="shared" si="4"/>
        <v>2550000</v>
      </c>
      <c r="C37" s="13">
        <f t="shared" si="5"/>
        <v>1280000</v>
      </c>
      <c r="D37" s="39">
        <v>22444</v>
      </c>
    </row>
    <row r="38" spans="1:4" ht="15" thickBot="1">
      <c r="A38" s="13">
        <f t="shared" si="3"/>
        <v>2550001</v>
      </c>
      <c r="B38" s="13">
        <f t="shared" si="4"/>
        <v>5110000</v>
      </c>
      <c r="C38" s="13">
        <f t="shared" si="5"/>
        <v>2560000</v>
      </c>
      <c r="D38" s="39">
        <v>7501</v>
      </c>
    </row>
    <row r="39" spans="1:4" ht="15" thickBot="1">
      <c r="A39" s="13">
        <f t="shared" si="3"/>
        <v>5110001</v>
      </c>
      <c r="B39" s="13">
        <f t="shared" si="4"/>
        <v>10230000</v>
      </c>
      <c r="C39" s="13">
        <f t="shared" si="5"/>
        <v>5120000</v>
      </c>
      <c r="D39" s="39">
        <v>1749</v>
      </c>
    </row>
    <row r="40" spans="1:4" ht="15" thickBot="1">
      <c r="A40" s="13">
        <f t="shared" si="3"/>
        <v>10230001</v>
      </c>
      <c r="B40" s="13">
        <f t="shared" si="4"/>
        <v>20470000</v>
      </c>
      <c r="C40" s="13">
        <f t="shared" si="5"/>
        <v>10240000</v>
      </c>
      <c r="D40" s="39">
        <v>303</v>
      </c>
    </row>
    <row r="41" spans="1:4" ht="15" thickBot="1">
      <c r="A41" s="13">
        <f t="shared" si="3"/>
        <v>20470001</v>
      </c>
      <c r="B41" s="13">
        <f t="shared" si="4"/>
        <v>40950000</v>
      </c>
      <c r="C41" s="13">
        <f t="shared" si="5"/>
        <v>20480000</v>
      </c>
      <c r="D41" s="39">
        <v>21</v>
      </c>
    </row>
    <row r="42" spans="1:4" ht="15" thickBot="1">
      <c r="A42" s="13">
        <f t="shared" si="3"/>
        <v>40950001</v>
      </c>
      <c r="B42" s="13">
        <f t="shared" si="4"/>
        <v>81910000</v>
      </c>
      <c r="C42" s="13">
        <f t="shared" si="5"/>
        <v>40960000</v>
      </c>
      <c r="D42" s="39">
        <v>8</v>
      </c>
    </row>
    <row r="43" spans="1:4" ht="15" thickBot="1">
      <c r="A43" s="13">
        <f t="shared" si="3"/>
        <v>81910001</v>
      </c>
      <c r="B43" s="13">
        <f t="shared" si="4"/>
        <v>163830000</v>
      </c>
      <c r="C43" s="13">
        <f t="shared" si="5"/>
        <v>81920000</v>
      </c>
      <c r="D43" s="39">
        <v>3</v>
      </c>
    </row>
    <row r="44" spans="1:4" ht="15" thickBot="1">
      <c r="A44" s="13">
        <f t="shared" si="3"/>
        <v>163830001</v>
      </c>
      <c r="B44" s="13">
        <f t="shared" si="4"/>
        <v>327670000</v>
      </c>
      <c r="C44" s="13">
        <f t="shared" si="5"/>
        <v>163840000</v>
      </c>
      <c r="D44" s="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Росстат</vt:lpstr>
      <vt:lpstr>Форбс</vt:lpstr>
      <vt:lpstr>Росстат+Форбс</vt:lpstr>
      <vt:lpstr>Кривые Лоренца</vt:lpstr>
      <vt:lpstr>Credit Suisse</vt:lpstr>
      <vt:lpstr>Автопоиск</vt:lpstr>
      <vt:lpstr>Гистограммы</vt:lpstr>
      <vt:lpstr>Функции распределения</vt:lpstr>
      <vt:lpstr>авто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2017-11-02T16:43:53Z</dcterms:modified>
</cp:coreProperties>
</file>