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897646c19d681/문서/"/>
    </mc:Choice>
  </mc:AlternateContent>
  <xr:revisionPtr revIDLastSave="227" documentId="8_{2675038D-B93B-4DF6-AC9B-D33658C71879}" xr6:coauthVersionLast="47" xr6:coauthVersionMax="47" xr10:uidLastSave="{6184709E-19BD-4FDE-8F91-C9AA197CCB30}"/>
  <bookViews>
    <workbookView minimized="1" xWindow="5670" yWindow="330" windowWidth="26850" windowHeight="14250" xr2:uid="{96BE7ABE-2304-4B79-A92B-0EE922A34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G6" i="1" l="1"/>
  <c r="H6" i="1"/>
  <c r="J13" i="1" l="1"/>
  <c r="J8" i="1"/>
  <c r="J9" i="1"/>
  <c r="J10" i="1"/>
  <c r="J11" i="1"/>
  <c r="J12" i="1"/>
  <c r="J6" i="1"/>
  <c r="G8" i="1"/>
  <c r="E7" i="1"/>
  <c r="D7" i="1"/>
  <c r="D14" i="1" s="1"/>
  <c r="G13" i="1"/>
  <c r="G12" i="1"/>
  <c r="G11" i="1"/>
  <c r="G7" i="1" l="1"/>
  <c r="H7" i="1"/>
  <c r="J7" i="1" l="1"/>
  <c r="J14" i="1" s="1"/>
  <c r="J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송희림</author>
  </authors>
  <commentList>
    <comment ref="G6" authorId="0" shapeId="0" xr:uid="{8FD1405E-75B0-4952-B9DF-1AD2577CEB97}">
      <text>
        <r>
          <rPr>
            <b/>
            <sz val="9"/>
            <color indexed="81"/>
            <rFont val="돋움"/>
            <family val="3"/>
            <charset val="129"/>
          </rPr>
          <t>송희림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6%</t>
        </r>
        <r>
          <rPr>
            <sz val="9"/>
            <color indexed="81"/>
            <rFont val="돋움"/>
            <family val="3"/>
            <charset val="129"/>
          </rPr>
          <t>청구할인</t>
        </r>
      </text>
    </comment>
    <comment ref="H6" authorId="0" shapeId="0" xr:uid="{3AB17C73-6C80-43F7-9E6D-44D5978EABE1}">
      <text>
        <r>
          <rPr>
            <b/>
            <sz val="9"/>
            <color indexed="81"/>
            <rFont val="돋움"/>
            <family val="3"/>
            <charset val="129"/>
          </rPr>
          <t>송희림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2% + 2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추가적립</t>
        </r>
      </text>
    </comment>
    <comment ref="G7" authorId="0" shapeId="0" xr:uid="{DF5A675F-5C0D-480C-8DDE-36383D6AA1C6}">
      <text>
        <r>
          <rPr>
            <b/>
            <sz val="9"/>
            <color indexed="81"/>
            <rFont val="돋움"/>
            <family val="3"/>
            <charset val="129"/>
          </rPr>
          <t>송희림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6%</t>
        </r>
        <r>
          <rPr>
            <sz val="9"/>
            <color indexed="81"/>
            <rFont val="돋움"/>
            <family val="3"/>
            <charset val="129"/>
          </rPr>
          <t>청구할인</t>
        </r>
      </text>
    </comment>
    <comment ref="G8" authorId="0" shapeId="0" xr:uid="{DDCC10C5-5A70-4716-9E77-CAD4D4402A44}">
      <text>
        <r>
          <rPr>
            <b/>
            <sz val="9"/>
            <color indexed="81"/>
            <rFont val="돋움"/>
            <family val="3"/>
            <charset val="129"/>
          </rPr>
          <t>송희림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비씨</t>
        </r>
        <r>
          <rPr>
            <sz val="9"/>
            <color indexed="81"/>
            <rFont val="Tahoma"/>
            <family val="2"/>
          </rPr>
          <t xml:space="preserve"> 1386 + </t>
        </r>
        <r>
          <rPr>
            <sz val="9"/>
            <color indexed="81"/>
            <rFont val="돋움"/>
            <family val="3"/>
            <charset val="129"/>
          </rPr>
          <t>마이북</t>
        </r>
        <r>
          <rPr>
            <sz val="9"/>
            <color indexed="81"/>
            <rFont val="Tahoma"/>
            <family val="2"/>
          </rPr>
          <t xml:space="preserve"> 1000</t>
        </r>
      </text>
    </comment>
    <comment ref="H8" authorId="0" shapeId="0" xr:uid="{E56752BE-28B1-4AA9-9F12-2A0324339310}">
      <text>
        <r>
          <rPr>
            <b/>
            <sz val="9"/>
            <color indexed="81"/>
            <rFont val="돋움"/>
            <family val="3"/>
            <charset val="129"/>
          </rPr>
          <t>송희림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네이버포인트</t>
        </r>
      </text>
    </comment>
    <comment ref="I8" authorId="0" shapeId="0" xr:uid="{C232D36E-0C98-489E-8DEE-BBD8773EB7BE}">
      <text>
        <r>
          <rPr>
            <b/>
            <sz val="9"/>
            <color indexed="81"/>
            <rFont val="돋움"/>
            <family val="3"/>
            <charset val="129"/>
          </rPr>
          <t>송희림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기가바이트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
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0.5</t>
        </r>
      </text>
    </comment>
    <comment ref="G9" authorId="0" shapeId="0" xr:uid="{B1A6A000-4986-4025-8019-16D54461C953}">
      <text>
        <r>
          <rPr>
            <b/>
            <sz val="9"/>
            <color indexed="81"/>
            <rFont val="돋움"/>
            <family val="3"/>
            <charset val="129"/>
          </rPr>
          <t>송희림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페이북</t>
        </r>
        <r>
          <rPr>
            <sz val="9"/>
            <color indexed="81"/>
            <rFont val="Tahoma"/>
            <family val="2"/>
          </rPr>
          <t xml:space="preserve"> 2000</t>
        </r>
      </text>
    </comment>
    <comment ref="I9" authorId="0" shapeId="0" xr:uid="{9500672A-25B2-4EBD-A205-7F01E6046F83}">
      <text>
        <r>
          <rPr>
            <b/>
            <sz val="9"/>
            <color indexed="81"/>
            <rFont val="돋움"/>
            <family val="3"/>
            <charset val="129"/>
          </rPr>
          <t>송희림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스팀</t>
        </r>
      </text>
    </comment>
  </commentList>
</comments>
</file>

<file path=xl/sharedStrings.xml><?xml version="1.0" encoding="utf-8"?>
<sst xmlns="http://schemas.openxmlformats.org/spreadsheetml/2006/main" count="92" uniqueCount="75">
  <si>
    <t>그래픽카드</t>
    <phoneticPr fontId="2" type="noConversion"/>
  </si>
  <si>
    <t>배송료</t>
    <phoneticPr fontId="2" type="noConversion"/>
  </si>
  <si>
    <t>구매처</t>
    <phoneticPr fontId="2" type="noConversion"/>
  </si>
  <si>
    <t>티몬</t>
    <phoneticPr fontId="2" type="noConversion"/>
  </si>
  <si>
    <t>판매자</t>
    <phoneticPr fontId="2" type="noConversion"/>
  </si>
  <si>
    <t>웨이코스</t>
    <phoneticPr fontId="2" type="noConversion"/>
  </si>
  <si>
    <t>구매일자</t>
    <phoneticPr fontId="2" type="noConversion"/>
  </si>
  <si>
    <t>22.07.20</t>
    <phoneticPr fontId="2" type="noConversion"/>
  </si>
  <si>
    <t>http://www.tmon.co.kr/deal/12353449830?isHistory=Y</t>
    <phoneticPr fontId="2" type="noConversion"/>
  </si>
  <si>
    <t>이벤트</t>
    <phoneticPr fontId="2" type="noConversion"/>
  </si>
  <si>
    <t>마더보드</t>
    <phoneticPr fontId="2" type="noConversion"/>
  </si>
  <si>
    <t>네페</t>
    <phoneticPr fontId="2" type="noConversion"/>
  </si>
  <si>
    <t>기가바이트스토어</t>
    <phoneticPr fontId="2" type="noConversion"/>
  </si>
  <si>
    <t>체감가</t>
    <phoneticPr fontId="2" type="noConversion"/>
  </si>
  <si>
    <t>https://smartstore.naver.com/gigabyte_store/products/6862008379?NaPm=ct%3Dl5tg9wms%7Cci%3Dcheckout%7Ctr%3Dppc%7Ctrx%3D%7Chk%3Dee5aea6762eeed6055ad633cd37effbaec07aed0</t>
    <phoneticPr fontId="2" type="noConversion"/>
  </si>
  <si>
    <t>URL</t>
    <phoneticPr fontId="2" type="noConversion"/>
  </si>
  <si>
    <t>SSD</t>
    <phoneticPr fontId="2" type="noConversion"/>
  </si>
  <si>
    <t>카페</t>
    <phoneticPr fontId="2" type="noConversion"/>
  </si>
  <si>
    <t>삼성SSD공식총판</t>
    <phoneticPr fontId="2" type="noConversion"/>
  </si>
  <si>
    <t>Thermalright Peerless Assassin 120 SE WHITE ARGB</t>
    <phoneticPr fontId="2" type="noConversion"/>
  </si>
  <si>
    <t>쿨러</t>
    <phoneticPr fontId="2" type="noConversion"/>
  </si>
  <si>
    <t>CPU</t>
    <phoneticPr fontId="2" type="noConversion"/>
  </si>
  <si>
    <t>파워</t>
    <phoneticPr fontId="2" type="noConversion"/>
  </si>
  <si>
    <t>케이스</t>
    <phoneticPr fontId="2" type="noConversion"/>
  </si>
  <si>
    <t>하이마트</t>
    <phoneticPr fontId="2" type="noConversion"/>
  </si>
  <si>
    <t>㈜씨넥스존</t>
    <phoneticPr fontId="2" type="noConversion"/>
  </si>
  <si>
    <t>22.07.21</t>
    <phoneticPr fontId="2" type="noConversion"/>
  </si>
  <si>
    <t>원진커머스</t>
    <phoneticPr fontId="2" type="noConversion"/>
  </si>
  <si>
    <t>RAM</t>
    <phoneticPr fontId="2" type="noConversion"/>
  </si>
  <si>
    <t>http://www.e-himart.co.kr/app/goods/goodsDetail?goodsNo=0014744678</t>
    <phoneticPr fontId="2" type="noConversion"/>
  </si>
  <si>
    <t>e-himart.co.kr/app/goods/goodsDetail?goodsNo=0018781565</t>
    <phoneticPr fontId="2" type="noConversion"/>
  </si>
  <si>
    <t>써멀라이트 LGA1700-BCF 인텔12세대 CPU 휨방지 브라켓 가이드</t>
    <phoneticPr fontId="2" type="noConversion"/>
  </si>
  <si>
    <t>https://smartstore.naver.com/comon00/products/6873395918</t>
  </si>
  <si>
    <t>롯데온</t>
    <phoneticPr fontId="2" type="noConversion"/>
  </si>
  <si>
    <t>darkFlash DLX21 RGB MESH 강화유리 케이스 화이</t>
    <phoneticPr fontId="2" type="noConversion"/>
  </si>
  <si>
    <t>다나와 카드최저가</t>
    <phoneticPr fontId="2" type="noConversion"/>
  </si>
  <si>
    <r>
      <t>인텔 코어</t>
    </r>
    <r>
      <rPr>
        <sz val="11"/>
        <color rgb="FFFF0000"/>
        <rFont val="Microsoft GothicNeo"/>
        <family val="3"/>
        <charset val="129"/>
      </rPr>
      <t>i7-12세대 12700</t>
    </r>
    <r>
      <rPr>
        <sz val="11"/>
        <color theme="1"/>
        <rFont val="Microsoft GothicNeo"/>
        <family val="3"/>
        <charset val="129"/>
      </rPr>
      <t xml:space="preserve"> (엘더레이크) (정품)</t>
    </r>
    <phoneticPr fontId="2" type="noConversion"/>
  </si>
  <si>
    <r>
      <t xml:space="preserve">GIGABYTE </t>
    </r>
    <r>
      <rPr>
        <sz val="11"/>
        <color rgb="FFFF0000"/>
        <rFont val="Microsoft GothicNeo"/>
        <family val="3"/>
        <charset val="129"/>
      </rPr>
      <t>B660M AORUS</t>
    </r>
    <r>
      <rPr>
        <sz val="11"/>
        <color theme="1"/>
        <rFont val="Microsoft GothicNeo"/>
        <family val="3"/>
        <charset val="129"/>
      </rPr>
      <t xml:space="preserve"> ELITE D4 피씨디렉트 </t>
    </r>
    <phoneticPr fontId="2" type="noConversion"/>
  </si>
  <si>
    <r>
      <t>COLORFUL iGAME 지포스</t>
    </r>
    <r>
      <rPr>
        <sz val="11"/>
        <color rgb="FFFF0000"/>
        <rFont val="Microsoft GothicNeo"/>
        <family val="3"/>
        <charset val="129"/>
      </rPr>
      <t xml:space="preserve"> RTX 3070 Ti </t>
    </r>
    <r>
      <rPr>
        <sz val="11"/>
        <color theme="1"/>
        <rFont val="Microsoft GothicNeo"/>
        <family val="3"/>
        <charset val="129"/>
      </rPr>
      <t>Ultra OC D6X 8GB White</t>
    </r>
    <phoneticPr fontId="2" type="noConversion"/>
  </si>
  <si>
    <r>
      <t xml:space="preserve">삼성 </t>
    </r>
    <r>
      <rPr>
        <sz val="11"/>
        <color rgb="FFFF0000"/>
        <rFont val="Microsoft GothicNeo"/>
        <family val="3"/>
        <charset val="129"/>
      </rPr>
      <t>980 PRO</t>
    </r>
    <r>
      <rPr>
        <sz val="11"/>
        <color theme="1"/>
        <rFont val="Microsoft GothicNeo"/>
        <family val="3"/>
        <charset val="129"/>
      </rPr>
      <t xml:space="preserve"> NvMe TLC SSD </t>
    </r>
    <r>
      <rPr>
        <sz val="11"/>
        <color rgb="FFFF0000"/>
        <rFont val="Microsoft GothicNeo"/>
        <family val="3"/>
        <charset val="129"/>
      </rPr>
      <t>1TB</t>
    </r>
    <r>
      <rPr>
        <sz val="11"/>
        <color theme="1"/>
        <rFont val="Microsoft GothicNeo"/>
        <family val="3"/>
        <charset val="129"/>
      </rPr>
      <t xml:space="preserve"> MZ-V8P1T0BW</t>
    </r>
    <phoneticPr fontId="2" type="noConversion"/>
  </si>
  <si>
    <t>아이코다</t>
    <phoneticPr fontId="2" type="noConversion"/>
  </si>
  <si>
    <t>얼라이언스코퍼레이션</t>
    <phoneticPr fontId="2" type="noConversion"/>
  </si>
  <si>
    <t>최종결제가</t>
    <phoneticPr fontId="2" type="noConversion"/>
  </si>
  <si>
    <t>청구할인</t>
    <phoneticPr fontId="2" type="noConversion"/>
  </si>
  <si>
    <t>포인트 적립</t>
    <phoneticPr fontId="2" type="noConversion"/>
  </si>
  <si>
    <t>https://kr.aorus.com/event-detail.php?i=2228&amp;utm_source=PR&amp;utm_medium=QSZ&amp;utm_campaign=SUMMERFESTA</t>
    <phoneticPr fontId="2" type="noConversion"/>
  </si>
  <si>
    <t>http://waycos.co.kr/colorful/bbs/board.php?bo_table=event&amp;wr_id=151</t>
    <phoneticPr fontId="2" type="noConversion"/>
  </si>
  <si>
    <t>https://dpg.danawa.com/bbs/list?boardSeq=28</t>
  </si>
  <si>
    <t>dingkong</t>
    <phoneticPr fontId="2" type="noConversion"/>
  </si>
  <si>
    <t>9월 둘째 주에 순차적으로 발송할  예정, 행운의 로또 이벤트 당첨자는 9월 둘째 주에 본 이벤트 페이지에 발표</t>
    <phoneticPr fontId="2" type="noConversion"/>
  </si>
  <si>
    <t>https://docs.google.com/forms/d/e/1FAIpQLSe4Ua9ZF08_5XLUYLKJ-daxZucqib6ZbH1TcMgVRZ4j0qxSNw/viewform?pli=1</t>
  </si>
  <si>
    <t>그래픽카드 3장과 100자 이상 텍스트 사용기 구성</t>
    <phoneticPr fontId="2" type="noConversion"/>
  </si>
  <si>
    <t>http://www.waycos.co.kr/bbs/board.php?bo_table=event&amp;wr_id=326</t>
    <phoneticPr fontId="2" type="noConversion"/>
  </si>
  <si>
    <t>dpg.danawa.com/bbs/list?boardseq=28</t>
    <phoneticPr fontId="2" type="noConversion"/>
  </si>
  <si>
    <t>이벤트명</t>
    <phoneticPr fontId="2" type="noConversion"/>
  </si>
  <si>
    <t>스팀(STEAM)월렛 코드 증정! 컬러풀 RTX 30 그래픽 카드 사용기 이벤트!</t>
    <phoneticPr fontId="2" type="noConversion"/>
  </si>
  <si>
    <t>https://dpg.danawa.com/bbs/list?boardSeq=28</t>
    <phoneticPr fontId="2" type="noConversion"/>
  </si>
  <si>
    <t>컬러풀, iGame 지포스 RTX 30 시리즈 구매 인증 시 'RGB 그래픽카드 지지대' 증정!</t>
    <phoneticPr fontId="2" type="noConversion"/>
  </si>
  <si>
    <t>http://www.waycos.co.kr/bbs/board.php?bo_table=event&amp;wr_id=324</t>
    <phoneticPr fontId="2" type="noConversion"/>
  </si>
  <si>
    <t>컬러풀 iGame RTX 30 시리즈 그래픽카드 구매 인증 시 사은품 증정 프로모션</t>
    <phoneticPr fontId="2" type="noConversion"/>
  </si>
  <si>
    <t>응답이 기록되었습니다.</t>
    <phoneticPr fontId="2" type="noConversion"/>
  </si>
  <si>
    <t>다나와</t>
    <phoneticPr fontId="2" type="noConversion"/>
  </si>
  <si>
    <t>이벤트 신청</t>
    <phoneticPr fontId="2" type="noConversion"/>
  </si>
  <si>
    <t>https://prod.danawa.com/info/?pcode=15166637#bookmark_cm_opinion</t>
  </si>
  <si>
    <t>신청완료</t>
    <phoneticPr fontId="2" type="noConversion"/>
  </si>
  <si>
    <r>
      <t xml:space="preserve">삼성 DDR4 25600 RAM </t>
    </r>
    <r>
      <rPr>
        <sz val="11"/>
        <color rgb="FFFF0000"/>
        <rFont val="Microsoft GothicNeo"/>
        <family val="3"/>
        <charset val="129"/>
      </rPr>
      <t xml:space="preserve">16GB x 2 </t>
    </r>
    <r>
      <rPr>
        <sz val="11"/>
        <color theme="1"/>
        <rFont val="Microsoft GothicNeo"/>
        <family val="3"/>
        <charset val="129"/>
      </rPr>
      <t>데스크탑 3200Mhz PC메모리</t>
    </r>
    <phoneticPr fontId="2" type="noConversion"/>
  </si>
  <si>
    <t>슈퍼플라워 SF-850F14HG LEADEX III GOLD WHITE 파워</t>
    <phoneticPr fontId="2" type="noConversion"/>
  </si>
  <si>
    <t>다나와 DPG 사용기 게시판</t>
    <phoneticPr fontId="2" type="noConversion"/>
  </si>
  <si>
    <t>SN: 0200500DAED01FT / chech number: 7469</t>
  </si>
  <si>
    <t>컬러풀 지포스 RTX 30 그래픽 카드 - 사용기 이벤트 (스팀 월렛 코드 증정)</t>
  </si>
  <si>
    <t>카드</t>
    <phoneticPr fontId="2" type="noConversion"/>
  </si>
  <si>
    <t>현금</t>
    <phoneticPr fontId="2" type="noConversion"/>
  </si>
  <si>
    <t>농협</t>
    <phoneticPr fontId="2" type="noConversion"/>
  </si>
  <si>
    <t>비씨</t>
    <phoneticPr fontId="2" type="noConversion"/>
  </si>
  <si>
    <t>듕카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</si>
</sst>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Microsoft GothicNeo"/>
      <family val="2"/>
      <charset val="129"/>
    </font>
    <font>
      <sz val="11"/>
      <color theme="1"/>
      <name val="Microsoft GothicNeo"/>
      <family val="3"/>
      <charset val="129"/>
    </font>
    <font>
      <sz val="11"/>
      <color rgb="FFFF0000"/>
      <name val="Microsoft GothicNeo"/>
      <family val="3"/>
      <charset val="129"/>
    </font>
    <font>
      <u/>
      <sz val="11"/>
      <color theme="10"/>
      <name val="Microsoft GothicNeo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0"/>
      <name val="Microsoft GothicNeo"/>
      <family val="3"/>
      <charset val="129"/>
    </font>
    <font>
      <b/>
      <sz val="11"/>
      <color theme="1"/>
      <name val="Microsoft GothicNeo"/>
      <family val="3"/>
      <charset val="129"/>
    </font>
    <font>
      <sz val="16"/>
      <color rgb="FF202124"/>
      <name val="Arial"/>
      <family val="2"/>
    </font>
    <font>
      <b/>
      <sz val="11"/>
      <color theme="0"/>
      <name val="맑은 고딕"/>
      <family val="2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A11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41" fontId="5" fillId="0" borderId="0" xfId="1" applyFont="1">
      <alignment vertical="center"/>
    </xf>
    <xf numFmtId="41" fontId="5" fillId="0" borderId="0" xfId="0" applyNumberFormat="1" applyFont="1">
      <alignment vertical="center"/>
    </xf>
    <xf numFmtId="0" fontId="7" fillId="0" borderId="0" xfId="2" applyFont="1">
      <alignment vertical="center"/>
    </xf>
    <xf numFmtId="41" fontId="6" fillId="0" borderId="0" xfId="1" applyFont="1">
      <alignment vertical="center"/>
    </xf>
    <xf numFmtId="41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41" fontId="12" fillId="2" borderId="0" xfId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41" fontId="13" fillId="3" borderId="0" xfId="0" applyNumberFormat="1" applyFont="1" applyFill="1">
      <alignment vertical="center"/>
    </xf>
    <xf numFmtId="0" fontId="14" fillId="3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0A1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e-himart.co.kr/app/goods/goodsDetail?goodsNo=0014744678" TargetMode="External"/><Relationship Id="rId7" Type="http://schemas.openxmlformats.org/officeDocument/2006/relationships/hyperlink" Target="http://www.waycos.co.kr/bbs/board.php?bo_table=event&amp;wr_id=324" TargetMode="External"/><Relationship Id="rId2" Type="http://schemas.openxmlformats.org/officeDocument/2006/relationships/hyperlink" Target="https://smartstore.naver.com/gigabyte_store/products/6862008379?NaPm=ct%3Dl5tg9wms%7Cci%3Dcheckout%7Ctr%3Dppc%7Ctrx%3D%7Chk%3Dee5aea6762eeed6055ad633cd37effbaec07aed0" TargetMode="External"/><Relationship Id="rId1" Type="http://schemas.openxmlformats.org/officeDocument/2006/relationships/hyperlink" Target="http://www.tmon.co.kr/deal/12353449830?isHistory=Y" TargetMode="External"/><Relationship Id="rId6" Type="http://schemas.openxmlformats.org/officeDocument/2006/relationships/hyperlink" Target="http://www.waycos.co.kr/bbs/board.php?bo_table=event&amp;wr_id=326" TargetMode="External"/><Relationship Id="rId5" Type="http://schemas.openxmlformats.org/officeDocument/2006/relationships/hyperlink" Target="https://kr.aorus.com/event-detail.php?i=2228&amp;utm_source=PR&amp;utm_medium=QSZ&amp;utm_campaign=SUMMERFESTA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waycos.co.kr/colorful/bbs/board.php?bo_table=event&amp;wr_id=151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A6BE-3D1B-401A-B450-3D7D35B6F2E5}">
  <dimension ref="A5:R33"/>
  <sheetViews>
    <sheetView tabSelected="1" workbookViewId="0">
      <selection activeCell="B6" sqref="B6:C13"/>
    </sheetView>
  </sheetViews>
  <sheetFormatPr defaultColWidth="8.625" defaultRowHeight="19.5" customHeight="1" x14ac:dyDescent="0.3"/>
  <cols>
    <col min="1" max="1" width="8.625" style="2"/>
    <col min="2" max="2" width="11" style="2" bestFit="1" customWidth="1"/>
    <col min="3" max="3" width="49.875" style="2" customWidth="1"/>
    <col min="4" max="4" width="11.25" style="2" bestFit="1" customWidth="1"/>
    <col min="5" max="5" width="12.875" style="3" customWidth="1"/>
    <col min="6" max="10" width="12.875" style="2" customWidth="1"/>
    <col min="11" max="13" width="8.625" style="2"/>
    <col min="14" max="14" width="17.25" style="2" bestFit="1" customWidth="1"/>
    <col min="15" max="15" width="23.875" style="2" customWidth="1"/>
    <col min="16" max="16" width="62" style="2" bestFit="1" customWidth="1"/>
    <col min="17" max="16384" width="8.625" style="2"/>
  </cols>
  <sheetData>
    <row r="5" spans="2:18" ht="19.5" customHeight="1" x14ac:dyDescent="0.3">
      <c r="B5" s="1"/>
      <c r="C5" s="1"/>
      <c r="D5" s="1" t="s">
        <v>35</v>
      </c>
      <c r="E5" s="9" t="s">
        <v>42</v>
      </c>
      <c r="F5" s="1" t="s">
        <v>1</v>
      </c>
      <c r="G5" s="10" t="s">
        <v>43</v>
      </c>
      <c r="H5" s="10" t="s">
        <v>44</v>
      </c>
      <c r="I5" s="10" t="s">
        <v>9</v>
      </c>
      <c r="J5" s="1" t="s">
        <v>13</v>
      </c>
      <c r="K5" s="1" t="s">
        <v>2</v>
      </c>
      <c r="L5" s="1" t="s">
        <v>6</v>
      </c>
      <c r="M5" s="13" t="s">
        <v>70</v>
      </c>
      <c r="N5" s="1" t="s">
        <v>4</v>
      </c>
      <c r="O5" s="1" t="s">
        <v>15</v>
      </c>
      <c r="P5" s="1" t="s">
        <v>9</v>
      </c>
    </row>
    <row r="6" spans="2:18" ht="19.5" customHeight="1" x14ac:dyDescent="0.3">
      <c r="B6" s="2" t="s">
        <v>21</v>
      </c>
      <c r="C6" s="2" t="s">
        <v>36</v>
      </c>
      <c r="D6" s="3">
        <v>511520</v>
      </c>
      <c r="E6" s="3">
        <v>479000</v>
      </c>
      <c r="F6" s="3">
        <v>0</v>
      </c>
      <c r="G6" s="6">
        <f>-E6*0.06</f>
        <v>-28740</v>
      </c>
      <c r="H6" s="6">
        <f>-9590-20000</f>
        <v>-29590</v>
      </c>
      <c r="I6" s="6"/>
      <c r="J6" s="4">
        <f>SUM(E6:I6)</f>
        <v>420670</v>
      </c>
      <c r="K6" s="2" t="s">
        <v>24</v>
      </c>
      <c r="L6" s="2" t="s">
        <v>26</v>
      </c>
      <c r="M6" s="14" t="s">
        <v>74</v>
      </c>
      <c r="N6" s="2" t="s">
        <v>27</v>
      </c>
      <c r="O6" s="2" t="s">
        <v>30</v>
      </c>
    </row>
    <row r="7" spans="2:18" ht="19.5" customHeight="1" x14ac:dyDescent="0.3">
      <c r="B7" s="2" t="s">
        <v>28</v>
      </c>
      <c r="C7" s="2" t="s">
        <v>65</v>
      </c>
      <c r="D7" s="3">
        <f>76720*2</f>
        <v>153440</v>
      </c>
      <c r="E7" s="3">
        <f>145720</f>
        <v>145720</v>
      </c>
      <c r="F7" s="3">
        <v>0</v>
      </c>
      <c r="G7" s="6">
        <f>-E7*0.06-3</f>
        <v>-8746.1999999999989</v>
      </c>
      <c r="H7" s="6">
        <f>-E7*0.02</f>
        <v>-2914.4</v>
      </c>
      <c r="I7" s="6"/>
      <c r="J7" s="4">
        <f>SUM(E7:I7)</f>
        <v>134059.4</v>
      </c>
      <c r="K7" s="2" t="s">
        <v>24</v>
      </c>
      <c r="L7" s="2" t="s">
        <v>7</v>
      </c>
      <c r="M7" s="14" t="s">
        <v>74</v>
      </c>
      <c r="N7" s="2" t="s">
        <v>25</v>
      </c>
      <c r="O7" s="5" t="s">
        <v>29</v>
      </c>
    </row>
    <row r="8" spans="2:18" ht="19.5" customHeight="1" x14ac:dyDescent="0.3">
      <c r="B8" s="2" t="s">
        <v>10</v>
      </c>
      <c r="C8" s="2" t="s">
        <v>37</v>
      </c>
      <c r="D8" s="3">
        <v>184260</v>
      </c>
      <c r="E8" s="3">
        <v>168500</v>
      </c>
      <c r="F8" s="2">
        <v>2500</v>
      </c>
      <c r="G8" s="6">
        <f>-1000-1386</f>
        <v>-2386</v>
      </c>
      <c r="H8" s="6">
        <v>-9925</v>
      </c>
      <c r="I8" s="6">
        <f>-20000-5000</f>
        <v>-25000</v>
      </c>
      <c r="J8" s="4">
        <f t="shared" ref="J8:J12" si="0">SUM(E8:I8)</f>
        <v>133689</v>
      </c>
      <c r="K8" s="2" t="s">
        <v>11</v>
      </c>
      <c r="L8" s="2" t="s">
        <v>7</v>
      </c>
      <c r="M8" s="14" t="s">
        <v>73</v>
      </c>
      <c r="N8" s="2" t="s">
        <v>12</v>
      </c>
      <c r="O8" s="5" t="s">
        <v>14</v>
      </c>
      <c r="P8" s="5" t="s">
        <v>45</v>
      </c>
      <c r="Q8" s="2" t="s">
        <v>48</v>
      </c>
      <c r="R8" s="2" t="s">
        <v>49</v>
      </c>
    </row>
    <row r="9" spans="2:18" ht="19.5" customHeight="1" x14ac:dyDescent="0.3">
      <c r="B9" s="2" t="s">
        <v>0</v>
      </c>
      <c r="C9" s="2" t="s">
        <v>38</v>
      </c>
      <c r="D9" s="3">
        <v>882450</v>
      </c>
      <c r="E9" s="3">
        <v>681000</v>
      </c>
      <c r="F9" s="3">
        <v>0</v>
      </c>
      <c r="G9" s="6">
        <v>-2000</v>
      </c>
      <c r="H9" s="6"/>
      <c r="I9" s="6">
        <v>-25000</v>
      </c>
      <c r="J9" s="4">
        <f t="shared" si="0"/>
        <v>654000</v>
      </c>
      <c r="K9" s="2" t="s">
        <v>3</v>
      </c>
      <c r="L9" s="2" t="s">
        <v>7</v>
      </c>
      <c r="M9" s="14" t="s">
        <v>73</v>
      </c>
      <c r="N9" s="2" t="s">
        <v>5</v>
      </c>
      <c r="O9" s="5" t="s">
        <v>8</v>
      </c>
      <c r="P9" s="5" t="s">
        <v>46</v>
      </c>
      <c r="Q9" s="2" t="s">
        <v>47</v>
      </c>
    </row>
    <row r="10" spans="2:18" ht="19.5" customHeight="1" x14ac:dyDescent="0.3">
      <c r="B10" s="2" t="s">
        <v>16</v>
      </c>
      <c r="C10" s="2" t="s">
        <v>39</v>
      </c>
      <c r="D10" s="3">
        <v>191780</v>
      </c>
      <c r="E10" s="3">
        <v>144770</v>
      </c>
      <c r="F10" s="3">
        <v>0</v>
      </c>
      <c r="G10" s="6">
        <v>-2000</v>
      </c>
      <c r="H10" s="6"/>
      <c r="I10" s="6"/>
      <c r="J10" s="4">
        <f t="shared" si="0"/>
        <v>142770</v>
      </c>
      <c r="K10" s="2" t="s">
        <v>17</v>
      </c>
      <c r="L10" s="2" t="s">
        <v>7</v>
      </c>
      <c r="M10" s="14" t="s">
        <v>72</v>
      </c>
      <c r="N10" s="2" t="s">
        <v>18</v>
      </c>
    </row>
    <row r="11" spans="2:18" ht="19.5" customHeight="1" x14ac:dyDescent="0.3">
      <c r="B11" s="2" t="s">
        <v>23</v>
      </c>
      <c r="C11" s="2" t="s">
        <v>34</v>
      </c>
      <c r="D11" s="3">
        <v>95950</v>
      </c>
      <c r="E11" s="3">
        <v>95000</v>
      </c>
      <c r="F11" s="3">
        <v>3000</v>
      </c>
      <c r="G11" s="6">
        <f>-(E11*0.15)</f>
        <v>-14250</v>
      </c>
      <c r="H11" s="6"/>
      <c r="I11" s="6"/>
      <c r="J11" s="4">
        <f t="shared" si="0"/>
        <v>83750</v>
      </c>
      <c r="K11" s="2" t="s">
        <v>33</v>
      </c>
      <c r="L11" s="2" t="s">
        <v>26</v>
      </c>
      <c r="M11" s="14" t="s">
        <v>71</v>
      </c>
      <c r="N11" s="2" t="s">
        <v>40</v>
      </c>
    </row>
    <row r="12" spans="2:18" ht="19.5" customHeight="1" x14ac:dyDescent="0.3">
      <c r="B12" s="2" t="s">
        <v>22</v>
      </c>
      <c r="C12" s="2" t="s">
        <v>66</v>
      </c>
      <c r="D12" s="3">
        <v>159060</v>
      </c>
      <c r="E12" s="3">
        <v>154380</v>
      </c>
      <c r="F12" s="3">
        <v>0</v>
      </c>
      <c r="G12" s="6">
        <f>-(E12*0.15)+7</f>
        <v>-23150</v>
      </c>
      <c r="H12" s="6"/>
      <c r="I12" s="6"/>
      <c r="J12" s="4">
        <f t="shared" si="0"/>
        <v>131230</v>
      </c>
      <c r="K12" s="2" t="s">
        <v>33</v>
      </c>
      <c r="L12" s="2" t="s">
        <v>26</v>
      </c>
      <c r="M12" s="14" t="s">
        <v>71</v>
      </c>
      <c r="N12" s="2" t="s">
        <v>40</v>
      </c>
    </row>
    <row r="13" spans="2:18" ht="19.5" customHeight="1" x14ac:dyDescent="0.3">
      <c r="B13" s="2" t="s">
        <v>20</v>
      </c>
      <c r="C13" s="2" t="s">
        <v>19</v>
      </c>
      <c r="D13" s="3">
        <v>57160</v>
      </c>
      <c r="E13" s="3">
        <v>60060</v>
      </c>
      <c r="F13" s="3">
        <v>0</v>
      </c>
      <c r="G13" s="6">
        <f>-(E13*0.15)-1</f>
        <v>-9010</v>
      </c>
      <c r="H13" s="6"/>
      <c r="I13" s="6"/>
      <c r="J13" s="4">
        <f>SUM(E13:I13)</f>
        <v>51050</v>
      </c>
      <c r="K13" s="2" t="s">
        <v>33</v>
      </c>
      <c r="L13" s="2" t="s">
        <v>26</v>
      </c>
      <c r="M13" s="14" t="s">
        <v>71</v>
      </c>
      <c r="N13" s="2" t="s">
        <v>41</v>
      </c>
    </row>
    <row r="14" spans="2:18" ht="19.5" customHeight="1" x14ac:dyDescent="0.3">
      <c r="D14" s="3">
        <f>SUM(D6:D13)</f>
        <v>2235620</v>
      </c>
      <c r="G14" s="6"/>
      <c r="H14" s="6"/>
      <c r="I14" s="6"/>
      <c r="J14" s="11">
        <f>SUM(J6:J13)</f>
        <v>1751218.4</v>
      </c>
      <c r="M14" s="14"/>
    </row>
    <row r="15" spans="2:18" ht="19.5" customHeight="1" x14ac:dyDescent="0.3">
      <c r="E15" s="3">
        <v>9500</v>
      </c>
      <c r="F15" s="2">
        <v>2500</v>
      </c>
      <c r="J15" s="7">
        <f>D14-J14</f>
        <v>484401.60000000009</v>
      </c>
      <c r="O15" s="2" t="s">
        <v>32</v>
      </c>
    </row>
    <row r="16" spans="2:18" ht="19.5" customHeight="1" x14ac:dyDescent="0.3">
      <c r="C16" s="2" t="s">
        <v>31</v>
      </c>
    </row>
    <row r="18" spans="1:16" ht="19.5" customHeight="1" x14ac:dyDescent="0.3">
      <c r="H18" s="2">
        <v>8740</v>
      </c>
      <c r="J18" s="2">
        <v>2914</v>
      </c>
    </row>
    <row r="19" spans="1:16" ht="19.5" customHeight="1" x14ac:dyDescent="0.3">
      <c r="P19" s="2">
        <v>449260</v>
      </c>
    </row>
    <row r="22" spans="1:16" ht="19.5" customHeight="1" x14ac:dyDescent="0.3">
      <c r="C22" s="2" t="s">
        <v>67</v>
      </c>
      <c r="E22" s="2"/>
    </row>
    <row r="23" spans="1:16" ht="19.5" customHeight="1" x14ac:dyDescent="0.3">
      <c r="C23" s="2" t="s">
        <v>51</v>
      </c>
      <c r="E23" s="2"/>
      <c r="G23" s="2" t="s">
        <v>52</v>
      </c>
    </row>
    <row r="24" spans="1:16" ht="19.5" customHeight="1" x14ac:dyDescent="0.3">
      <c r="C24" s="2" t="s">
        <v>53</v>
      </c>
      <c r="E24" s="2"/>
    </row>
    <row r="25" spans="1:16" ht="19.5" customHeight="1" x14ac:dyDescent="0.3">
      <c r="E25" s="2"/>
    </row>
    <row r="26" spans="1:16" ht="19.5" customHeight="1" x14ac:dyDescent="0.3">
      <c r="B26" s="1" t="s">
        <v>54</v>
      </c>
      <c r="C26" s="1"/>
      <c r="D26" s="1" t="s">
        <v>5</v>
      </c>
      <c r="E26" s="1" t="s">
        <v>61</v>
      </c>
      <c r="F26" s="1" t="s">
        <v>62</v>
      </c>
      <c r="G26" s="1" t="s">
        <v>64</v>
      </c>
    </row>
    <row r="27" spans="1:16" ht="19.5" customHeight="1" x14ac:dyDescent="0.3">
      <c r="A27" s="2">
        <v>1</v>
      </c>
      <c r="B27" s="2" t="s">
        <v>55</v>
      </c>
      <c r="D27" s="2" t="s">
        <v>52</v>
      </c>
      <c r="E27" s="2" t="s">
        <v>56</v>
      </c>
      <c r="F27" s="2" t="s">
        <v>50</v>
      </c>
      <c r="G27" s="12" t="s">
        <v>69</v>
      </c>
      <c r="O27" s="2" t="s">
        <v>68</v>
      </c>
    </row>
    <row r="28" spans="1:16" ht="19.5" customHeight="1" x14ac:dyDescent="0.3">
      <c r="A28" s="2">
        <v>2</v>
      </c>
      <c r="B28" s="2" t="s">
        <v>57</v>
      </c>
      <c r="D28" s="5" t="s">
        <v>58</v>
      </c>
      <c r="E28" s="2" t="s">
        <v>63</v>
      </c>
      <c r="G28" s="8" t="s">
        <v>59</v>
      </c>
    </row>
    <row r="29" spans="1:16" ht="19.5" customHeight="1" x14ac:dyDescent="0.3">
      <c r="E29" s="2"/>
      <c r="G29" s="8" t="s">
        <v>60</v>
      </c>
    </row>
    <row r="30" spans="1:16" ht="19.5" customHeight="1" x14ac:dyDescent="0.3">
      <c r="E30" s="2"/>
    </row>
    <row r="31" spans="1:16" ht="19.5" customHeight="1" x14ac:dyDescent="0.3">
      <c r="E31" s="2"/>
    </row>
    <row r="32" spans="1:16" ht="19.5" customHeight="1" x14ac:dyDescent="0.3">
      <c r="E32" s="2"/>
    </row>
    <row r="33" spans="5:5" ht="19.5" customHeight="1" x14ac:dyDescent="0.3">
      <c r="E33" s="2"/>
    </row>
  </sheetData>
  <phoneticPr fontId="2" type="noConversion"/>
  <hyperlinks>
    <hyperlink ref="O9" r:id="rId1" xr:uid="{2EBF7EF5-7742-4203-925B-E866EE1404AB}"/>
    <hyperlink ref="O8" r:id="rId2" xr:uid="{A37126D5-8134-4356-966D-2D717249D633}"/>
    <hyperlink ref="O7" r:id="rId3" xr:uid="{E0E4CB8F-ADA0-4698-ACD7-2D7422E89D73}"/>
    <hyperlink ref="P9" r:id="rId4" xr:uid="{4F0291FB-CE8A-4058-BFDF-95B2A33E87D8}"/>
    <hyperlink ref="P8" r:id="rId5" xr:uid="{85350BE1-3D45-4765-9B67-4D0EB06F60D5}"/>
    <hyperlink ref="D27" r:id="rId6" xr:uid="{FF28299F-B445-4F32-9DF5-CF85D85865E6}"/>
    <hyperlink ref="D28" r:id="rId7" xr:uid="{2D4C18BA-DFBD-45C0-B747-C4FEAE31A63F}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송희림</dc:creator>
  <cp:lastModifiedBy>송 희림</cp:lastModifiedBy>
  <dcterms:created xsi:type="dcterms:W3CDTF">2022-07-20T10:09:22Z</dcterms:created>
  <dcterms:modified xsi:type="dcterms:W3CDTF">2022-08-31T14:23:48Z</dcterms:modified>
</cp:coreProperties>
</file>