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<sst xmlns="http://schemas.openxmlformats.org/spreadsheetml/2006/main" count="120" uniqueCount="40">
  <si>
    <t>W 1</t>
  </si>
  <si>
    <t>H1</t>
  </si>
  <si>
    <t>Week 2</t>
  </si>
  <si>
    <t>H2</t>
  </si>
  <si>
    <t>Week 3</t>
  </si>
  <si>
    <t>H3</t>
  </si>
  <si>
    <t>Week 4</t>
  </si>
  <si>
    <t>H4</t>
  </si>
  <si>
    <t>Week 5</t>
  </si>
  <si>
    <t>H5</t>
  </si>
  <si>
    <t>Total Hours Worked</t>
  </si>
  <si>
    <t>Holidays</t>
  </si>
  <si>
    <t>Holiday Pay</t>
  </si>
  <si>
    <t>Pay Rate</t>
  </si>
  <si>
    <t>Amount ex hols</t>
  </si>
  <si>
    <t>Amount inc hols</t>
  </si>
  <si>
    <t>New Fig</t>
  </si>
  <si>
    <t xml:space="preserve">Diff </t>
  </si>
  <si>
    <t>27/07 – 02/08</t>
  </si>
  <si>
    <t>03/08 – 09/08</t>
  </si>
  <si>
    <t>10/08 – 16/08</t>
  </si>
  <si>
    <t>17/08 – 23/08</t>
  </si>
  <si>
    <t>28/09 – 4/10</t>
  </si>
  <si>
    <t>5/10 – 11/10</t>
  </si>
  <si>
    <t>12/10 – 18/10</t>
  </si>
  <si>
    <t>19/10 – 25/10</t>
  </si>
  <si>
    <t>Gary Butterly</t>
  </si>
  <si>
    <t>Colin Lundy</t>
  </si>
  <si>
    <t>Margaret Campbell</t>
  </si>
  <si>
    <t>Rhona Hinds</t>
  </si>
  <si>
    <t>Gary Wood</t>
  </si>
  <si>
    <t>Paul McCartney</t>
  </si>
  <si>
    <t>Kirsty Campbell</t>
  </si>
  <si>
    <t>David Gibson</t>
  </si>
  <si>
    <t>Connor Carson</t>
  </si>
  <si>
    <t>Total Hours</t>
  </si>
  <si>
    <t>26/10 – 01/11</t>
  </si>
  <si>
    <t>02/11 – 08/11</t>
  </si>
  <si>
    <t>09/11 – 15/11</t>
  </si>
  <si>
    <t>16/11 – 22/11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</si>
</sst>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@&quot; hours&quot;"/>
    <numFmt numFmtId="166" formatCode="[$£-809]#,##0.00;[RED]\-[$£-809]#,##0.00"/>
    <numFmt numFmtId="167" formatCode="[$£-809]#,##0.00;\-[$£-809]#,##0.00"/>
  </numFmts>
  <fonts count="6">
    <font>
      <sz val="10.0"/>
      <color rgb="FF000000"/>
      <name val="Arial"/>
    </font>
    <font>
      <b/>
      <sz val="11.0"/>
      <color rgb="FFFFFFFF"/>
      <name val="Arial"/>
    </font>
    <font>
      <sz val="10.0"/>
      <color rgb="FFCCCCFF"/>
      <name val="Arial"/>
    </font>
    <font>
      <sz val="10.0"/>
      <name val="Arial"/>
    </font>
    <font>
      <sz val="10.0"/>
      <color rgb="FF000000"/>
      <name val="Quattrocento Sans"/>
    </font>
    <font>
      <sz val="10.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336699"/>
        <bgColor rgb="FF336699"/>
      </patternFill>
    </fill>
    <fill>
      <patternFill patternType="solid">
        <fgColor rgb="FFCCCCFF"/>
        <bgColor rgb="FFCCCCFF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</border>
    <border>
      <left/>
      <right/>
      <top style="hair">
        <color rgb="FF000000"/>
      </top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3" fontId="2" numFmtId="0" xfId="0" applyBorder="1" applyFill="1" applyFont="1"/>
    <xf borderId="0" fillId="3" fontId="3" numFmtId="164" xfId="0" applyAlignment="1" applyBorder="1" applyFont="1" applyNumberFormat="1">
      <alignment horizontal="center"/>
    </xf>
    <xf borderId="0" fillId="0" fontId="3" numFmtId="0" xfId="0" applyFont="1"/>
    <xf borderId="0" fillId="3" fontId="3" numFmtId="0" xfId="0" applyAlignment="1" applyBorder="1" applyFont="1">
      <alignment horizontal="center"/>
    </xf>
    <xf borderId="0" fillId="3" fontId="3" numFmtId="165" xfId="0" applyAlignment="1" applyBorder="1" applyFont="1" applyNumberFormat="1">
      <alignment horizontal="center"/>
    </xf>
    <xf borderId="0" fillId="3" fontId="3" numFmtId="0" xfId="0" applyBorder="1" applyFont="1"/>
    <xf borderId="0" fillId="3" fontId="3" numFmtId="166" xfId="0" applyBorder="1" applyFont="1" applyNumberFormat="1"/>
    <xf borderId="0" fillId="4" fontId="3" numFmtId="0" xfId="0" applyBorder="1" applyFill="1" applyFont="1"/>
    <xf borderId="0" fillId="4" fontId="3" numFmtId="2" xfId="0" applyAlignment="1" applyBorder="1" applyFont="1" applyNumberFormat="1">
      <alignment horizontal="center"/>
    </xf>
    <xf borderId="0" fillId="4" fontId="3" numFmtId="1" xfId="0" applyAlignment="1" applyBorder="1" applyFont="1" applyNumberFormat="1">
      <alignment horizontal="center"/>
    </xf>
    <xf borderId="0" fillId="4" fontId="0" numFmtId="1" xfId="0" applyAlignment="1" applyBorder="1" applyFont="1" applyNumberFormat="1">
      <alignment horizontal="center"/>
    </xf>
    <xf borderId="0" fillId="4" fontId="4" numFmtId="166" xfId="0" applyBorder="1" applyFont="1" applyNumberFormat="1"/>
    <xf borderId="0" fillId="4" fontId="3" numFmtId="166" xfId="0" applyAlignment="1" applyBorder="1" applyFont="1" applyNumberFormat="1">
      <alignment horizontal="center"/>
    </xf>
    <xf borderId="0" fillId="4" fontId="3" numFmtId="167" xfId="0" applyBorder="1" applyFont="1" applyNumberFormat="1"/>
    <xf borderId="0" fillId="4" fontId="3" numFmtId="166" xfId="0" applyBorder="1" applyFont="1" applyNumberFormat="1"/>
    <xf borderId="0" fillId="5" fontId="3" numFmtId="0" xfId="0" applyBorder="1" applyFill="1" applyFont="1"/>
    <xf borderId="0" fillId="5" fontId="3" numFmtId="2" xfId="0" applyAlignment="1" applyBorder="1" applyFont="1" applyNumberFormat="1">
      <alignment horizontal="center"/>
    </xf>
    <xf borderId="0" fillId="5" fontId="3" numFmtId="1" xfId="0" applyAlignment="1" applyBorder="1" applyFont="1" applyNumberFormat="1">
      <alignment horizontal="center"/>
    </xf>
    <xf borderId="0" fillId="5" fontId="3" numFmtId="166" xfId="0" applyAlignment="1" applyBorder="1" applyFont="1" applyNumberFormat="1">
      <alignment horizontal="center"/>
    </xf>
    <xf borderId="0" fillId="5" fontId="3" numFmtId="167" xfId="0" applyBorder="1" applyFont="1" applyNumberFormat="1"/>
    <xf borderId="0" fillId="5" fontId="3" numFmtId="166" xfId="0" applyBorder="1" applyFont="1" applyNumberFormat="1"/>
    <xf borderId="0" fillId="0" fontId="5" numFmtId="166" xfId="0" applyAlignment="1" applyFont="1" applyNumberFormat="1">
      <alignment wrapText="1"/>
    </xf>
    <xf borderId="0" fillId="0" fontId="3" numFmtId="166" xfId="0" applyFont="1" applyNumberFormat="1"/>
    <xf borderId="0" fillId="5" fontId="3" numFmtId="0" xfId="0" applyAlignment="1" applyBorder="1" applyFont="1">
      <alignment horizontal="center"/>
    </xf>
    <xf borderId="0" fillId="5" fontId="0" numFmtId="0" xfId="0" applyAlignment="1" applyBorder="1" applyFont="1">
      <alignment horizontal="center"/>
    </xf>
    <xf borderId="0" fillId="5" fontId="4" numFmtId="166" xfId="0" applyBorder="1" applyFont="1" applyNumberFormat="1"/>
    <xf borderId="0" fillId="0" fontId="3" numFmtId="2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2" xfId="0" applyFont="1" applyNumberFormat="1"/>
    <xf borderId="0" fillId="0" fontId="3" numFmtId="1" xfId="0" applyFont="1" applyNumberFormat="1"/>
    <xf borderId="1" fillId="4" fontId="3" numFmtId="0" xfId="0" applyAlignment="1" applyBorder="1" applyFont="1">
      <alignment horizontal="center"/>
    </xf>
    <xf borderId="1" fillId="4" fontId="3" numFmtId="2" xfId="0" applyAlignment="1" applyBorder="1" applyFont="1" applyNumberFormat="1">
      <alignment horizontal="center"/>
    </xf>
    <xf borderId="1" fillId="6" fontId="3" numFmtId="1" xfId="0" applyAlignment="1" applyBorder="1" applyFill="1" applyFont="1" applyNumberFormat="1">
      <alignment horizontal="center"/>
    </xf>
    <xf borderId="1" fillId="6" fontId="3" numFmtId="166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/>
    </xf>
    <xf borderId="1" fillId="6" fontId="3" numFmtId="167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0" fillId="7" fontId="3" numFmtId="2" xfId="0" applyAlignment="1" applyBorder="1" applyFill="1" applyFont="1" applyNumberFormat="1">
      <alignment horizontal="center"/>
    </xf>
    <xf borderId="0" fillId="5" fontId="3" numFmtId="166" xfId="0" applyAlignment="1" applyBorder="1" applyFont="1" applyNumberFormat="1">
      <alignment horizontal="center"/>
    </xf>
    <xf borderId="0" fillId="4" fontId="3" numFmtId="1" xfId="0" applyAlignment="1" applyBorder="1" applyFont="1" applyNumberFormat="1">
      <alignment horizontal="center"/>
    </xf>
    <xf borderId="0" fillId="4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29"/>
    <col customWidth="1" min="2" max="2" width="13.71"/>
    <col customWidth="1" min="3" max="3" width="4.86"/>
    <col customWidth="1" min="4" max="4" width="14.71"/>
    <col customWidth="1" min="5" max="5" width="4.86"/>
    <col customWidth="1" min="6" max="6" width="15.43"/>
    <col customWidth="1" min="7" max="7" width="4.86"/>
    <col customWidth="1" min="8" max="8" width="15.0"/>
    <col customWidth="1" min="9" max="9" width="4.86"/>
    <col customWidth="1" min="10" max="10" width="12.43"/>
    <col customWidth="1" min="11" max="11" width="4.86"/>
    <col customWidth="1" min="12" max="12" width="21.0"/>
    <col customWidth="1" min="13" max="13" width="12.0"/>
    <col customWidth="1" min="14" max="14" width="15.71"/>
    <col customWidth="1" min="15" max="15" width="10.29"/>
    <col customWidth="1" min="16" max="16" width="16.14"/>
    <col customWidth="1" min="17" max="17" width="18.0"/>
    <col customWidth="1" min="18" max="19" width="10.86"/>
    <col customWidth="1" min="20" max="26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ht="12.75" customHeight="1">
      <c r="A2" s="2">
        <v>6.0</v>
      </c>
      <c r="B2" s="3" t="s">
        <v>18</v>
      </c>
      <c r="C2" s="3"/>
      <c r="D2" s="3" t="s">
        <v>19</v>
      </c>
      <c r="E2" s="3"/>
      <c r="F2" s="3" t="s">
        <v>20</v>
      </c>
      <c r="G2" s="3"/>
      <c r="H2" s="3" t="s">
        <v>21</v>
      </c>
      <c r="I2" s="3"/>
      <c r="J2" s="3"/>
      <c r="K2" s="3"/>
      <c r="L2" s="5"/>
      <c r="M2" s="6">
        <v>6.0</v>
      </c>
      <c r="N2" s="7"/>
      <c r="O2" s="5"/>
      <c r="P2" s="7"/>
      <c r="Q2" s="7"/>
      <c r="R2" s="7"/>
      <c r="S2" s="8"/>
      <c r="T2" s="7"/>
      <c r="U2" s="7"/>
      <c r="V2" s="7"/>
      <c r="W2" s="7"/>
      <c r="X2" s="7"/>
      <c r="Y2" s="7"/>
      <c r="Z2" s="7"/>
    </row>
    <row r="3" ht="12.75" customHeight="1">
      <c r="A3" s="9" t="s">
        <v>26</v>
      </c>
      <c r="B3" s="10">
        <v>6.6</v>
      </c>
      <c r="C3" s="11"/>
      <c r="D3" s="10">
        <v>4.58</v>
      </c>
      <c r="E3" s="11"/>
      <c r="F3" s="10">
        <v>8.41</v>
      </c>
      <c r="G3" s="11"/>
      <c r="H3" s="10"/>
      <c r="I3" s="11"/>
      <c r="J3" s="10"/>
      <c r="K3" s="11"/>
      <c r="L3" s="10">
        <f t="shared" ref="L3:L9" si="1">SUM(B3,D3,F3,H3,J3)</f>
        <v>19.59</v>
      </c>
      <c r="M3" s="12">
        <f t="shared" ref="M3:M9" si="2">SUM(C3+E3+G3+I3+K3)</f>
        <v>0</v>
      </c>
      <c r="N3" s="13">
        <f>SUM(M2*O3*M3)</f>
        <v>0</v>
      </c>
      <c r="O3" s="14">
        <v>0.0</v>
      </c>
      <c r="P3" s="15">
        <f t="shared" ref="P3:P9" si="3">SUM(L3*O3)</f>
        <v>0</v>
      </c>
      <c r="Q3" s="15">
        <f t="shared" ref="Q3:Q9" si="4">SUM(P3+N3)</f>
        <v>0</v>
      </c>
      <c r="R3" s="9"/>
      <c r="S3" s="16"/>
      <c r="T3" s="9"/>
      <c r="U3" s="9"/>
      <c r="V3" s="9"/>
      <c r="W3" s="9"/>
      <c r="X3" s="9"/>
      <c r="Y3" s="9"/>
      <c r="Z3" s="9"/>
    </row>
    <row r="4" ht="12.75" customHeight="1">
      <c r="A4" s="17" t="s">
        <v>27</v>
      </c>
      <c r="B4" s="18">
        <v>30.28</v>
      </c>
      <c r="C4" s="19"/>
      <c r="D4" s="18">
        <v>34.84</v>
      </c>
      <c r="E4" s="19"/>
      <c r="F4" s="18">
        <v>23.2</v>
      </c>
      <c r="G4" s="19"/>
      <c r="H4" s="18">
        <v>47.03</v>
      </c>
      <c r="I4" s="19"/>
      <c r="J4" s="18"/>
      <c r="K4" s="19"/>
      <c r="L4" s="18">
        <f t="shared" si="1"/>
        <v>135.35</v>
      </c>
      <c r="M4" s="12">
        <f t="shared" si="2"/>
        <v>0</v>
      </c>
      <c r="N4" s="13">
        <f>SUM(M2*O4*M4)</f>
        <v>0</v>
      </c>
      <c r="O4" s="20">
        <v>8.3</v>
      </c>
      <c r="P4" s="21">
        <f t="shared" si="3"/>
        <v>1123.405</v>
      </c>
      <c r="Q4" s="21">
        <f t="shared" si="4"/>
        <v>1123.405</v>
      </c>
      <c r="R4" s="17"/>
      <c r="S4" s="22"/>
      <c r="T4" s="17"/>
      <c r="U4" s="17"/>
      <c r="V4" s="17"/>
      <c r="W4" s="17"/>
      <c r="X4" s="17"/>
      <c r="Y4" s="17"/>
      <c r="Z4" s="17"/>
    </row>
    <row r="5" ht="12.75" customHeight="1">
      <c r="A5" s="9" t="s">
        <v>28</v>
      </c>
      <c r="B5" s="10">
        <v>15.73</v>
      </c>
      <c r="C5" s="11">
        <v>2.0</v>
      </c>
      <c r="D5" s="10">
        <v>37.06</v>
      </c>
      <c r="E5" s="11"/>
      <c r="F5" s="10">
        <v>38.26</v>
      </c>
      <c r="G5" s="11"/>
      <c r="H5" s="10">
        <v>30.7</v>
      </c>
      <c r="I5" s="11">
        <v>2.0</v>
      </c>
      <c r="J5" s="10"/>
      <c r="K5" s="11"/>
      <c r="L5" s="10">
        <f t="shared" si="1"/>
        <v>121.75</v>
      </c>
      <c r="M5" s="12">
        <f t="shared" si="2"/>
        <v>4</v>
      </c>
      <c r="N5" s="13">
        <f>SUM(M2*O5*M5)</f>
        <v>172.8</v>
      </c>
      <c r="O5" s="14">
        <v>7.2</v>
      </c>
      <c r="P5" s="15">
        <f t="shared" si="3"/>
        <v>876.6</v>
      </c>
      <c r="Q5" s="15">
        <f t="shared" si="4"/>
        <v>1049.4</v>
      </c>
      <c r="R5" s="23">
        <v>991.8</v>
      </c>
      <c r="S5" s="16">
        <f t="shared" ref="S5:S9" si="5">SUM(Q5-P5)</f>
        <v>172.8</v>
      </c>
      <c r="T5" s="9"/>
      <c r="U5" s="9"/>
      <c r="V5" s="9"/>
      <c r="W5" s="9"/>
      <c r="X5" s="9"/>
      <c r="Y5" s="9"/>
      <c r="Z5" s="9"/>
    </row>
    <row r="6" ht="12.75" customHeight="1">
      <c r="A6" s="17" t="s">
        <v>30</v>
      </c>
      <c r="B6" s="18">
        <v>29.09</v>
      </c>
      <c r="C6" s="19"/>
      <c r="D6" s="18">
        <v>20.63</v>
      </c>
      <c r="E6" s="19">
        <v>2.0</v>
      </c>
      <c r="F6" s="18">
        <v>35.82</v>
      </c>
      <c r="G6" s="4"/>
      <c r="H6" s="18">
        <v>43.81</v>
      </c>
      <c r="I6" s="19"/>
      <c r="J6" s="18"/>
      <c r="K6" s="19"/>
      <c r="L6" s="18">
        <f t="shared" si="1"/>
        <v>129.35</v>
      </c>
      <c r="M6" s="12">
        <f t="shared" si="2"/>
        <v>2</v>
      </c>
      <c r="N6" s="13">
        <f>SUM(M2*O6*M6)</f>
        <v>86.4</v>
      </c>
      <c r="O6" s="14">
        <v>7.2</v>
      </c>
      <c r="P6" s="21">
        <f t="shared" si="3"/>
        <v>931.32</v>
      </c>
      <c r="Q6" s="21">
        <f t="shared" si="4"/>
        <v>1017.72</v>
      </c>
      <c r="R6" s="22">
        <v>960.12</v>
      </c>
      <c r="S6" s="16">
        <f t="shared" si="5"/>
        <v>86.4</v>
      </c>
      <c r="T6" s="17"/>
      <c r="U6" s="17"/>
      <c r="V6" s="17"/>
      <c r="W6" s="17"/>
      <c r="X6" s="17"/>
      <c r="Y6" s="17"/>
      <c r="Z6" s="17"/>
    </row>
    <row r="7" ht="12.75" customHeight="1">
      <c r="A7" s="9" t="s">
        <v>31</v>
      </c>
      <c r="B7" s="10">
        <v>37.73</v>
      </c>
      <c r="C7" s="11"/>
      <c r="D7" s="10">
        <v>42.02</v>
      </c>
      <c r="E7" s="11"/>
      <c r="F7" s="10">
        <v>44.27</v>
      </c>
      <c r="G7" s="9"/>
      <c r="H7" s="10">
        <v>32.04</v>
      </c>
      <c r="I7" s="11"/>
      <c r="J7" s="10"/>
      <c r="K7" s="11"/>
      <c r="L7" s="10">
        <f t="shared" si="1"/>
        <v>156.06</v>
      </c>
      <c r="M7" s="12">
        <f t="shared" si="2"/>
        <v>0</v>
      </c>
      <c r="N7" s="13">
        <f>SUM(M2*O7*M7)</f>
        <v>0</v>
      </c>
      <c r="O7" s="14">
        <v>7.2</v>
      </c>
      <c r="P7" s="15">
        <f t="shared" si="3"/>
        <v>1123.632</v>
      </c>
      <c r="Q7" s="15">
        <f t="shared" si="4"/>
        <v>1123.632</v>
      </c>
      <c r="R7" s="23">
        <v>1123.63</v>
      </c>
      <c r="S7" s="16">
        <f t="shared" si="5"/>
        <v>0</v>
      </c>
      <c r="T7" s="9"/>
      <c r="U7" s="9"/>
      <c r="V7" s="9"/>
      <c r="W7" s="9"/>
      <c r="X7" s="9"/>
      <c r="Y7" s="9"/>
      <c r="Z7" s="9"/>
    </row>
    <row r="8" ht="12.75" customHeight="1">
      <c r="A8" s="17" t="s">
        <v>32</v>
      </c>
      <c r="B8" s="18">
        <v>40.39</v>
      </c>
      <c r="C8" s="19"/>
      <c r="D8" s="18">
        <v>41.41</v>
      </c>
      <c r="E8" s="19"/>
      <c r="F8" s="18">
        <v>31.41</v>
      </c>
      <c r="G8" s="19">
        <v>2.0</v>
      </c>
      <c r="H8" s="18">
        <v>22.14</v>
      </c>
      <c r="I8" s="19">
        <v>2.0</v>
      </c>
      <c r="J8" s="18"/>
      <c r="K8" s="19"/>
      <c r="L8" s="18">
        <f t="shared" si="1"/>
        <v>135.35</v>
      </c>
      <c r="M8" s="12">
        <f t="shared" si="2"/>
        <v>4</v>
      </c>
      <c r="N8" s="13">
        <f>SUM(M2*O8*M8)</f>
        <v>187.2</v>
      </c>
      <c r="O8" s="20">
        <v>7.8</v>
      </c>
      <c r="P8" s="21">
        <f t="shared" si="3"/>
        <v>1055.73</v>
      </c>
      <c r="Q8" s="21">
        <f t="shared" si="4"/>
        <v>1242.93</v>
      </c>
      <c r="R8" s="23">
        <v>1180.53</v>
      </c>
      <c r="S8" s="16">
        <f t="shared" si="5"/>
        <v>187.2</v>
      </c>
      <c r="T8" s="17"/>
      <c r="U8" s="17"/>
      <c r="V8" s="17"/>
      <c r="W8" s="17"/>
      <c r="X8" s="17"/>
      <c r="Y8" s="17"/>
      <c r="Z8" s="17"/>
    </row>
    <row r="9" ht="12.75" customHeight="1">
      <c r="A9" s="9" t="s">
        <v>29</v>
      </c>
      <c r="B9" s="10">
        <v>19.37</v>
      </c>
      <c r="C9" s="11"/>
      <c r="D9" s="10"/>
      <c r="E9" s="11">
        <v>2.0</v>
      </c>
      <c r="F9" s="10"/>
      <c r="G9" s="11">
        <v>2.0</v>
      </c>
      <c r="H9" s="10">
        <v>6.96</v>
      </c>
      <c r="I9" s="11"/>
      <c r="J9" s="10"/>
      <c r="K9" s="11"/>
      <c r="L9" s="10">
        <f t="shared" si="1"/>
        <v>26.33</v>
      </c>
      <c r="M9" s="12">
        <f t="shared" si="2"/>
        <v>4</v>
      </c>
      <c r="N9" s="13">
        <f>SUM(M2*O9*M9)</f>
        <v>172.8</v>
      </c>
      <c r="O9" s="14">
        <v>7.2</v>
      </c>
      <c r="P9" s="15">
        <f t="shared" si="3"/>
        <v>189.576</v>
      </c>
      <c r="Q9" s="15">
        <f t="shared" si="4"/>
        <v>362.376</v>
      </c>
      <c r="R9" s="23">
        <v>304.78</v>
      </c>
      <c r="S9" s="16">
        <f t="shared" si="5"/>
        <v>172.8</v>
      </c>
      <c r="T9" s="9"/>
      <c r="U9" s="9"/>
      <c r="V9" s="9"/>
      <c r="W9" s="9"/>
      <c r="X9" s="9"/>
      <c r="Y9" s="9"/>
      <c r="Z9" s="9"/>
    </row>
    <row r="10" ht="12.75" customHeight="1">
      <c r="A10" s="4" t="s">
        <v>33</v>
      </c>
      <c r="B10" s="4"/>
      <c r="C10" s="4"/>
      <c r="D10" s="4"/>
      <c r="E10" s="4"/>
      <c r="F10" s="4"/>
      <c r="G10" s="4"/>
      <c r="H10" s="4">
        <v>5.05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2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7"/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26"/>
      <c r="N14" s="27"/>
      <c r="O14" s="20"/>
      <c r="P14" s="21"/>
      <c r="Q14" s="21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4"/>
      <c r="O17" s="30"/>
      <c r="P17" s="30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31"/>
      <c r="C18" s="32"/>
      <c r="D18" s="31"/>
      <c r="E18" s="32"/>
      <c r="F18" s="31"/>
      <c r="G18" s="32"/>
      <c r="H18" s="31"/>
      <c r="I18" s="32"/>
      <c r="J18" s="31"/>
      <c r="K18" s="32"/>
      <c r="L18" s="31"/>
      <c r="M18" s="3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3" t="s">
        <v>35</v>
      </c>
      <c r="B19" s="34">
        <f>SUM(B4:B16)</f>
        <v>172.59</v>
      </c>
      <c r="C19" s="34"/>
      <c r="D19" s="34">
        <f>SUM(D4:D16)</f>
        <v>175.96</v>
      </c>
      <c r="E19" s="34"/>
      <c r="F19" s="34">
        <f>SUM(F4:F16)</f>
        <v>172.96</v>
      </c>
      <c r="G19" s="34"/>
      <c r="H19" s="34">
        <f>SUM(H4:H16)</f>
        <v>187.73</v>
      </c>
      <c r="I19" s="34"/>
      <c r="J19" s="34">
        <f>SUM(J4:J16)</f>
        <v>0</v>
      </c>
      <c r="K19" s="34"/>
      <c r="L19" s="34">
        <f>SUM(B19:J19)</f>
        <v>709.24</v>
      </c>
      <c r="M19" s="35">
        <f t="shared" ref="M19:N19" si="6">SUM(M4:M16)</f>
        <v>14</v>
      </c>
      <c r="N19" s="36">
        <f t="shared" si="6"/>
        <v>619.2</v>
      </c>
      <c r="O19" s="37"/>
      <c r="P19" s="38">
        <f t="shared" ref="P19:Q19" si="7">SUM(P4:P16)</f>
        <v>5300.263</v>
      </c>
      <c r="Q19" s="38">
        <f t="shared" si="7"/>
        <v>5919.463</v>
      </c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29"/>
    <col customWidth="1" min="2" max="2" width="13.71"/>
    <col customWidth="1" min="3" max="3" width="4.86"/>
    <col customWidth="1" min="4" max="4" width="14.71"/>
    <col customWidth="1" min="5" max="5" width="4.86"/>
    <col customWidth="1" min="6" max="6" width="15.43"/>
    <col customWidth="1" min="7" max="7" width="4.86"/>
    <col customWidth="1" min="8" max="8" width="15.0"/>
    <col customWidth="1" min="9" max="9" width="4.86"/>
    <col customWidth="1" min="10" max="10" width="12.43"/>
    <col customWidth="1" min="11" max="11" width="4.86"/>
    <col customWidth="1" min="12" max="12" width="21.0"/>
    <col customWidth="1" min="13" max="13" width="12.0"/>
    <col customWidth="1" min="14" max="14" width="15.71"/>
    <col customWidth="1" min="15" max="15" width="10.29"/>
    <col customWidth="1" min="16" max="16" width="16.14"/>
    <col customWidth="1" min="17" max="17" width="18.0"/>
    <col customWidth="1" min="18" max="19" width="10.86"/>
    <col customWidth="1" min="20" max="26" width="8.71"/>
  </cols>
  <sheetData>
    <row r="1" ht="13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ht="12.75" customHeight="1">
      <c r="A2" s="2">
        <v>6.0</v>
      </c>
      <c r="B2" s="3" t="s">
        <v>18</v>
      </c>
      <c r="C2" s="3"/>
      <c r="D2" s="3" t="s">
        <v>19</v>
      </c>
      <c r="E2" s="3"/>
      <c r="F2" s="3" t="s">
        <v>20</v>
      </c>
      <c r="G2" s="3"/>
      <c r="H2" s="3" t="s">
        <v>21</v>
      </c>
      <c r="I2" s="3"/>
      <c r="J2" s="3"/>
      <c r="K2" s="3"/>
      <c r="L2" s="5"/>
      <c r="M2" s="6">
        <v>6.0</v>
      </c>
      <c r="N2" s="7"/>
      <c r="O2" s="5"/>
      <c r="P2" s="7"/>
      <c r="Q2" s="7"/>
      <c r="R2" s="7"/>
      <c r="S2" s="8"/>
      <c r="T2" s="7"/>
      <c r="U2" s="7"/>
      <c r="V2" s="7"/>
      <c r="W2" s="7"/>
      <c r="X2" s="7"/>
      <c r="Y2" s="7"/>
      <c r="Z2" s="7"/>
    </row>
    <row r="3" ht="12.75" customHeight="1">
      <c r="A3" s="9" t="s">
        <v>26</v>
      </c>
      <c r="B3" s="10">
        <v>6.6</v>
      </c>
      <c r="C3" s="11"/>
      <c r="D3" s="10">
        <v>4.58</v>
      </c>
      <c r="E3" s="11"/>
      <c r="F3" s="10">
        <v>8.41</v>
      </c>
      <c r="G3" s="11"/>
      <c r="H3" s="10"/>
      <c r="I3" s="11"/>
      <c r="J3" s="10"/>
      <c r="K3" s="11"/>
      <c r="L3" s="10">
        <f t="shared" ref="L3:L9" si="1">SUM(B3,D3,F3,H3,J3)</f>
        <v>19.59</v>
      </c>
      <c r="M3" s="12">
        <f t="shared" ref="M3:M9" si="2">SUM(C3+E3+G3+I3+K3)</f>
        <v>0</v>
      </c>
      <c r="N3" s="13">
        <f>SUM(M2*O3*M3)</f>
        <v>0</v>
      </c>
      <c r="O3" s="14">
        <v>0.0</v>
      </c>
      <c r="P3" s="15">
        <f t="shared" ref="P3:P9" si="3">SUM(L3*O3)</f>
        <v>0</v>
      </c>
      <c r="Q3" s="15">
        <f t="shared" ref="Q3:Q9" si="4">SUM(P3+N3)</f>
        <v>0</v>
      </c>
      <c r="R3" s="9"/>
      <c r="S3" s="16"/>
      <c r="T3" s="9"/>
      <c r="U3" s="9"/>
      <c r="V3" s="9"/>
      <c r="W3" s="9"/>
      <c r="X3" s="9"/>
      <c r="Y3" s="9"/>
      <c r="Z3" s="9"/>
    </row>
    <row r="4" ht="12.75" customHeight="1">
      <c r="A4" s="17" t="s">
        <v>27</v>
      </c>
      <c r="B4" s="18">
        <v>30.28</v>
      </c>
      <c r="C4" s="19"/>
      <c r="D4" s="18">
        <v>34.84</v>
      </c>
      <c r="E4" s="19"/>
      <c r="F4" s="18">
        <v>23.2</v>
      </c>
      <c r="G4" s="19"/>
      <c r="H4" s="18">
        <v>47.03</v>
      </c>
      <c r="I4" s="19"/>
      <c r="J4" s="18"/>
      <c r="K4" s="19"/>
      <c r="L4" s="18">
        <f t="shared" si="1"/>
        <v>135.35</v>
      </c>
      <c r="M4" s="12">
        <f t="shared" si="2"/>
        <v>0</v>
      </c>
      <c r="N4" s="13">
        <f>SUM(M2*O4*M4)</f>
        <v>0</v>
      </c>
      <c r="O4" s="20">
        <v>8.3</v>
      </c>
      <c r="P4" s="21">
        <f t="shared" si="3"/>
        <v>1123.405</v>
      </c>
      <c r="Q4" s="21">
        <f t="shared" si="4"/>
        <v>1123.405</v>
      </c>
      <c r="R4" s="17"/>
      <c r="S4" s="22"/>
      <c r="T4" s="17"/>
      <c r="U4" s="17"/>
      <c r="V4" s="17"/>
      <c r="W4" s="17"/>
      <c r="X4" s="17"/>
      <c r="Y4" s="17"/>
      <c r="Z4" s="17"/>
    </row>
    <row r="5" ht="12.75" customHeight="1">
      <c r="A5" s="9" t="s">
        <v>28</v>
      </c>
      <c r="B5" s="10">
        <v>15.73</v>
      </c>
      <c r="C5" s="11">
        <v>2.0</v>
      </c>
      <c r="D5" s="10">
        <v>37.06</v>
      </c>
      <c r="E5" s="11"/>
      <c r="F5" s="10">
        <v>38.26</v>
      </c>
      <c r="G5" s="11"/>
      <c r="H5" s="10">
        <v>30.7</v>
      </c>
      <c r="I5" s="11">
        <v>2.0</v>
      </c>
      <c r="J5" s="10"/>
      <c r="K5" s="11"/>
      <c r="L5" s="10">
        <f t="shared" si="1"/>
        <v>121.75</v>
      </c>
      <c r="M5" s="12">
        <f t="shared" si="2"/>
        <v>4</v>
      </c>
      <c r="N5" s="13">
        <f>SUM(M2*O5*M5)</f>
        <v>172.8</v>
      </c>
      <c r="O5" s="14">
        <v>7.2</v>
      </c>
      <c r="P5" s="15">
        <f t="shared" si="3"/>
        <v>876.6</v>
      </c>
      <c r="Q5" s="15">
        <f t="shared" si="4"/>
        <v>1049.4</v>
      </c>
      <c r="R5" s="23">
        <v>991.8</v>
      </c>
      <c r="S5" s="16">
        <f t="shared" ref="S5:S9" si="5">SUM(Q5-P5)</f>
        <v>172.8</v>
      </c>
      <c r="T5" s="9"/>
      <c r="U5" s="9"/>
      <c r="V5" s="9"/>
      <c r="W5" s="9"/>
      <c r="X5" s="9"/>
      <c r="Y5" s="9"/>
      <c r="Z5" s="9"/>
    </row>
    <row r="6" ht="12.75" customHeight="1">
      <c r="A6" s="17" t="s">
        <v>30</v>
      </c>
      <c r="B6" s="18">
        <v>29.09</v>
      </c>
      <c r="C6" s="19"/>
      <c r="D6" s="18">
        <v>20.63</v>
      </c>
      <c r="E6" s="19">
        <v>2.0</v>
      </c>
      <c r="F6" s="18">
        <v>35.82</v>
      </c>
      <c r="G6" s="4"/>
      <c r="H6" s="18">
        <v>43.81</v>
      </c>
      <c r="I6" s="19"/>
      <c r="J6" s="18"/>
      <c r="K6" s="19"/>
      <c r="L6" s="18">
        <f t="shared" si="1"/>
        <v>129.35</v>
      </c>
      <c r="M6" s="12">
        <f t="shared" si="2"/>
        <v>2</v>
      </c>
      <c r="N6" s="13">
        <f>SUM(M2*O6*M6)</f>
        <v>86.4</v>
      </c>
      <c r="O6" s="14">
        <v>7.2</v>
      </c>
      <c r="P6" s="21">
        <f t="shared" si="3"/>
        <v>931.32</v>
      </c>
      <c r="Q6" s="21">
        <f t="shared" si="4"/>
        <v>1017.72</v>
      </c>
      <c r="R6" s="22">
        <v>960.12</v>
      </c>
      <c r="S6" s="16">
        <f t="shared" si="5"/>
        <v>86.4</v>
      </c>
      <c r="T6" s="17"/>
      <c r="U6" s="17"/>
      <c r="V6" s="17"/>
      <c r="W6" s="17"/>
      <c r="X6" s="17"/>
      <c r="Y6" s="17"/>
      <c r="Z6" s="17"/>
    </row>
    <row r="7" ht="12.75" customHeight="1">
      <c r="A7" s="9" t="s">
        <v>31</v>
      </c>
      <c r="B7" s="10">
        <v>37.73</v>
      </c>
      <c r="C7" s="11"/>
      <c r="D7" s="10">
        <v>42.02</v>
      </c>
      <c r="E7" s="11"/>
      <c r="F7" s="10">
        <v>44.27</v>
      </c>
      <c r="G7" s="9"/>
      <c r="H7" s="10">
        <v>32.04</v>
      </c>
      <c r="I7" s="11"/>
      <c r="J7" s="10"/>
      <c r="K7" s="11"/>
      <c r="L7" s="10">
        <f t="shared" si="1"/>
        <v>156.06</v>
      </c>
      <c r="M7" s="12">
        <f t="shared" si="2"/>
        <v>0</v>
      </c>
      <c r="N7" s="13">
        <f>SUM(M2*O7*M7)</f>
        <v>0</v>
      </c>
      <c r="O7" s="14">
        <v>7.2</v>
      </c>
      <c r="P7" s="15">
        <f t="shared" si="3"/>
        <v>1123.632</v>
      </c>
      <c r="Q7" s="15">
        <f t="shared" si="4"/>
        <v>1123.632</v>
      </c>
      <c r="R7" s="23">
        <v>1123.63</v>
      </c>
      <c r="S7" s="16">
        <f t="shared" si="5"/>
        <v>0</v>
      </c>
      <c r="T7" s="9"/>
      <c r="U7" s="9"/>
      <c r="V7" s="9"/>
      <c r="W7" s="9"/>
      <c r="X7" s="9"/>
      <c r="Y7" s="9"/>
      <c r="Z7" s="9"/>
    </row>
    <row r="8" ht="12.75" customHeight="1">
      <c r="A8" s="17" t="s">
        <v>32</v>
      </c>
      <c r="B8" s="18">
        <v>40.39</v>
      </c>
      <c r="C8" s="19"/>
      <c r="D8" s="18">
        <v>41.41</v>
      </c>
      <c r="E8" s="19"/>
      <c r="F8" s="18">
        <v>31.41</v>
      </c>
      <c r="G8" s="19">
        <v>2.0</v>
      </c>
      <c r="H8" s="18">
        <v>22.14</v>
      </c>
      <c r="I8" s="19">
        <v>2.0</v>
      </c>
      <c r="J8" s="18"/>
      <c r="K8" s="19"/>
      <c r="L8" s="18">
        <f t="shared" si="1"/>
        <v>135.35</v>
      </c>
      <c r="M8" s="12">
        <f t="shared" si="2"/>
        <v>4</v>
      </c>
      <c r="N8" s="13">
        <f>SUM(M2*O8*M8)</f>
        <v>187.2</v>
      </c>
      <c r="O8" s="20">
        <v>7.8</v>
      </c>
      <c r="P8" s="21">
        <f t="shared" si="3"/>
        <v>1055.73</v>
      </c>
      <c r="Q8" s="21">
        <f t="shared" si="4"/>
        <v>1242.93</v>
      </c>
      <c r="R8" s="23">
        <v>1180.53</v>
      </c>
      <c r="S8" s="16">
        <f t="shared" si="5"/>
        <v>187.2</v>
      </c>
      <c r="T8" s="17"/>
      <c r="U8" s="17"/>
      <c r="V8" s="17"/>
      <c r="W8" s="17"/>
      <c r="X8" s="17"/>
      <c r="Y8" s="17"/>
      <c r="Z8" s="17"/>
    </row>
    <row r="9" ht="12.75" customHeight="1">
      <c r="A9" s="9" t="s">
        <v>29</v>
      </c>
      <c r="B9" s="10">
        <v>19.37</v>
      </c>
      <c r="C9" s="11"/>
      <c r="D9" s="10"/>
      <c r="E9" s="11">
        <v>2.0</v>
      </c>
      <c r="F9" s="10"/>
      <c r="G9" s="11">
        <v>2.0</v>
      </c>
      <c r="H9" s="10">
        <v>6.96</v>
      </c>
      <c r="I9" s="11"/>
      <c r="J9" s="10"/>
      <c r="K9" s="11"/>
      <c r="L9" s="10">
        <f t="shared" si="1"/>
        <v>26.33</v>
      </c>
      <c r="M9" s="12">
        <f t="shared" si="2"/>
        <v>4</v>
      </c>
      <c r="N9" s="13">
        <f>SUM(M2*O9*M9)</f>
        <v>172.8</v>
      </c>
      <c r="O9" s="14">
        <v>7.2</v>
      </c>
      <c r="P9" s="15">
        <f t="shared" si="3"/>
        <v>189.576</v>
      </c>
      <c r="Q9" s="15">
        <f t="shared" si="4"/>
        <v>362.376</v>
      </c>
      <c r="R9" s="23">
        <v>304.78</v>
      </c>
      <c r="S9" s="16">
        <f t="shared" si="5"/>
        <v>172.8</v>
      </c>
      <c r="T9" s="9"/>
      <c r="U9" s="9"/>
      <c r="V9" s="9"/>
      <c r="W9" s="9"/>
      <c r="X9" s="9"/>
      <c r="Y9" s="9"/>
      <c r="Z9" s="9"/>
    </row>
    <row r="10" ht="12.75" customHeight="1">
      <c r="A10" s="4" t="s">
        <v>33</v>
      </c>
      <c r="B10" s="4"/>
      <c r="C10" s="4"/>
      <c r="D10" s="4"/>
      <c r="E10" s="4"/>
      <c r="F10" s="4"/>
      <c r="G10" s="4"/>
      <c r="H10" s="4">
        <v>5.05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2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7"/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26"/>
      <c r="N14" s="27"/>
      <c r="O14" s="20"/>
      <c r="P14" s="21"/>
      <c r="Q14" s="21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4"/>
      <c r="O17" s="30"/>
      <c r="P17" s="30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31"/>
      <c r="C18" s="32"/>
      <c r="D18" s="31"/>
      <c r="E18" s="32"/>
      <c r="F18" s="31"/>
      <c r="G18" s="32"/>
      <c r="H18" s="31"/>
      <c r="I18" s="32"/>
      <c r="J18" s="31"/>
      <c r="K18" s="32"/>
      <c r="L18" s="31"/>
      <c r="M18" s="3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3" t="s">
        <v>35</v>
      </c>
      <c r="B19" s="34">
        <f>SUM(B4:B16)</f>
        <v>172.59</v>
      </c>
      <c r="C19" s="34"/>
      <c r="D19" s="34">
        <f>SUM(D4:D16)</f>
        <v>175.96</v>
      </c>
      <c r="E19" s="34"/>
      <c r="F19" s="34">
        <f>SUM(F4:F16)</f>
        <v>172.96</v>
      </c>
      <c r="G19" s="34"/>
      <c r="H19" s="34">
        <f>SUM(H4:H16)</f>
        <v>187.73</v>
      </c>
      <c r="I19" s="34"/>
      <c r="J19" s="34">
        <f>SUM(J4:J16)</f>
        <v>0</v>
      </c>
      <c r="K19" s="34"/>
      <c r="L19" s="34">
        <f>SUM(B19:J19)</f>
        <v>709.24</v>
      </c>
      <c r="M19" s="35">
        <f t="shared" ref="M19:N19" si="6">SUM(M4:M16)</f>
        <v>14</v>
      </c>
      <c r="N19" s="36">
        <f t="shared" si="6"/>
        <v>619.2</v>
      </c>
      <c r="O19" s="37"/>
      <c r="P19" s="38">
        <f t="shared" ref="P19:Q19" si="7">SUM(P4:P16)</f>
        <v>5300.263</v>
      </c>
      <c r="Q19" s="38">
        <f t="shared" si="7"/>
        <v>5919.463</v>
      </c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29"/>
    <col customWidth="1" min="2" max="2" width="13.71"/>
    <col customWidth="1" min="3" max="3" width="4.86"/>
    <col customWidth="1" min="4" max="4" width="14.71"/>
    <col customWidth="1" min="5" max="5" width="4.86"/>
    <col customWidth="1" min="6" max="6" width="15.43"/>
    <col customWidth="1" min="7" max="7" width="4.86"/>
    <col customWidth="1" min="8" max="8" width="15.0"/>
    <col customWidth="1" min="9" max="9" width="4.86"/>
    <col customWidth="1" min="10" max="10" width="12.43"/>
    <col customWidth="1" min="11" max="11" width="4.86"/>
    <col customWidth="1" min="12" max="12" width="21.0"/>
    <col customWidth="1" min="13" max="13" width="12.0"/>
    <col customWidth="1" min="14" max="14" width="15.71"/>
    <col customWidth="1" min="15" max="15" width="10.29"/>
    <col customWidth="1" min="16" max="16" width="16.14"/>
    <col customWidth="1" min="17" max="17" width="18.0"/>
    <col customWidth="1" min="18" max="18" width="10.86"/>
    <col customWidth="1" min="19" max="26" width="8.71"/>
  </cols>
  <sheetData>
    <row r="1" ht="13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/>
      <c r="S1" s="1"/>
      <c r="T1" s="1"/>
      <c r="U1" s="1"/>
      <c r="V1" s="1"/>
      <c r="W1" s="1"/>
      <c r="X1" s="1"/>
      <c r="Y1" s="1"/>
      <c r="Z1" s="1"/>
    </row>
    <row r="2" ht="12.75" customHeight="1">
      <c r="A2" s="2">
        <v>6.0</v>
      </c>
      <c r="B2" s="3" t="s">
        <v>22</v>
      </c>
      <c r="C2" s="3"/>
      <c r="D2" s="3" t="s">
        <v>23</v>
      </c>
      <c r="E2" s="3"/>
      <c r="F2" s="3" t="s">
        <v>24</v>
      </c>
      <c r="G2" s="3"/>
      <c r="H2" s="3" t="s">
        <v>25</v>
      </c>
      <c r="I2" s="3"/>
      <c r="J2" s="3"/>
      <c r="K2" s="3"/>
      <c r="L2" s="5"/>
      <c r="M2" s="6">
        <v>6.0</v>
      </c>
      <c r="N2" s="7"/>
      <c r="O2" s="5"/>
      <c r="P2" s="7"/>
      <c r="Q2" s="7"/>
      <c r="R2" s="4"/>
      <c r="S2" s="7"/>
      <c r="T2" s="7"/>
      <c r="U2" s="7"/>
      <c r="V2" s="7"/>
      <c r="W2" s="7"/>
      <c r="X2" s="7"/>
      <c r="Y2" s="7"/>
      <c r="Z2" s="7"/>
    </row>
    <row r="3" ht="12.75" customHeight="1">
      <c r="A3" s="9" t="s">
        <v>26</v>
      </c>
      <c r="B3" s="10"/>
      <c r="C3" s="11"/>
      <c r="D3" s="10"/>
      <c r="E3" s="11"/>
      <c r="F3" s="10"/>
      <c r="G3" s="11"/>
      <c r="H3" s="10"/>
      <c r="I3" s="11"/>
      <c r="J3" s="10"/>
      <c r="K3" s="11"/>
      <c r="L3" s="10">
        <f t="shared" ref="L3:L10" si="1">SUM(B3,D3,F3,H3,J3)</f>
        <v>0</v>
      </c>
      <c r="M3" s="12">
        <f t="shared" ref="M3:M10" si="2">SUM(C3+E3+G3+I3+K3)</f>
        <v>0</v>
      </c>
      <c r="N3" s="13">
        <f>SUM(M2*O3*M3)</f>
        <v>0</v>
      </c>
      <c r="O3" s="14">
        <v>0.0</v>
      </c>
      <c r="P3" s="15">
        <f t="shared" ref="P3:P10" si="3">SUM(L3*O3)</f>
        <v>0</v>
      </c>
      <c r="Q3" s="15">
        <f t="shared" ref="Q3:Q10" si="4">SUM(P3+N3)</f>
        <v>0</v>
      </c>
      <c r="R3" s="4"/>
      <c r="S3" s="9"/>
      <c r="T3" s="9"/>
      <c r="U3" s="9"/>
      <c r="V3" s="9"/>
      <c r="W3" s="9"/>
      <c r="X3" s="9"/>
      <c r="Y3" s="9"/>
      <c r="Z3" s="9"/>
    </row>
    <row r="4" ht="12.75" customHeight="1">
      <c r="A4" s="17" t="s">
        <v>27</v>
      </c>
      <c r="B4" s="18">
        <v>33.4</v>
      </c>
      <c r="C4" s="19"/>
      <c r="D4" s="18">
        <v>15.97</v>
      </c>
      <c r="E4" s="19">
        <v>5.0</v>
      </c>
      <c r="F4" s="18">
        <v>20.57</v>
      </c>
      <c r="G4" s="19">
        <v>3.0</v>
      </c>
      <c r="H4" s="18">
        <v>40.99</v>
      </c>
      <c r="I4" s="19"/>
      <c r="J4" s="18"/>
      <c r="K4" s="19"/>
      <c r="L4" s="18">
        <f t="shared" si="1"/>
        <v>110.93</v>
      </c>
      <c r="M4" s="12">
        <f t="shared" si="2"/>
        <v>8</v>
      </c>
      <c r="N4" s="13">
        <f>SUM(M2*O4*M4)</f>
        <v>398.4</v>
      </c>
      <c r="O4" s="20">
        <v>8.3</v>
      </c>
      <c r="P4" s="21">
        <f t="shared" si="3"/>
        <v>920.719</v>
      </c>
      <c r="Q4" s="21">
        <f t="shared" si="4"/>
        <v>1319.119</v>
      </c>
      <c r="R4" s="4"/>
      <c r="S4" s="17"/>
      <c r="T4" s="17"/>
      <c r="U4" s="17"/>
      <c r="V4" s="17"/>
      <c r="W4" s="17"/>
      <c r="X4" s="17"/>
      <c r="Y4" s="17"/>
      <c r="Z4" s="17"/>
    </row>
    <row r="5" ht="12.75" customHeight="1">
      <c r="A5" s="9" t="s">
        <v>28</v>
      </c>
      <c r="B5" s="10">
        <v>14.44</v>
      </c>
      <c r="C5" s="11">
        <v>5.0</v>
      </c>
      <c r="D5" s="10">
        <v>37.75</v>
      </c>
      <c r="E5" s="11"/>
      <c r="F5" s="10">
        <v>37.7</v>
      </c>
      <c r="G5" s="11">
        <v>1.0</v>
      </c>
      <c r="H5" s="10">
        <v>30.65</v>
      </c>
      <c r="I5" s="11"/>
      <c r="J5" s="10"/>
      <c r="K5" s="11"/>
      <c r="L5" s="10">
        <f t="shared" si="1"/>
        <v>120.54</v>
      </c>
      <c r="M5" s="12">
        <f t="shared" si="2"/>
        <v>6</v>
      </c>
      <c r="N5" s="13">
        <f>SUM(M2*O5*M5)</f>
        <v>259.2</v>
      </c>
      <c r="O5" s="14">
        <v>7.2</v>
      </c>
      <c r="P5" s="15">
        <f t="shared" si="3"/>
        <v>867.888</v>
      </c>
      <c r="Q5" s="15">
        <f t="shared" si="4"/>
        <v>1127.088</v>
      </c>
      <c r="R5" s="4"/>
      <c r="S5" s="9"/>
      <c r="T5" s="9"/>
      <c r="U5" s="9"/>
      <c r="V5" s="9"/>
      <c r="W5" s="9"/>
      <c r="X5" s="9"/>
      <c r="Y5" s="9"/>
      <c r="Z5" s="9"/>
    </row>
    <row r="6" ht="12.75" customHeight="1">
      <c r="A6" s="17" t="s">
        <v>29</v>
      </c>
      <c r="B6" s="18">
        <v>14.75</v>
      </c>
      <c r="C6" s="19"/>
      <c r="D6" s="18">
        <v>16.04</v>
      </c>
      <c r="E6" s="19"/>
      <c r="F6" s="18">
        <v>15.21</v>
      </c>
      <c r="G6" s="4"/>
      <c r="H6" s="18">
        <v>16.89</v>
      </c>
      <c r="I6" s="19"/>
      <c r="J6" s="18"/>
      <c r="K6" s="19"/>
      <c r="L6" s="18">
        <f t="shared" si="1"/>
        <v>62.89</v>
      </c>
      <c r="M6" s="12">
        <f t="shared" si="2"/>
        <v>0</v>
      </c>
      <c r="N6" s="13">
        <f>SUM(M2*O6*M6)</f>
        <v>0</v>
      </c>
      <c r="O6" s="14">
        <v>7.2</v>
      </c>
      <c r="P6" s="21">
        <f t="shared" si="3"/>
        <v>452.808</v>
      </c>
      <c r="Q6" s="21">
        <f t="shared" si="4"/>
        <v>452.808</v>
      </c>
      <c r="R6" s="4"/>
      <c r="S6" s="17"/>
      <c r="T6" s="17"/>
      <c r="U6" s="17"/>
      <c r="V6" s="17"/>
      <c r="W6" s="17"/>
      <c r="X6" s="17"/>
      <c r="Y6" s="17"/>
      <c r="Z6" s="17"/>
    </row>
    <row r="7" ht="12.75" customHeight="1">
      <c r="A7" s="9" t="s">
        <v>30</v>
      </c>
      <c r="B7" s="10">
        <v>38.79</v>
      </c>
      <c r="C7" s="11"/>
      <c r="D7" s="10">
        <v>33.16</v>
      </c>
      <c r="E7" s="11"/>
      <c r="F7" s="10">
        <v>45.12</v>
      </c>
      <c r="G7" s="9"/>
      <c r="H7" s="10">
        <v>26.2</v>
      </c>
      <c r="I7" s="11"/>
      <c r="J7" s="10"/>
      <c r="K7" s="11"/>
      <c r="L7" s="10">
        <f t="shared" si="1"/>
        <v>143.27</v>
      </c>
      <c r="M7" s="12">
        <f t="shared" si="2"/>
        <v>0</v>
      </c>
      <c r="N7" s="13">
        <f>SUM(M2*O7*M7)</f>
        <v>0</v>
      </c>
      <c r="O7" s="14">
        <v>7.2</v>
      </c>
      <c r="P7" s="15">
        <f t="shared" si="3"/>
        <v>1031.544</v>
      </c>
      <c r="Q7" s="15">
        <f t="shared" si="4"/>
        <v>1031.544</v>
      </c>
      <c r="R7" s="4"/>
      <c r="S7" s="9"/>
      <c r="T7" s="9"/>
      <c r="U7" s="9"/>
      <c r="V7" s="9"/>
      <c r="W7" s="9"/>
      <c r="X7" s="9"/>
      <c r="Y7" s="9"/>
      <c r="Z7" s="9"/>
    </row>
    <row r="8" ht="12.75" customHeight="1">
      <c r="A8" s="17" t="s">
        <v>31</v>
      </c>
      <c r="B8" s="18">
        <v>42.72</v>
      </c>
      <c r="C8" s="19"/>
      <c r="D8" s="18">
        <v>37.5</v>
      </c>
      <c r="E8" s="19">
        <v>2.0</v>
      </c>
      <c r="F8" s="18">
        <v>41.17</v>
      </c>
      <c r="G8" s="19"/>
      <c r="H8" s="18">
        <v>40.28</v>
      </c>
      <c r="I8" s="19"/>
      <c r="J8" s="18"/>
      <c r="K8" s="19"/>
      <c r="L8" s="18">
        <f t="shared" si="1"/>
        <v>161.67</v>
      </c>
      <c r="M8" s="12">
        <f t="shared" si="2"/>
        <v>2</v>
      </c>
      <c r="N8" s="13">
        <f>SUM(M2*O8*M8)</f>
        <v>93.6</v>
      </c>
      <c r="O8" s="20">
        <v>7.8</v>
      </c>
      <c r="P8" s="21">
        <f t="shared" si="3"/>
        <v>1261.026</v>
      </c>
      <c r="Q8" s="21">
        <f t="shared" si="4"/>
        <v>1354.626</v>
      </c>
      <c r="R8" s="4"/>
      <c r="S8" s="17"/>
      <c r="T8" s="17"/>
      <c r="U8" s="17"/>
      <c r="V8" s="17"/>
      <c r="W8" s="17"/>
      <c r="X8" s="17"/>
      <c r="Y8" s="17"/>
      <c r="Z8" s="17"/>
    </row>
    <row r="9" ht="12.75" customHeight="1">
      <c r="A9" s="9" t="s">
        <v>32</v>
      </c>
      <c r="B9" s="10">
        <v>41.6</v>
      </c>
      <c r="C9" s="11"/>
      <c r="D9" s="10">
        <v>48.54</v>
      </c>
      <c r="E9" s="11"/>
      <c r="F9" s="10">
        <v>25.24</v>
      </c>
      <c r="G9" s="11">
        <v>3.0</v>
      </c>
      <c r="H9" s="10">
        <v>33.25</v>
      </c>
      <c r="I9" s="11"/>
      <c r="J9" s="10"/>
      <c r="K9" s="11"/>
      <c r="L9" s="10">
        <f t="shared" si="1"/>
        <v>148.63</v>
      </c>
      <c r="M9" s="12">
        <f t="shared" si="2"/>
        <v>3</v>
      </c>
      <c r="N9" s="13">
        <f t="shared" ref="N9:N10" si="5">SUM(M2*O9*M9)</f>
        <v>129.6</v>
      </c>
      <c r="O9" s="14">
        <v>7.2</v>
      </c>
      <c r="P9" s="15">
        <f t="shared" si="3"/>
        <v>1070.136</v>
      </c>
      <c r="Q9" s="15">
        <f t="shared" si="4"/>
        <v>1199.736</v>
      </c>
      <c r="R9" s="4"/>
      <c r="S9" s="9"/>
      <c r="T9" s="9"/>
      <c r="U9" s="9"/>
      <c r="V9" s="9"/>
      <c r="W9" s="9"/>
      <c r="X9" s="9"/>
      <c r="Y9" s="9"/>
      <c r="Z9" s="9"/>
    </row>
    <row r="10" ht="12.75" customHeight="1">
      <c r="A10" s="17" t="s">
        <v>34</v>
      </c>
      <c r="B10" s="17"/>
      <c r="C10" s="17"/>
      <c r="D10" s="17"/>
      <c r="E10" s="17"/>
      <c r="F10" s="25">
        <v>10.77</v>
      </c>
      <c r="G10" s="17"/>
      <c r="H10" s="17"/>
      <c r="I10" s="17"/>
      <c r="J10" s="17"/>
      <c r="K10" s="17"/>
      <c r="L10" s="18">
        <f t="shared" si="1"/>
        <v>10.77</v>
      </c>
      <c r="M10" s="26">
        <f t="shared" si="2"/>
        <v>0</v>
      </c>
      <c r="N10" s="27">
        <f t="shared" si="5"/>
        <v>0</v>
      </c>
      <c r="O10" s="20">
        <v>7.2</v>
      </c>
      <c r="P10" s="21">
        <f t="shared" si="3"/>
        <v>77.544</v>
      </c>
      <c r="Q10" s="21">
        <f t="shared" si="4"/>
        <v>77.544</v>
      </c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7"/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26"/>
      <c r="N14" s="27"/>
      <c r="O14" s="20"/>
      <c r="P14" s="21"/>
      <c r="Q14" s="21"/>
      <c r="R14" s="4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4"/>
      <c r="O17" s="30"/>
      <c r="P17" s="30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31"/>
      <c r="C18" s="32"/>
      <c r="D18" s="31"/>
      <c r="E18" s="32"/>
      <c r="F18" s="31"/>
      <c r="G18" s="32"/>
      <c r="H18" s="31"/>
      <c r="I18" s="32"/>
      <c r="J18" s="31"/>
      <c r="K18" s="32"/>
      <c r="L18" s="31"/>
      <c r="M18" s="3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3" t="s">
        <v>35</v>
      </c>
      <c r="B19" s="34">
        <f>SUM(B4:B16)</f>
        <v>185.7</v>
      </c>
      <c r="C19" s="34"/>
      <c r="D19" s="34">
        <f>SUM(D4:D16)</f>
        <v>188.96</v>
      </c>
      <c r="E19" s="34"/>
      <c r="F19" s="34">
        <f>SUM(F4:F16)</f>
        <v>195.78</v>
      </c>
      <c r="G19" s="34"/>
      <c r="H19" s="34">
        <f>SUM(H4:H16)</f>
        <v>188.26</v>
      </c>
      <c r="I19" s="34"/>
      <c r="J19" s="34">
        <f>SUM(J4:J16)</f>
        <v>0</v>
      </c>
      <c r="K19" s="34"/>
      <c r="L19" s="34">
        <f>SUM(B19:J19)</f>
        <v>758.7</v>
      </c>
      <c r="M19" s="35">
        <f t="shared" ref="M19:N19" si="6">SUM(M4:M16)</f>
        <v>19</v>
      </c>
      <c r="N19" s="36">
        <f t="shared" si="6"/>
        <v>880.8</v>
      </c>
      <c r="O19" s="37"/>
      <c r="P19" s="38">
        <f t="shared" ref="P19:Q19" si="7">SUM(P4:P16)</f>
        <v>5681.665</v>
      </c>
      <c r="Q19" s="38">
        <f t="shared" si="7"/>
        <v>6562.465</v>
      </c>
      <c r="R19" s="4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29"/>
    <col customWidth="1" min="2" max="2" width="13.71"/>
    <col customWidth="1" min="3" max="3" width="4.86"/>
    <col customWidth="1" min="4" max="4" width="14.71"/>
    <col customWidth="1" min="5" max="5" width="4.86"/>
    <col customWidth="1" min="6" max="6" width="15.43"/>
    <col customWidth="1" min="7" max="7" width="4.86"/>
    <col customWidth="1" min="8" max="8" width="15.0"/>
    <col customWidth="1" min="9" max="9" width="4.86"/>
    <col customWidth="1" min="10" max="10" width="12.43"/>
    <col customWidth="1" min="11" max="11" width="4.86"/>
    <col customWidth="1" min="12" max="12" width="21.0"/>
    <col customWidth="1" min="13" max="13" width="12.0"/>
    <col customWidth="1" min="14" max="14" width="15.71"/>
    <col customWidth="1" min="15" max="15" width="10.29"/>
    <col customWidth="1" min="16" max="16" width="16.14"/>
    <col customWidth="1" min="17" max="17" width="18.0"/>
    <col customWidth="1" min="18" max="18" width="10.86"/>
    <col customWidth="1" min="19" max="26" width="8.71"/>
  </cols>
  <sheetData>
    <row r="1" ht="13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/>
      <c r="S1" s="1"/>
      <c r="T1" s="1"/>
      <c r="U1" s="1"/>
      <c r="V1" s="1"/>
      <c r="W1" s="1"/>
      <c r="X1" s="1"/>
      <c r="Y1" s="1"/>
      <c r="Z1" s="1"/>
    </row>
    <row r="2" ht="12.75" customHeight="1">
      <c r="A2" s="2">
        <v>6.0</v>
      </c>
      <c r="B2" s="3" t="s">
        <v>36</v>
      </c>
      <c r="C2" s="3"/>
      <c r="D2" s="3" t="s">
        <v>37</v>
      </c>
      <c r="E2" s="3"/>
      <c r="F2" s="3" t="s">
        <v>38</v>
      </c>
      <c r="G2" s="3"/>
      <c r="H2" s="3" t="s">
        <v>39</v>
      </c>
      <c r="I2" s="3"/>
      <c r="J2" s="3"/>
      <c r="K2" s="3"/>
      <c r="L2" s="5"/>
      <c r="M2" s="6">
        <v>6.0</v>
      </c>
      <c r="N2" s="7"/>
      <c r="O2" s="5"/>
      <c r="P2" s="7"/>
      <c r="Q2" s="7"/>
      <c r="R2" s="4"/>
      <c r="S2" s="7"/>
      <c r="T2" s="7"/>
      <c r="U2" s="7"/>
      <c r="V2" s="7"/>
      <c r="W2" s="7"/>
      <c r="X2" s="7"/>
      <c r="Y2" s="7"/>
      <c r="Z2" s="7"/>
    </row>
    <row r="3" ht="12.75" customHeight="1">
      <c r="A3" s="9" t="s">
        <v>26</v>
      </c>
      <c r="B3" s="10">
        <v>7.98</v>
      </c>
      <c r="C3" s="11"/>
      <c r="D3" s="10">
        <v>8.38</v>
      </c>
      <c r="E3" s="11"/>
      <c r="F3" s="10">
        <v>6.01</v>
      </c>
      <c r="G3" s="11"/>
      <c r="H3" s="10">
        <v>8.14</v>
      </c>
      <c r="I3" s="11"/>
      <c r="J3" s="10"/>
      <c r="K3" s="11"/>
      <c r="L3" s="10">
        <f t="shared" ref="L3:L10" si="1">SUM(B3,D3,F3,H3,J3)</f>
        <v>30.51</v>
      </c>
      <c r="M3" s="12">
        <f t="shared" ref="M3:M10" si="2">SUM(C3+E3+G3+I3+K3)</f>
        <v>0</v>
      </c>
      <c r="N3" s="13">
        <f>SUM(M2*O3*M3)</f>
        <v>0</v>
      </c>
      <c r="O3" s="14">
        <v>0.0</v>
      </c>
      <c r="P3" s="15">
        <f t="shared" ref="P3:P10" si="3">SUM(L3*O3)</f>
        <v>0</v>
      </c>
      <c r="Q3" s="15">
        <f t="shared" ref="Q3:Q10" si="4">SUM(P3+N3)</f>
        <v>0</v>
      </c>
      <c r="R3" s="4"/>
      <c r="S3" s="9"/>
      <c r="T3" s="9"/>
      <c r="U3" s="9"/>
      <c r="V3" s="9"/>
      <c r="W3" s="9"/>
      <c r="X3" s="9"/>
      <c r="Y3" s="9"/>
      <c r="Z3" s="9"/>
    </row>
    <row r="4" ht="12.75" customHeight="1">
      <c r="A4" s="17" t="s">
        <v>27</v>
      </c>
      <c r="B4" s="18">
        <v>54.6</v>
      </c>
      <c r="C4" s="19"/>
      <c r="D4" s="18">
        <v>0.0</v>
      </c>
      <c r="E4" s="19">
        <v>5.0</v>
      </c>
      <c r="F4" s="18">
        <v>46.9</v>
      </c>
      <c r="G4" s="19"/>
      <c r="H4" s="18">
        <v>33.42</v>
      </c>
      <c r="I4" s="19"/>
      <c r="J4" s="18"/>
      <c r="K4" s="19"/>
      <c r="L4" s="18">
        <f t="shared" si="1"/>
        <v>134.92</v>
      </c>
      <c r="M4" s="12">
        <f t="shared" si="2"/>
        <v>5</v>
      </c>
      <c r="N4" s="13">
        <f>SUM(M2*O4*M4)</f>
        <v>249</v>
      </c>
      <c r="O4" s="20">
        <v>8.3</v>
      </c>
      <c r="P4" s="21">
        <f t="shared" si="3"/>
        <v>1119.836</v>
      </c>
      <c r="Q4" s="21">
        <f t="shared" si="4"/>
        <v>1368.836</v>
      </c>
      <c r="R4" s="4"/>
      <c r="S4" s="17"/>
      <c r="T4" s="17"/>
      <c r="U4" s="17"/>
      <c r="V4" s="17"/>
      <c r="W4" s="17"/>
      <c r="X4" s="17"/>
      <c r="Y4" s="17"/>
      <c r="Z4" s="17"/>
    </row>
    <row r="5" ht="12.75" customHeight="1">
      <c r="A5" s="9" t="s">
        <v>28</v>
      </c>
      <c r="B5" s="10">
        <v>14.35</v>
      </c>
      <c r="C5" s="11">
        <v>2.0</v>
      </c>
      <c r="D5" s="10">
        <v>36.35</v>
      </c>
      <c r="E5" s="11"/>
      <c r="F5" s="10">
        <v>29.02</v>
      </c>
      <c r="G5" s="11"/>
      <c r="H5" s="10">
        <v>27.19</v>
      </c>
      <c r="I5" s="11"/>
      <c r="J5" s="10"/>
      <c r="K5" s="11"/>
      <c r="L5" s="10">
        <f t="shared" si="1"/>
        <v>106.91</v>
      </c>
      <c r="M5" s="12">
        <f t="shared" si="2"/>
        <v>2</v>
      </c>
      <c r="N5" s="13">
        <f>SUM(M2*O5*M5)</f>
        <v>86.4</v>
      </c>
      <c r="O5" s="14">
        <v>7.2</v>
      </c>
      <c r="P5" s="15">
        <f t="shared" si="3"/>
        <v>769.752</v>
      </c>
      <c r="Q5" s="15">
        <f t="shared" si="4"/>
        <v>856.152</v>
      </c>
      <c r="R5" s="4"/>
      <c r="S5" s="9"/>
      <c r="T5" s="9"/>
      <c r="U5" s="9"/>
      <c r="V5" s="9"/>
      <c r="W5" s="9"/>
      <c r="X5" s="9"/>
      <c r="Y5" s="9"/>
      <c r="Z5" s="9"/>
    </row>
    <row r="6" ht="12.75" customHeight="1">
      <c r="A6" s="17" t="s">
        <v>29</v>
      </c>
      <c r="B6" s="18">
        <v>14.8</v>
      </c>
      <c r="C6" s="19"/>
      <c r="D6" s="18">
        <v>19.43</v>
      </c>
      <c r="E6" s="19"/>
      <c r="F6" s="18">
        <v>16.54</v>
      </c>
      <c r="G6" s="4"/>
      <c r="H6" s="18">
        <v>15.27</v>
      </c>
      <c r="I6" s="19"/>
      <c r="J6" s="18"/>
      <c r="K6" s="19"/>
      <c r="L6" s="18">
        <f t="shared" si="1"/>
        <v>66.04</v>
      </c>
      <c r="M6" s="12">
        <f t="shared" si="2"/>
        <v>0</v>
      </c>
      <c r="N6" s="13">
        <f>SUM(M2*O6*M6)</f>
        <v>0</v>
      </c>
      <c r="O6" s="14">
        <v>7.2</v>
      </c>
      <c r="P6" s="21">
        <f t="shared" si="3"/>
        <v>475.488</v>
      </c>
      <c r="Q6" s="21">
        <f t="shared" si="4"/>
        <v>475.488</v>
      </c>
      <c r="R6" s="4"/>
      <c r="S6" s="17"/>
      <c r="T6" s="17"/>
      <c r="U6" s="17"/>
      <c r="V6" s="17"/>
      <c r="W6" s="17"/>
      <c r="X6" s="17"/>
      <c r="Y6" s="17"/>
      <c r="Z6" s="17"/>
    </row>
    <row r="7" ht="12.75" customHeight="1">
      <c r="A7" s="9" t="s">
        <v>30</v>
      </c>
      <c r="B7" s="10">
        <v>22.34</v>
      </c>
      <c r="C7" s="11"/>
      <c r="D7" s="10">
        <v>42.35</v>
      </c>
      <c r="E7" s="11"/>
      <c r="F7" s="10">
        <v>0.0</v>
      </c>
      <c r="G7" s="9">
        <v>5.0</v>
      </c>
      <c r="H7" s="10">
        <v>23.1</v>
      </c>
      <c r="I7" s="11"/>
      <c r="J7" s="10"/>
      <c r="K7" s="11"/>
      <c r="L7" s="10">
        <f t="shared" si="1"/>
        <v>87.79</v>
      </c>
      <c r="M7" s="12">
        <f t="shared" si="2"/>
        <v>5</v>
      </c>
      <c r="N7" s="13">
        <f>SUM(M2*O7*M7)</f>
        <v>216</v>
      </c>
      <c r="O7" s="14">
        <v>7.2</v>
      </c>
      <c r="P7" s="15">
        <f t="shared" si="3"/>
        <v>632.088</v>
      </c>
      <c r="Q7" s="15">
        <f t="shared" si="4"/>
        <v>848.088</v>
      </c>
      <c r="R7" s="4"/>
      <c r="S7" s="9"/>
      <c r="T7" s="9"/>
      <c r="U7" s="9"/>
      <c r="V7" s="9"/>
      <c r="W7" s="9"/>
      <c r="X7" s="9"/>
      <c r="Y7" s="9"/>
      <c r="Z7" s="9"/>
    </row>
    <row r="8" ht="12.75" customHeight="1">
      <c r="A8" s="17" t="s">
        <v>31</v>
      </c>
      <c r="B8" s="18">
        <v>43.68</v>
      </c>
      <c r="C8" s="19"/>
      <c r="D8" s="18">
        <v>7.32</v>
      </c>
      <c r="E8" s="19">
        <v>4.0</v>
      </c>
      <c r="F8" s="18">
        <v>42.41</v>
      </c>
      <c r="G8" s="19"/>
      <c r="H8" s="40">
        <v>28.04</v>
      </c>
      <c r="I8" s="19">
        <v>1.0</v>
      </c>
      <c r="J8" s="18"/>
      <c r="K8" s="19"/>
      <c r="L8" s="18">
        <f t="shared" si="1"/>
        <v>121.45</v>
      </c>
      <c r="M8" s="12">
        <f t="shared" si="2"/>
        <v>5</v>
      </c>
      <c r="N8" s="13">
        <f>SUM(M2*O8*M8)</f>
        <v>216</v>
      </c>
      <c r="O8" s="41">
        <v>7.2</v>
      </c>
      <c r="P8" s="21">
        <f t="shared" si="3"/>
        <v>874.44</v>
      </c>
      <c r="Q8" s="21">
        <f t="shared" si="4"/>
        <v>1090.44</v>
      </c>
      <c r="R8" s="4"/>
      <c r="S8" s="17"/>
      <c r="T8" s="17"/>
      <c r="U8" s="17"/>
      <c r="V8" s="17"/>
      <c r="W8" s="17"/>
      <c r="X8" s="17"/>
      <c r="Y8" s="17"/>
      <c r="Z8" s="17"/>
    </row>
    <row r="9" ht="12.75" customHeight="1">
      <c r="A9" s="9" t="s">
        <v>32</v>
      </c>
      <c r="B9" s="10">
        <v>32.01</v>
      </c>
      <c r="C9" s="42">
        <v>1.0</v>
      </c>
      <c r="D9" s="10">
        <v>41.84</v>
      </c>
      <c r="E9" s="11"/>
      <c r="F9" s="10">
        <v>49.49</v>
      </c>
      <c r="G9" s="11"/>
      <c r="H9" s="10">
        <v>41.55</v>
      </c>
      <c r="I9" s="11"/>
      <c r="J9" s="10"/>
      <c r="K9" s="11"/>
      <c r="L9" s="10">
        <f t="shared" si="1"/>
        <v>164.89</v>
      </c>
      <c r="M9" s="12">
        <f t="shared" si="2"/>
        <v>1</v>
      </c>
      <c r="N9" s="13">
        <f t="shared" ref="N9:N10" si="5">SUM(M2*O9*M9)</f>
        <v>46.8</v>
      </c>
      <c r="O9" s="43">
        <v>7.8</v>
      </c>
      <c r="P9" s="15">
        <f t="shared" si="3"/>
        <v>1286.142</v>
      </c>
      <c r="Q9" s="15">
        <f t="shared" si="4"/>
        <v>1332.942</v>
      </c>
      <c r="R9" s="4"/>
      <c r="S9" s="9"/>
      <c r="T9" s="9"/>
      <c r="U9" s="9"/>
      <c r="V9" s="9"/>
      <c r="W9" s="9"/>
      <c r="X9" s="9"/>
      <c r="Y9" s="9"/>
      <c r="Z9" s="9"/>
    </row>
    <row r="10" ht="12.75" customHeight="1">
      <c r="A10" s="17" t="s">
        <v>34</v>
      </c>
      <c r="B10" s="17"/>
      <c r="C10" s="17"/>
      <c r="D10" s="10">
        <v>8.2</v>
      </c>
      <c r="E10" s="17"/>
      <c r="F10" s="25"/>
      <c r="G10" s="17"/>
      <c r="H10" s="17"/>
      <c r="I10" s="17"/>
      <c r="J10" s="17"/>
      <c r="K10" s="17"/>
      <c r="L10" s="18">
        <f t="shared" si="1"/>
        <v>8.2</v>
      </c>
      <c r="M10" s="26">
        <f t="shared" si="2"/>
        <v>0</v>
      </c>
      <c r="N10" s="27">
        <f t="shared" si="5"/>
        <v>0</v>
      </c>
      <c r="O10" s="20">
        <v>7.2</v>
      </c>
      <c r="P10" s="21">
        <f t="shared" si="3"/>
        <v>59.04</v>
      </c>
      <c r="Q10" s="21">
        <f t="shared" si="4"/>
        <v>59.04</v>
      </c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7"/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26"/>
      <c r="N14" s="27"/>
      <c r="O14" s="20"/>
      <c r="P14" s="21"/>
      <c r="Q14" s="21"/>
      <c r="R14" s="4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4"/>
      <c r="O17" s="30"/>
      <c r="P17" s="30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31"/>
      <c r="C18" s="32"/>
      <c r="D18" s="31"/>
      <c r="E18" s="32"/>
      <c r="F18" s="31"/>
      <c r="G18" s="32"/>
      <c r="H18" s="31"/>
      <c r="I18" s="32"/>
      <c r="J18" s="31"/>
      <c r="K18" s="32"/>
      <c r="L18" s="31"/>
      <c r="M18" s="3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3" t="s">
        <v>35</v>
      </c>
      <c r="B19" s="34">
        <f>SUM(B4:B16)</f>
        <v>181.78</v>
      </c>
      <c r="C19" s="34"/>
      <c r="D19" s="34">
        <f>SUM(D4:D16)</f>
        <v>155.49</v>
      </c>
      <c r="E19" s="34"/>
      <c r="F19" s="34">
        <f>SUM(F4:F16)</f>
        <v>184.36</v>
      </c>
      <c r="G19" s="34"/>
      <c r="H19" s="34">
        <f>SUM(H4:H16)</f>
        <v>168.57</v>
      </c>
      <c r="I19" s="34"/>
      <c r="J19" s="34">
        <f>SUM(J4:J16)</f>
        <v>0</v>
      </c>
      <c r="K19" s="34"/>
      <c r="L19" s="34">
        <f>SUM(B19:J19)</f>
        <v>690.2</v>
      </c>
      <c r="M19" s="35">
        <f t="shared" ref="M19:N19" si="6">SUM(M4:M16)</f>
        <v>18</v>
      </c>
      <c r="N19" s="36">
        <f t="shared" si="6"/>
        <v>814.2</v>
      </c>
      <c r="O19" s="37"/>
      <c r="P19" s="38">
        <f t="shared" ref="P19:Q19" si="7">SUM(P4:P16)</f>
        <v>5216.786</v>
      </c>
      <c r="Q19" s="38">
        <f t="shared" si="7"/>
        <v>6030.986</v>
      </c>
      <c r="R19" s="4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