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lvhs-my.sharepoint.com/personal/fshafieian_leavalleyacademy_org_uk/Documents/2022-2023/Year 13/Theory/"/>
    </mc:Choice>
  </mc:AlternateContent>
  <xr:revisionPtr revIDLastSave="2" documentId="8_{DFDD95FE-A99E-4853-BFDB-CC08BEAD5E1F}" xr6:coauthVersionLast="47" xr6:coauthVersionMax="47" xr10:uidLastSave="{F88663B6-F985-47C1-B8EA-A200AEF00234}"/>
  <bookViews>
    <workbookView xWindow="-120" yWindow="-120" windowWidth="20730" windowHeight="11160" activeTab="3" xr2:uid="{00000000-000D-0000-FFFF-FFFF00000000}"/>
  </bookViews>
  <sheets>
    <sheet name="My Progress" sheetId="1" r:id="rId1"/>
    <sheet name="Sheet1" sheetId="2" r:id="rId2"/>
    <sheet name="Work Record" sheetId="3" r:id="rId3"/>
    <sheet name="Unit 1.1" sheetId="4" r:id="rId4"/>
    <sheet name="Unit 1.2" sheetId="5" r:id="rId5"/>
    <sheet name="Unit 1.3" sheetId="6" r:id="rId6"/>
    <sheet name="Unit 1.4" sheetId="7" r:id="rId7"/>
    <sheet name="Unit 1.5" sheetId="8" r:id="rId8"/>
    <sheet name="Unit 1.6" sheetId="9" r:id="rId9"/>
    <sheet name="Unit 2.1" sheetId="10" r:id="rId10"/>
    <sheet name="Unit 2.2" sheetId="11" r:id="rId11"/>
    <sheet name="Unit 2.3" sheetId="12" r:id="rId12"/>
    <sheet name="Unit 2.4" sheetId="13" r:id="rId13"/>
    <sheet name="Unit 2.5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4" l="1"/>
  <c r="B2" i="13"/>
  <c r="B2" i="12"/>
  <c r="B2" i="11"/>
  <c r="B2" i="10"/>
  <c r="B2" i="9"/>
  <c r="B2" i="8"/>
  <c r="B2" i="7"/>
  <c r="B2" i="6"/>
  <c r="B2" i="5"/>
  <c r="B2" i="4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Q44" i="3"/>
  <c r="I44" i="3"/>
  <c r="H44" i="3"/>
  <c r="G44" i="3"/>
  <c r="Q43" i="3"/>
  <c r="I43" i="3"/>
  <c r="H43" i="3"/>
  <c r="G43" i="3"/>
  <c r="Q42" i="3"/>
  <c r="I42" i="3"/>
  <c r="H42" i="3"/>
  <c r="G42" i="3"/>
  <c r="Q41" i="3"/>
  <c r="I41" i="3"/>
  <c r="H41" i="3"/>
  <c r="G41" i="3"/>
  <c r="Q40" i="3"/>
  <c r="I40" i="3"/>
  <c r="H40" i="3"/>
  <c r="G40" i="3"/>
  <c r="Q39" i="3"/>
  <c r="I39" i="3"/>
  <c r="H39" i="3"/>
  <c r="G39" i="3"/>
  <c r="Q38" i="3"/>
  <c r="I38" i="3"/>
  <c r="H38" i="3"/>
  <c r="G38" i="3"/>
  <c r="Q37" i="3"/>
  <c r="I37" i="3"/>
  <c r="H37" i="3"/>
  <c r="G37" i="3"/>
  <c r="Q36" i="3"/>
  <c r="I36" i="3"/>
  <c r="H36" i="3"/>
  <c r="G36" i="3"/>
  <c r="Q35" i="3"/>
  <c r="I35" i="3"/>
  <c r="H35" i="3"/>
  <c r="G35" i="3"/>
  <c r="Q34" i="3"/>
  <c r="I34" i="3"/>
  <c r="H34" i="3"/>
  <c r="G34" i="3"/>
  <c r="Q33" i="3"/>
  <c r="I33" i="3"/>
  <c r="H33" i="3"/>
  <c r="G33" i="3"/>
  <c r="Q32" i="3"/>
  <c r="I32" i="3"/>
  <c r="H32" i="3"/>
  <c r="G32" i="3"/>
  <c r="Q31" i="3"/>
  <c r="I31" i="3"/>
  <c r="H31" i="3"/>
  <c r="G31" i="3"/>
  <c r="Q30" i="3"/>
  <c r="I30" i="3"/>
  <c r="H30" i="3"/>
  <c r="G30" i="3"/>
  <c r="Q29" i="3"/>
  <c r="I29" i="3"/>
  <c r="H29" i="3"/>
  <c r="G29" i="3"/>
  <c r="Q28" i="3"/>
  <c r="I28" i="3"/>
  <c r="H28" i="3"/>
  <c r="G28" i="3"/>
  <c r="Q27" i="3"/>
  <c r="I27" i="3"/>
  <c r="H27" i="3"/>
  <c r="G27" i="3"/>
  <c r="Q26" i="3"/>
  <c r="I26" i="3"/>
  <c r="H26" i="3"/>
  <c r="G26" i="3"/>
  <c r="Q25" i="3"/>
  <c r="I25" i="3"/>
  <c r="H25" i="3"/>
  <c r="G25" i="3"/>
  <c r="Q24" i="3"/>
  <c r="I24" i="3"/>
  <c r="H24" i="3"/>
  <c r="G24" i="3"/>
  <c r="Q23" i="3"/>
  <c r="I23" i="3"/>
  <c r="H23" i="3"/>
  <c r="G23" i="3"/>
  <c r="Q22" i="3"/>
  <c r="I22" i="3"/>
  <c r="H22" i="3"/>
  <c r="G22" i="3"/>
  <c r="Q21" i="3"/>
  <c r="I21" i="3"/>
  <c r="H21" i="3"/>
  <c r="G21" i="3"/>
  <c r="Q20" i="3"/>
  <c r="I20" i="3"/>
  <c r="H20" i="3"/>
  <c r="G20" i="3"/>
  <c r="Q19" i="3"/>
  <c r="I19" i="3"/>
  <c r="H19" i="3"/>
  <c r="G19" i="3"/>
  <c r="Q18" i="3"/>
  <c r="I18" i="3"/>
  <c r="H18" i="3"/>
  <c r="G18" i="3"/>
  <c r="Q17" i="3"/>
  <c r="K17" i="3"/>
  <c r="I17" i="3"/>
  <c r="H17" i="3"/>
  <c r="G17" i="3"/>
  <c r="Q16" i="3"/>
  <c r="K16" i="3"/>
  <c r="J16" i="3"/>
  <c r="I16" i="3"/>
  <c r="H16" i="3"/>
  <c r="G16" i="3"/>
  <c r="Q15" i="3"/>
  <c r="K15" i="3"/>
  <c r="J15" i="3"/>
  <c r="I15" i="3"/>
  <c r="H15" i="3"/>
  <c r="G15" i="3"/>
  <c r="Q14" i="3"/>
  <c r="K14" i="3"/>
  <c r="J14" i="3"/>
  <c r="I14" i="3"/>
  <c r="H14" i="3"/>
  <c r="G14" i="3"/>
  <c r="Q13" i="3"/>
  <c r="K13" i="3"/>
  <c r="J13" i="3"/>
  <c r="I13" i="3"/>
  <c r="H13" i="3"/>
  <c r="G13" i="3"/>
  <c r="Q12" i="3"/>
  <c r="K12" i="3"/>
  <c r="J12" i="3"/>
  <c r="I12" i="3"/>
  <c r="H12" i="3"/>
  <c r="G12" i="3"/>
  <c r="Q11" i="3"/>
  <c r="K11" i="3"/>
  <c r="J11" i="3"/>
  <c r="I11" i="3"/>
  <c r="H11" i="3"/>
  <c r="G11" i="3"/>
  <c r="Q10" i="3"/>
  <c r="K10" i="3"/>
  <c r="J10" i="3"/>
  <c r="H10" i="3"/>
  <c r="I10" i="3" s="1"/>
  <c r="G10" i="3"/>
  <c r="Q9" i="3"/>
  <c r="K9" i="3"/>
  <c r="J9" i="3"/>
  <c r="G9" i="3"/>
  <c r="H9" i="3" s="1"/>
  <c r="I9" i="3" s="1"/>
  <c r="Q8" i="3"/>
  <c r="J8" i="3"/>
  <c r="G8" i="3"/>
  <c r="H8" i="3" s="1"/>
  <c r="I8" i="3" s="1"/>
  <c r="E5" i="3"/>
  <c r="P37" i="1"/>
  <c r="P36" i="1"/>
  <c r="P35" i="1"/>
  <c r="D29" i="1"/>
  <c r="D28" i="1" s="1"/>
  <c r="E28" i="1" s="1"/>
  <c r="D27" i="1"/>
  <c r="E27" i="1" s="1"/>
  <c r="D26" i="1"/>
  <c r="D25" i="1" s="1"/>
  <c r="E25" i="1" s="1"/>
  <c r="I24" i="1"/>
  <c r="P34" i="1" s="1"/>
  <c r="D24" i="1"/>
  <c r="E24" i="1" s="1"/>
  <c r="I23" i="1"/>
  <c r="J23" i="1" s="1"/>
  <c r="D23" i="1"/>
  <c r="E23" i="1" s="1"/>
  <c r="I22" i="1"/>
  <c r="J22" i="1" s="1"/>
  <c r="I21" i="1"/>
  <c r="J21" i="1" s="1"/>
  <c r="D21" i="1"/>
  <c r="E21" i="1" s="1"/>
  <c r="I20" i="1"/>
  <c r="J20" i="1" s="1"/>
  <c r="D20" i="1"/>
  <c r="E20" i="1" s="1"/>
  <c r="I19" i="1"/>
  <c r="J19" i="1" s="1"/>
  <c r="D19" i="1"/>
  <c r="E19" i="1" s="1"/>
  <c r="I18" i="1"/>
  <c r="I17" i="1" s="1"/>
  <c r="J17" i="1" s="1"/>
  <c r="D18" i="1"/>
  <c r="E18" i="1" s="1"/>
  <c r="D17" i="1"/>
  <c r="E17" i="1" s="1"/>
  <c r="I16" i="1"/>
  <c r="J16" i="1" s="1"/>
  <c r="D16" i="1"/>
  <c r="E16" i="1" s="1"/>
  <c r="I15" i="1"/>
  <c r="J15" i="1" s="1"/>
  <c r="D15" i="1"/>
  <c r="D13" i="1" s="1"/>
  <c r="E13" i="1" s="1"/>
  <c r="I14" i="1"/>
  <c r="I13" i="1" s="1"/>
  <c r="J13" i="1" s="1"/>
  <c r="D14" i="1"/>
  <c r="N33" i="1" s="1"/>
  <c r="I12" i="1"/>
  <c r="J12" i="1" s="1"/>
  <c r="D12" i="1"/>
  <c r="E12" i="1" s="1"/>
  <c r="I11" i="1"/>
  <c r="J11" i="1" s="1"/>
  <c r="D11" i="1"/>
  <c r="E11" i="1" s="1"/>
  <c r="I10" i="1"/>
  <c r="I9" i="1" s="1"/>
  <c r="D10" i="1"/>
  <c r="E10" i="1" s="1"/>
  <c r="J9" i="1" l="1"/>
  <c r="P32" i="1"/>
  <c r="D9" i="1"/>
  <c r="D22" i="1"/>
  <c r="E22" i="1" s="1"/>
  <c r="E14" i="1"/>
  <c r="E29" i="1"/>
  <c r="J10" i="1"/>
  <c r="J14" i="1"/>
  <c r="J18" i="1"/>
  <c r="E26" i="1"/>
  <c r="E15" i="1"/>
  <c r="J24" i="1"/>
  <c r="P33" i="1"/>
  <c r="E9" i="1" l="1"/>
  <c r="N32" i="1"/>
  <c r="O23" i="1" s="1"/>
  <c r="O25" i="1" s="1"/>
  <c r="P23" i="1"/>
  <c r="P25" i="1" s="1"/>
</calcChain>
</file>

<file path=xl/sharedStrings.xml><?xml version="1.0" encoding="utf-8"?>
<sst xmlns="http://schemas.openxmlformats.org/spreadsheetml/2006/main" count="441" uniqueCount="349">
  <si>
    <t>J277 GCSE Computer Science Tracker</t>
  </si>
  <si>
    <t>Student Name:</t>
  </si>
  <si>
    <t>My Target Grade:</t>
  </si>
  <si>
    <r>
      <rPr>
        <b/>
        <sz val="18"/>
        <color theme="1"/>
        <rFont val="Calibri"/>
      </rPr>
      <t>Paper 1</t>
    </r>
    <r>
      <rPr>
        <b/>
        <sz val="22"/>
        <color theme="1"/>
        <rFont val="Calibri"/>
      </rPr>
      <t xml:space="preserve">
</t>
    </r>
    <r>
      <rPr>
        <b/>
        <sz val="14"/>
        <color theme="1"/>
        <rFont val="Calibri"/>
      </rPr>
      <t>(1 hour and 30 minutes)</t>
    </r>
  </si>
  <si>
    <r>
      <rPr>
        <b/>
        <sz val="18"/>
        <color theme="1"/>
        <rFont val="Calibri"/>
      </rPr>
      <t>Paper 2</t>
    </r>
    <r>
      <rPr>
        <b/>
        <sz val="22"/>
        <color theme="1"/>
        <rFont val="Calibri"/>
      </rPr>
      <t xml:space="preserve">
</t>
    </r>
    <r>
      <rPr>
        <b/>
        <sz val="14"/>
        <color theme="1"/>
        <rFont val="Calibri"/>
      </rPr>
      <t>(1 hour 30 minutes)</t>
    </r>
  </si>
  <si>
    <t>Label</t>
  </si>
  <si>
    <t>Value</t>
  </si>
  <si>
    <t>Topic</t>
  </si>
  <si>
    <t>Topic Name</t>
  </si>
  <si>
    <t>Avg %</t>
  </si>
  <si>
    <t>Avg Grade</t>
  </si>
  <si>
    <t>Unit 1 - Systems architecture</t>
  </si>
  <si>
    <t>Unit 1 - Algorithms</t>
  </si>
  <si>
    <t>1.1.1</t>
  </si>
  <si>
    <t>Architecture of the CPU</t>
  </si>
  <si>
    <t>2.1.1</t>
  </si>
  <si>
    <t>Computational thinking</t>
  </si>
  <si>
    <t>1.1.2</t>
  </si>
  <si>
    <t>CPU performance</t>
  </si>
  <si>
    <t>2.1.2</t>
  </si>
  <si>
    <t>Designing, creating and refining algorithms</t>
  </si>
  <si>
    <t>1.1.3</t>
  </si>
  <si>
    <t>Embedded systems</t>
  </si>
  <si>
    <t>2.1.3</t>
  </si>
  <si>
    <t>Searching and sorting algorithms</t>
  </si>
  <si>
    <t>Unit 2 - Memory and Storage</t>
  </si>
  <si>
    <t>Unit 2 - Programming fundamentals</t>
  </si>
  <si>
    <t>1.2.1</t>
  </si>
  <si>
    <t>Primary storage (Memory)</t>
  </si>
  <si>
    <t>2.2.1</t>
  </si>
  <si>
    <t>Programming fundamentals</t>
  </si>
  <si>
    <t>1.2.2</t>
  </si>
  <si>
    <t>Secondary storage</t>
  </si>
  <si>
    <t>2.2.2</t>
  </si>
  <si>
    <t>Data types</t>
  </si>
  <si>
    <t>1.2.3</t>
  </si>
  <si>
    <t>Units</t>
  </si>
  <si>
    <t>2.2.3</t>
  </si>
  <si>
    <t>Additional programming techniques</t>
  </si>
  <si>
    <t>1.2.4</t>
  </si>
  <si>
    <t>Data storage</t>
  </si>
  <si>
    <t>Unit 3 - Producing robust programs</t>
  </si>
  <si>
    <t>1.2.5</t>
  </si>
  <si>
    <t>Compression</t>
  </si>
  <si>
    <t>2.3.1</t>
  </si>
  <si>
    <t>Defensive design</t>
  </si>
  <si>
    <t>Unit 3 - Computer networks</t>
  </si>
  <si>
    <t>2.3.2</t>
  </si>
  <si>
    <t>Testing</t>
  </si>
  <si>
    <t>1.3.1</t>
  </si>
  <si>
    <t>Networks and topologies</t>
  </si>
  <si>
    <t>Unit 4 - Boolean logic</t>
  </si>
  <si>
    <t>1.3.2</t>
  </si>
  <si>
    <t>Wired and wireless networks, protocols and layers</t>
  </si>
  <si>
    <t>2.4.1</t>
  </si>
  <si>
    <t>Boolean logic</t>
  </si>
  <si>
    <t>Unit 4 - Network security</t>
  </si>
  <si>
    <t>Unit 5 - Programming lanuages and IDEs</t>
  </si>
  <si>
    <t>1.4.1</t>
  </si>
  <si>
    <t>Threats to computer systems and networks</t>
  </si>
  <si>
    <t>2.5.1</t>
  </si>
  <si>
    <t>Languages</t>
  </si>
  <si>
    <t xml:space="preserve">Pointer </t>
  </si>
  <si>
    <t>1.4.2</t>
  </si>
  <si>
    <t>Identifying and preventing vulnerabilities</t>
  </si>
  <si>
    <t>2.5.2</t>
  </si>
  <si>
    <t>The Integrated Development Environment (IDE)</t>
  </si>
  <si>
    <t>Thickness</t>
  </si>
  <si>
    <t>Unit 5 - Systems software</t>
  </si>
  <si>
    <t>Rest</t>
  </si>
  <si>
    <t>1.5.1</t>
  </si>
  <si>
    <t>Operating systems</t>
  </si>
  <si>
    <t>1.5.2</t>
  </si>
  <si>
    <t>Utility software</t>
  </si>
  <si>
    <t>Unit 6 - Impacts of digital technology</t>
  </si>
  <si>
    <t>1.6.1</t>
  </si>
  <si>
    <t>Ethical, legal, cultural and environmental impacts</t>
  </si>
  <si>
    <t>As you cover the topics, give yourself a mark as you go!</t>
  </si>
  <si>
    <t>P1</t>
  </si>
  <si>
    <t>P2</t>
  </si>
  <si>
    <t>Unit</t>
  </si>
  <si>
    <t>Avg</t>
  </si>
  <si>
    <t>Covered it?</t>
  </si>
  <si>
    <t>0 - Not covered it yet</t>
  </si>
  <si>
    <t>1 - We have started to cover it</t>
  </si>
  <si>
    <t>2 - We have covered it</t>
  </si>
  <si>
    <t>Get It?</t>
  </si>
  <si>
    <t>0 - I don’t really understand it at all</t>
  </si>
  <si>
    <t>1 - I remember doing it, but struggled</t>
  </si>
  <si>
    <t>2 - I feel happy with the basics</t>
  </si>
  <si>
    <t>3 - I believe I understand it, and could do this in the exam</t>
  </si>
  <si>
    <t>4 - I am confident I know all I need to meet this criteria in the exam</t>
  </si>
  <si>
    <t>Work Record</t>
  </si>
  <si>
    <t>Date</t>
  </si>
  <si>
    <t>Work Description</t>
  </si>
  <si>
    <t>Out of</t>
  </si>
  <si>
    <t>My score</t>
  </si>
  <si>
    <t>%</t>
  </si>
  <si>
    <t>Approx. Grade</t>
  </si>
  <si>
    <t>Vs My target grade</t>
  </si>
  <si>
    <t>Grade</t>
  </si>
  <si>
    <t>Unit 1 test</t>
  </si>
  <si>
    <t>U</t>
  </si>
  <si>
    <t>Online smart revise</t>
  </si>
  <si>
    <t>Currently assumed %s</t>
  </si>
  <si>
    <t>Only add new rows after this point</t>
  </si>
  <si>
    <t>Covered It?</t>
  </si>
  <si>
    <t>Get it?</t>
  </si>
  <si>
    <t>1.1.1 - Architecture of the CPU</t>
  </si>
  <si>
    <t>The purpose of the CPU:</t>
  </si>
  <si>
    <t>The fetch-decode-execute cycle</t>
  </si>
  <si>
    <t>Common CPU components and their function:</t>
  </si>
  <si>
    <t>ALU (Arithmetic Logic Unit)</t>
  </si>
  <si>
    <t>CU (Control Unit)</t>
  </si>
  <si>
    <t>Cache</t>
  </si>
  <si>
    <t>Registers</t>
  </si>
  <si>
    <t>Von neumann architecture:</t>
  </si>
  <si>
    <t>MAR (Memory Address Register)</t>
  </si>
  <si>
    <t>MDR (Memory Data Register)</t>
  </si>
  <si>
    <t>Program Counter</t>
  </si>
  <si>
    <t>Accumulator</t>
  </si>
  <si>
    <t>Student Notes:</t>
  </si>
  <si>
    <t>1.1.2 - CPU performance</t>
  </si>
  <si>
    <t>How common characteristics of CPUs can affect their performance:</t>
  </si>
  <si>
    <t>Clock speed</t>
  </si>
  <si>
    <t>Cache size</t>
  </si>
  <si>
    <t>Number of cores</t>
  </si>
  <si>
    <t>1.1.3 - Embedded systems</t>
  </si>
  <si>
    <t>The purpose and characteristics of embedded systems</t>
  </si>
  <si>
    <t>Examples of embedded systems</t>
  </si>
  <si>
    <t>1.2.1 - Primary storage (Memory)</t>
  </si>
  <si>
    <t>The need for primary memory</t>
  </si>
  <si>
    <t>The difference between RAM and ROM</t>
  </si>
  <si>
    <t>The purpose of ROM in a computer system</t>
  </si>
  <si>
    <t>The purpose of RAM in a computer system</t>
  </si>
  <si>
    <t>Virtual memory</t>
  </si>
  <si>
    <t>1.2.2 - Secondary storage</t>
  </si>
  <si>
    <t>The need for secondary storage</t>
  </si>
  <si>
    <t>Common types of storage:</t>
  </si>
  <si>
    <t>Optical</t>
  </si>
  <si>
    <t>Magnetic</t>
  </si>
  <si>
    <t>Solid state</t>
  </si>
  <si>
    <t>Suitable storage devices and storage media for a given application</t>
  </si>
  <si>
    <t>The advantages and disadvantages of different storage devices and storage media relating to these characteristics:</t>
  </si>
  <si>
    <t>Capacity</t>
  </si>
  <si>
    <t>Speed</t>
  </si>
  <si>
    <t>Portability</t>
  </si>
  <si>
    <t>Durability</t>
  </si>
  <si>
    <t>Reliability</t>
  </si>
  <si>
    <t>Cost</t>
  </si>
  <si>
    <t>1.2.3 - Units</t>
  </si>
  <si>
    <t>The units of data storage:</t>
  </si>
  <si>
    <t>Bit</t>
  </si>
  <si>
    <t>Nibble (4 bits)</t>
  </si>
  <si>
    <t>Byte (8 bits)</t>
  </si>
  <si>
    <t>Kilobyte (1,000 bytes)</t>
  </si>
  <si>
    <t>Megabyte (1,000KB)</t>
  </si>
  <si>
    <t>Gigabyte (1,000 MB)</t>
  </si>
  <si>
    <t>Terabyte (1,000 GB)</t>
  </si>
  <si>
    <t>Petabyte (1,000 TB)</t>
  </si>
  <si>
    <t>How data needs to be converted into a binary format to be processed by a computer</t>
  </si>
  <si>
    <t>Data capacity and calculation of data capacity requirements</t>
  </si>
  <si>
    <t>1.2.4 - Data storage</t>
  </si>
  <si>
    <t>Numbers:</t>
  </si>
  <si>
    <t>How to convert positive denary whole numbers to binary numbers (up to and including 8 bits) and vice versa</t>
  </si>
  <si>
    <t>How to add two binary integers together (up to and including 8 bits) and explain overflow errors which may occur</t>
  </si>
  <si>
    <t>How to convert positive denary whole numbers into 2-digit hexadecimal numbers and vice versa</t>
  </si>
  <si>
    <t>How to convert binary integers to their hexadecimal equivalents and vice versa</t>
  </si>
  <si>
    <t>Binary shifts</t>
  </si>
  <si>
    <t>Characters:</t>
  </si>
  <si>
    <t>The use of binary codes to represent characters</t>
  </si>
  <si>
    <t>The term 'character set'</t>
  </si>
  <si>
    <t>The relationship between the number of bits per character in a character set, and t he number of characters which can be represented, e.g. ASCII, Unicode</t>
  </si>
  <si>
    <t>Images:</t>
  </si>
  <si>
    <t>How an image is represented as a series of pixels, represented in binary</t>
  </si>
  <si>
    <t>Metadata</t>
  </si>
  <si>
    <t>The effect of colour depth and resolution on:
- The quality of the image
- The size of an image file</t>
  </si>
  <si>
    <t>Sound:</t>
  </si>
  <si>
    <t>How sound can be sampled and stored in digital form</t>
  </si>
  <si>
    <t>The effect of sample rate, duration and bit depth on:
- The playback quality
- The size of a sound file</t>
  </si>
  <si>
    <t>1.2.5 - Compression</t>
  </si>
  <si>
    <t>The need for compression</t>
  </si>
  <si>
    <t>Types of compression:</t>
  </si>
  <si>
    <t>Lossy</t>
  </si>
  <si>
    <t>Lossless</t>
  </si>
  <si>
    <t>1.3.1 - Networks and topologies</t>
  </si>
  <si>
    <t>Types of networks:</t>
  </si>
  <si>
    <t>LAN (Local Area Network)</t>
  </si>
  <si>
    <t>WAN (Wide Area Network)</t>
  </si>
  <si>
    <t>Factors that affect the performance or networks</t>
  </si>
  <si>
    <t>The different roles of computers in a client-server and a peer-to-peer network</t>
  </si>
  <si>
    <t>The hardware needed to connect stand-alone computers into a Local Area Network:</t>
  </si>
  <si>
    <t>Wireless access points (WAPs)</t>
  </si>
  <si>
    <t>Routers</t>
  </si>
  <si>
    <t>Switches</t>
  </si>
  <si>
    <t>NIC (Network Interface Controller/Card)</t>
  </si>
  <si>
    <t>Transmission media</t>
  </si>
  <si>
    <t>The internet as a worldwide collection of computer networks:</t>
  </si>
  <si>
    <t>DNS (Domain Name Server)</t>
  </si>
  <si>
    <t>Hosting</t>
  </si>
  <si>
    <t>The Cloud</t>
  </si>
  <si>
    <t>Web servers and clients</t>
  </si>
  <si>
    <t>Star and Mesh network topologies</t>
  </si>
  <si>
    <t>1.3.2 - Wired and wireless networks, protocols and layers</t>
  </si>
  <si>
    <t>Modes of connection:</t>
  </si>
  <si>
    <t>Wired:
- Ethernet</t>
  </si>
  <si>
    <t>Wireless:
- Wi-Fi
- Bluetooth</t>
  </si>
  <si>
    <t>Encryption</t>
  </si>
  <si>
    <t>IP addressing and MAC addressing</t>
  </si>
  <si>
    <t>Standards</t>
  </si>
  <si>
    <t>Common protocols including:</t>
  </si>
  <si>
    <t>TCP/IP (Transmission Control Protocol/Internet Protocol)</t>
  </si>
  <si>
    <t>HTTP (Hyper Text Transfer Protocol)</t>
  </si>
  <si>
    <t>HTTPS (Hyper Text Transfer Protocol Secure)</t>
  </si>
  <si>
    <t>FTP (File Transfer Protocol)</t>
  </si>
  <si>
    <t>POP (Post Office Protocol)</t>
  </si>
  <si>
    <t>IMAP (Internet Message Access Protocol)</t>
  </si>
  <si>
    <t>SMTP (Simple Mail Transfer Protocol)</t>
  </si>
  <si>
    <t>The concept of layers</t>
  </si>
  <si>
    <t>1.4.1 - Threats to computer systems and networks</t>
  </si>
  <si>
    <t>Forms of attack:</t>
  </si>
  <si>
    <t>Malware</t>
  </si>
  <si>
    <t>Social engineering, e.g. phishing, people as the 'weak point'</t>
  </si>
  <si>
    <t>Brute-force attacks</t>
  </si>
  <si>
    <t>Denial of service attacks</t>
  </si>
  <si>
    <t>Data interception of theft</t>
  </si>
  <si>
    <t>The concept of SQL injection</t>
  </si>
  <si>
    <t>1.4.2 - Identifying and preventing vulnerabilities</t>
  </si>
  <si>
    <t>Common prevention methods:</t>
  </si>
  <si>
    <t>Penetration testing</t>
  </si>
  <si>
    <t>Anti-malware software</t>
  </si>
  <si>
    <t>Firewalls</t>
  </si>
  <si>
    <t>User access levels</t>
  </si>
  <si>
    <t>Passwords</t>
  </si>
  <si>
    <t>Physical security</t>
  </si>
  <si>
    <t>1.5.1 - Operating systems</t>
  </si>
  <si>
    <t>The purpose and functionality of operating systems:</t>
  </si>
  <si>
    <t>User interface</t>
  </si>
  <si>
    <t>Memory management and multitasking</t>
  </si>
  <si>
    <t>Peripheral management and drivers</t>
  </si>
  <si>
    <t>User management</t>
  </si>
  <si>
    <t>File management</t>
  </si>
  <si>
    <t>1.5.2 - Utility software</t>
  </si>
  <si>
    <t>The purpose and functionality of utility sofware</t>
  </si>
  <si>
    <t>Utility system software:</t>
  </si>
  <si>
    <t>Encryption software</t>
  </si>
  <si>
    <t>Defragmentation</t>
  </si>
  <si>
    <t>Data compression</t>
  </si>
  <si>
    <t>1.6.1 - Ethical, legal, cultural and environmental impact</t>
  </si>
  <si>
    <t>Impacts of digital technology on wider society including:</t>
  </si>
  <si>
    <t>Ethical issues</t>
  </si>
  <si>
    <t>Legal issues</t>
  </si>
  <si>
    <t>Cultural issues</t>
  </si>
  <si>
    <t>Environmental issues</t>
  </si>
  <si>
    <t>Privacy issues</t>
  </si>
  <si>
    <t>Legislation relevant to Computer Science:</t>
  </si>
  <si>
    <t>The Data Protection Act 2018</t>
  </si>
  <si>
    <t>Computer Misuse Act 1990</t>
  </si>
  <si>
    <t>Copyright Designs and Patents Act 1988</t>
  </si>
  <si>
    <t>Software licences (i.e. open source and proprietary)</t>
  </si>
  <si>
    <t>2.1.1 - Computational thinking</t>
  </si>
  <si>
    <t>Principles of computational thinking:</t>
  </si>
  <si>
    <t>Abstraction</t>
  </si>
  <si>
    <t>Decomposition</t>
  </si>
  <si>
    <t>Algorithmic thinking</t>
  </si>
  <si>
    <t>2.1.2 - CPU performance</t>
  </si>
  <si>
    <t>Identify the inputs, processes, and outputs for a problem</t>
  </si>
  <si>
    <t>Structure diagrams</t>
  </si>
  <si>
    <t>Create, interpret, correct, complete, and refine algorithms using:</t>
  </si>
  <si>
    <t>Pseudocode</t>
  </si>
  <si>
    <t>Flowcharts</t>
  </si>
  <si>
    <t>Reference language/high-level programming language</t>
  </si>
  <si>
    <t>Identify common errors</t>
  </si>
  <si>
    <t>Trace tables</t>
  </si>
  <si>
    <t>2.1.3 - Searching and sorting algorithms</t>
  </si>
  <si>
    <t>Standard searching algorithms:</t>
  </si>
  <si>
    <t>Binary search</t>
  </si>
  <si>
    <t>Linear search</t>
  </si>
  <si>
    <t>Standard sorting algorithms:</t>
  </si>
  <si>
    <t>Bubble sort</t>
  </si>
  <si>
    <t>Merge sort</t>
  </si>
  <si>
    <t>Insertion sort</t>
  </si>
  <si>
    <t>2.2.1 - Programming fundamentals</t>
  </si>
  <si>
    <t>The use of variables, constants, operators, inputs, outputs and assignments</t>
  </si>
  <si>
    <t>The use of the three basic programming constructs used to control the flow of a problem:</t>
  </si>
  <si>
    <t>Sequence</t>
  </si>
  <si>
    <t>Selection</t>
  </si>
  <si>
    <t>Iteration (count- and condition-controlled loops)</t>
  </si>
  <si>
    <t>The common arithmetic operators</t>
  </si>
  <si>
    <t>The common Boolean operators AND, OR and NOT</t>
  </si>
  <si>
    <t>2.2.2 - Data types</t>
  </si>
  <si>
    <t>The use of data types:</t>
  </si>
  <si>
    <t>Integer</t>
  </si>
  <si>
    <t>Real</t>
  </si>
  <si>
    <t>Boolean</t>
  </si>
  <si>
    <t>Character and string</t>
  </si>
  <si>
    <t>Casting</t>
  </si>
  <si>
    <t>2.2.3 - Additional programming techniques</t>
  </si>
  <si>
    <t>The use of basic string manipulation</t>
  </si>
  <si>
    <t>The use of basic file handling operations:</t>
  </si>
  <si>
    <t>Open</t>
  </si>
  <si>
    <t>Read</t>
  </si>
  <si>
    <t>Write</t>
  </si>
  <si>
    <t>Close</t>
  </si>
  <si>
    <t>The use of records to store data</t>
  </si>
  <si>
    <t>The use of SQL to search for data</t>
  </si>
  <si>
    <t>The use of arrays (1D) and two-dimensional arrays (2D)</t>
  </si>
  <si>
    <t>How to use sub programs (functions and procedures) to produce structured code</t>
  </si>
  <si>
    <t>Random number generation</t>
  </si>
  <si>
    <t>2.3.1 - Defensive design</t>
  </si>
  <si>
    <t>Defensive design considerations:</t>
  </si>
  <si>
    <t>Anticipating misuse</t>
  </si>
  <si>
    <t>Authentication</t>
  </si>
  <si>
    <t>Input validation</t>
  </si>
  <si>
    <t>Maintainability:</t>
  </si>
  <si>
    <t>Use of sub programs</t>
  </si>
  <si>
    <t>Naming conventions</t>
  </si>
  <si>
    <t>Indentation</t>
  </si>
  <si>
    <t>Commenting</t>
  </si>
  <si>
    <t>2.3.2 - Testing</t>
  </si>
  <si>
    <t>The purpose of testing</t>
  </si>
  <si>
    <t>Types of testing:</t>
  </si>
  <si>
    <t>Iterative</t>
  </si>
  <si>
    <t>Final/terminal</t>
  </si>
  <si>
    <t>Identifying syntax and logic errors</t>
  </si>
  <si>
    <t>Selecting and using suitable test data:</t>
  </si>
  <si>
    <t>Normal</t>
  </si>
  <si>
    <t>Boundary</t>
  </si>
  <si>
    <t>Invalid/Erroneous</t>
  </si>
  <si>
    <t>Refining algorithms</t>
  </si>
  <si>
    <t>2.4.1 - Boolean logic</t>
  </si>
  <si>
    <t>Simple logic diagrams using the operators AND, OR and NOT</t>
  </si>
  <si>
    <t>Truth tables</t>
  </si>
  <si>
    <t>Combining Boolean operators and using AND, OR and NOT</t>
  </si>
  <si>
    <t>Applying logical operators in truth tables to solve problems</t>
  </si>
  <si>
    <t>2.5.1 - Languages</t>
  </si>
  <si>
    <t>Characteristics and purpose of different levels of programming language:</t>
  </si>
  <si>
    <t>High-level languages</t>
  </si>
  <si>
    <t>Low-level languages</t>
  </si>
  <si>
    <t>The purpose of translators</t>
  </si>
  <si>
    <t>The characteristics of a compiler and an interpreter</t>
  </si>
  <si>
    <t>2.5.2 - The Integrated Development Environment (IDE)</t>
  </si>
  <si>
    <t>Common tools and facilities available in an Integrated Development Environment (IDE):</t>
  </si>
  <si>
    <t>Editors</t>
  </si>
  <si>
    <t>Error diagnostics</t>
  </si>
  <si>
    <t>Run-time environments</t>
  </si>
  <si>
    <t>Translators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</si>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</sst>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4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b/>
      <u/>
      <sz val="28"/>
      <color theme="1"/>
      <name val="Grilledcheese btn"/>
    </font>
    <font>
      <sz val="11"/>
      <name val="Calibri"/>
    </font>
    <font>
      <sz val="24"/>
      <color theme="1"/>
      <name val="Grilledcheese btn"/>
    </font>
    <font>
      <sz val="20"/>
      <color theme="1"/>
      <name val="Grilledcheese btn"/>
    </font>
    <font>
      <sz val="18"/>
      <color theme="1"/>
      <name val="Calibri"/>
    </font>
    <font>
      <sz val="26"/>
      <color theme="1"/>
      <name val="Calibri"/>
    </font>
    <font>
      <b/>
      <sz val="22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b/>
      <sz val="16"/>
      <color theme="1"/>
      <name val="Calibri"/>
    </font>
    <font>
      <sz val="13"/>
      <color theme="1"/>
      <name val="Calibri"/>
    </font>
    <font>
      <sz val="12"/>
      <color theme="1"/>
      <name val="Calibri"/>
    </font>
    <font>
      <b/>
      <sz val="18"/>
      <color theme="1"/>
      <name val="Calibri"/>
    </font>
    <font>
      <b/>
      <sz val="12"/>
      <color theme="1"/>
      <name val="Grilledcheese btn"/>
    </font>
    <font>
      <sz val="12"/>
      <color theme="1"/>
      <name val="Grilledcheese btn"/>
    </font>
    <font>
      <sz val="12"/>
      <color theme="0"/>
      <name val="Calibri"/>
    </font>
    <font>
      <b/>
      <sz val="16"/>
      <color theme="0"/>
      <name val="Calibri"/>
    </font>
    <font>
      <sz val="13"/>
      <color theme="0"/>
      <name val="Calibri"/>
    </font>
    <font>
      <sz val="20"/>
      <color theme="1"/>
      <name val="Calibri"/>
    </font>
    <font>
      <sz val="20"/>
      <color theme="0"/>
      <name val="Calibri"/>
    </font>
    <font>
      <b/>
      <u/>
      <sz val="28"/>
      <color theme="1"/>
      <name val="Grilledcheese btn"/>
    </font>
    <font>
      <sz val="16"/>
      <color theme="1"/>
      <name val="Grilledcheese btn"/>
    </font>
    <font>
      <sz val="10"/>
      <color theme="1"/>
      <name val="Calibri"/>
    </font>
    <font>
      <sz val="12"/>
      <color theme="1"/>
      <name val="Arial"/>
    </font>
    <font>
      <sz val="11"/>
      <color theme="1"/>
      <name val="Grilledcheese btn"/>
    </font>
    <font>
      <sz val="20"/>
      <color rgb="FFC00000"/>
      <name val="Grilledcheese btn"/>
    </font>
    <font>
      <b/>
      <sz val="11"/>
      <color theme="1"/>
      <name val="Calibri"/>
    </font>
    <font>
      <b/>
      <sz val="14"/>
      <color theme="1"/>
      <name val="Calibri"/>
    </font>
    <font>
      <sz val="15"/>
      <color theme="1"/>
      <name val="Calibri"/>
    </font>
    <font>
      <b/>
      <sz val="15"/>
      <color theme="1"/>
      <name val="Calibri"/>
    </font>
    <font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FAF"/>
        <bgColor rgb="FFFFFFAF"/>
      </patternFill>
    </fill>
    <fill>
      <patternFill patternType="solid">
        <fgColor theme="6"/>
        <bgColor theme="6"/>
      </patternFill>
    </fill>
    <fill>
      <patternFill patternType="solid">
        <fgColor rgb="FFCAE8AA"/>
        <bgColor rgb="FFCAE8AA"/>
      </patternFill>
    </fill>
    <fill>
      <patternFill patternType="solid">
        <fgColor rgb="FF92D050"/>
        <bgColor rgb="FF92D050"/>
      </patternFill>
    </fill>
    <fill>
      <patternFill patternType="solid">
        <fgColor rgb="FFCC0099"/>
        <bgColor rgb="FFCC0099"/>
      </patternFill>
    </fill>
    <fill>
      <patternFill patternType="solid">
        <fgColor rgb="FFFF66CC"/>
        <bgColor rgb="FFFF66CC"/>
      </patternFill>
    </fill>
    <fill>
      <patternFill patternType="solid">
        <fgColor theme="8"/>
        <bgColor theme="8"/>
      </patternFill>
    </fill>
    <fill>
      <patternFill patternType="solid">
        <fgColor rgb="FFDAEEF3"/>
        <bgColor rgb="FFDAEEF3"/>
      </patternFill>
    </fill>
    <fill>
      <patternFill patternType="solid">
        <fgColor rgb="FFFF0000"/>
        <bgColor rgb="FFFF0000"/>
      </patternFill>
    </fill>
    <fill>
      <patternFill patternType="solid">
        <fgColor rgb="FFFAB6B4"/>
        <bgColor rgb="FFFAB6B4"/>
      </patternFill>
    </fill>
    <fill>
      <patternFill patternType="solid">
        <fgColor rgb="FF00B0F0"/>
        <bgColor rgb="FF00B0F0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8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/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9" fontId="13" fillId="5" borderId="12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49" fontId="14" fillId="5" borderId="11" xfId="0" applyNumberFormat="1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/>
    </xf>
    <xf numFmtId="9" fontId="13" fillId="6" borderId="12" xfId="0" applyNumberFormat="1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9" fontId="13" fillId="7" borderId="12" xfId="0" applyNumberFormat="1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49" fontId="14" fillId="7" borderId="11" xfId="0" applyNumberFormat="1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/>
    </xf>
    <xf numFmtId="0" fontId="11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9" fontId="13" fillId="9" borderId="12" xfId="0" applyNumberFormat="1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/>
    </xf>
    <xf numFmtId="49" fontId="14" fillId="9" borderId="11" xfId="0" applyNumberFormat="1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9" fontId="13" fillId="11" borderId="12" xfId="0" applyNumberFormat="1" applyFont="1" applyFill="1" applyBorder="1" applyAlignment="1">
      <alignment horizontal="center"/>
    </xf>
    <xf numFmtId="0" fontId="13" fillId="11" borderId="13" xfId="0" applyFont="1" applyFill="1" applyBorder="1" applyAlignment="1">
      <alignment horizontal="center"/>
    </xf>
    <xf numFmtId="49" fontId="14" fillId="11" borderId="11" xfId="0" applyNumberFormat="1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 vertical="center"/>
    </xf>
    <xf numFmtId="9" fontId="13" fillId="12" borderId="12" xfId="0" applyNumberFormat="1" applyFont="1" applyFill="1" applyBorder="1" applyAlignment="1">
      <alignment horizontal="center"/>
    </xf>
    <xf numFmtId="0" fontId="13" fillId="12" borderId="13" xfId="0" applyFont="1" applyFill="1" applyBorder="1" applyAlignment="1">
      <alignment horizontal="center"/>
    </xf>
    <xf numFmtId="49" fontId="14" fillId="12" borderId="11" xfId="0" applyNumberFormat="1" applyFont="1" applyFill="1" applyBorder="1" applyAlignment="1">
      <alignment horizontal="center" vertical="center"/>
    </xf>
    <xf numFmtId="0" fontId="14" fillId="13" borderId="12" xfId="0" applyFont="1" applyFill="1" applyBorder="1" applyAlignment="1">
      <alignment horizontal="center"/>
    </xf>
    <xf numFmtId="0" fontId="11" fillId="14" borderId="11" xfId="0" applyFont="1" applyFill="1" applyBorder="1" applyAlignment="1">
      <alignment horizontal="center" vertical="center"/>
    </xf>
    <xf numFmtId="0" fontId="12" fillId="14" borderId="12" xfId="0" applyFont="1" applyFill="1" applyBorder="1" applyAlignment="1">
      <alignment horizontal="center" vertical="center"/>
    </xf>
    <xf numFmtId="9" fontId="13" fillId="14" borderId="12" xfId="0" applyNumberFormat="1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49" fontId="14" fillId="14" borderId="11" xfId="0" applyNumberFormat="1" applyFont="1" applyFill="1" applyBorder="1" applyAlignment="1">
      <alignment horizontal="center" vertical="center"/>
    </xf>
    <xf numFmtId="0" fontId="14" fillId="15" borderId="12" xfId="0" applyFont="1" applyFill="1" applyBorder="1" applyAlignment="1">
      <alignment horizontal="center"/>
    </xf>
    <xf numFmtId="1" fontId="2" fillId="2" borderId="1" xfId="0" applyNumberFormat="1" applyFont="1" applyFill="1" applyBorder="1"/>
    <xf numFmtId="0" fontId="14" fillId="13" borderId="12" xfId="0" applyFont="1" applyFill="1" applyBorder="1" applyAlignment="1">
      <alignment horizontal="center" vertical="center"/>
    </xf>
    <xf numFmtId="49" fontId="14" fillId="14" borderId="14" xfId="0" applyNumberFormat="1" applyFont="1" applyFill="1" applyBorder="1" applyAlignment="1">
      <alignment horizontal="center" vertical="center"/>
    </xf>
    <xf numFmtId="0" fontId="14" fillId="15" borderId="15" xfId="0" applyFont="1" applyFill="1" applyBorder="1" applyAlignment="1">
      <alignment horizontal="center"/>
    </xf>
    <xf numFmtId="9" fontId="13" fillId="6" borderId="16" xfId="0" applyNumberFormat="1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" fillId="2" borderId="18" xfId="0" applyFont="1" applyFill="1" applyBorder="1"/>
    <xf numFmtId="49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1" fillId="16" borderId="11" xfId="0" applyFont="1" applyFill="1" applyBorder="1" applyAlignment="1">
      <alignment horizontal="center" vertical="center"/>
    </xf>
    <xf numFmtId="0" fontId="12" fillId="16" borderId="12" xfId="0" applyFont="1" applyFill="1" applyBorder="1" applyAlignment="1">
      <alignment horizontal="center" vertical="center"/>
    </xf>
    <xf numFmtId="9" fontId="13" fillId="16" borderId="12" xfId="0" applyNumberFormat="1" applyFont="1" applyFill="1" applyBorder="1" applyAlignment="1">
      <alignment horizontal="center"/>
    </xf>
    <xf numFmtId="0" fontId="13" fillId="16" borderId="13" xfId="0" applyFont="1" applyFill="1" applyBorder="1" applyAlignment="1">
      <alignment horizontal="center"/>
    </xf>
    <xf numFmtId="49" fontId="14" fillId="16" borderId="14" xfId="0" applyNumberFormat="1" applyFont="1" applyFill="1" applyBorder="1" applyAlignment="1">
      <alignment horizontal="center" vertical="center"/>
    </xf>
    <xf numFmtId="0" fontId="14" fillId="17" borderId="16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6" fillId="2" borderId="25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9" fontId="2" fillId="2" borderId="1" xfId="0" applyNumberFormat="1" applyFont="1" applyFill="1" applyBorder="1"/>
    <xf numFmtId="0" fontId="17" fillId="2" borderId="28" xfId="0" applyFont="1" applyFill="1" applyBorder="1" applyAlignment="1">
      <alignment horizontal="center" vertical="center"/>
    </xf>
    <xf numFmtId="0" fontId="14" fillId="2" borderId="1" xfId="0" applyFont="1" applyFill="1" applyBorder="1"/>
    <xf numFmtId="0" fontId="14" fillId="2" borderId="18" xfId="0" applyFont="1" applyFill="1" applyBorder="1"/>
    <xf numFmtId="49" fontId="18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9" fontId="20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7" fillId="2" borderId="29" xfId="0" applyFont="1" applyFill="1" applyBorder="1" applyAlignment="1">
      <alignment horizontal="center" vertical="center"/>
    </xf>
    <xf numFmtId="0" fontId="14" fillId="2" borderId="30" xfId="0" applyFont="1" applyFill="1" applyBorder="1"/>
    <xf numFmtId="0" fontId="14" fillId="2" borderId="31" xfId="0" applyFont="1" applyFill="1" applyBorder="1"/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11" fillId="2" borderId="25" xfId="0" applyFont="1" applyFill="1" applyBorder="1"/>
    <xf numFmtId="0" fontId="14" fillId="2" borderId="26" xfId="0" applyFont="1" applyFill="1" applyBorder="1"/>
    <xf numFmtId="0" fontId="14" fillId="2" borderId="27" xfId="0" applyFont="1" applyFill="1" applyBorder="1"/>
    <xf numFmtId="0" fontId="18" fillId="2" borderId="1" xfId="0" applyFont="1" applyFill="1" applyBorder="1"/>
    <xf numFmtId="0" fontId="14" fillId="2" borderId="28" xfId="0" applyFont="1" applyFill="1" applyBorder="1" applyAlignment="1">
      <alignment horizontal="center"/>
    </xf>
    <xf numFmtId="0" fontId="14" fillId="2" borderId="29" xfId="0" applyFont="1" applyFill="1" applyBorder="1" applyAlignment="1">
      <alignment horizontal="center"/>
    </xf>
    <xf numFmtId="0" fontId="23" fillId="2" borderId="1" xfId="0" applyFont="1" applyFill="1" applyBorder="1" applyAlignment="1">
      <alignment vertical="center"/>
    </xf>
    <xf numFmtId="0" fontId="11" fillId="4" borderId="36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64" fontId="25" fillId="2" borderId="8" xfId="0" applyNumberFormat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49" fontId="14" fillId="3" borderId="39" xfId="0" applyNumberFormat="1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9" fontId="14" fillId="3" borderId="9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9" fontId="26" fillId="0" borderId="11" xfId="0" applyNumberFormat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164" fontId="25" fillId="2" borderId="11" xfId="0" applyNumberFormat="1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/>
    </xf>
    <xf numFmtId="9" fontId="14" fillId="3" borderId="41" xfId="0" applyNumberFormat="1" applyFont="1" applyFill="1" applyBorder="1" applyAlignment="1">
      <alignment horizontal="center" vertical="center"/>
    </xf>
    <xf numFmtId="0" fontId="14" fillId="3" borderId="4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25" fillId="2" borderId="11" xfId="0" applyFont="1" applyFill="1" applyBorder="1" applyAlignment="1">
      <alignment horizontal="center" vertical="center"/>
    </xf>
    <xf numFmtId="9" fontId="26" fillId="0" borderId="14" xfId="0" applyNumberFormat="1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1" fillId="2" borderId="1" xfId="0" applyFont="1" applyFill="1" applyBorder="1"/>
    <xf numFmtId="0" fontId="25" fillId="2" borderId="14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49" fontId="14" fillId="3" borderId="16" xfId="0" applyNumberFormat="1" applyFont="1" applyFill="1" applyBorder="1" applyAlignment="1">
      <alignment horizontal="center" vertical="center"/>
    </xf>
    <xf numFmtId="9" fontId="14" fillId="3" borderId="47" xfId="0" applyNumberFormat="1" applyFont="1" applyFill="1" applyBorder="1" applyAlignment="1">
      <alignment horizontal="center" vertical="center"/>
    </xf>
    <xf numFmtId="0" fontId="14" fillId="3" borderId="48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9" fillId="5" borderId="36" xfId="0" applyFont="1" applyFill="1" applyBorder="1" applyAlignment="1">
      <alignment horizontal="center" vertical="center" wrapText="1"/>
    </xf>
    <xf numFmtId="0" fontId="29" fillId="5" borderId="37" xfId="0" applyFont="1" applyFill="1" applyBorder="1" applyAlignment="1">
      <alignment horizontal="center" vertical="center" wrapText="1"/>
    </xf>
    <xf numFmtId="0" fontId="31" fillId="6" borderId="50" xfId="0" applyFont="1" applyFill="1" applyBorder="1" applyAlignment="1">
      <alignment horizontal="center" vertical="center"/>
    </xf>
    <xf numFmtId="0" fontId="31" fillId="6" borderId="41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left" vertical="center" wrapText="1"/>
    </xf>
    <xf numFmtId="0" fontId="1" fillId="6" borderId="53" xfId="0" applyFont="1" applyFill="1" applyBorder="1" applyAlignment="1">
      <alignment horizontal="left" vertical="center" wrapText="1"/>
    </xf>
    <xf numFmtId="0" fontId="1" fillId="6" borderId="56" xfId="0" applyFont="1" applyFill="1" applyBorder="1" applyAlignment="1">
      <alignment horizontal="left" vertical="center" wrapText="1"/>
    </xf>
    <xf numFmtId="0" fontId="1" fillId="6" borderId="57" xfId="0" applyFont="1" applyFill="1" applyBorder="1" applyAlignment="1">
      <alignment horizontal="left" vertical="center" wrapText="1"/>
    </xf>
    <xf numFmtId="0" fontId="1" fillId="6" borderId="56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/>
    </xf>
    <xf numFmtId="0" fontId="31" fillId="6" borderId="11" xfId="0" applyFont="1" applyFill="1" applyBorder="1" applyAlignment="1">
      <alignment horizontal="center" vertical="center"/>
    </xf>
    <xf numFmtId="0" fontId="31" fillId="6" borderId="12" xfId="0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vertical="center" wrapText="1"/>
    </xf>
    <xf numFmtId="0" fontId="29" fillId="7" borderId="36" xfId="0" applyFont="1" applyFill="1" applyBorder="1" applyAlignment="1">
      <alignment horizontal="center" vertical="center" wrapText="1"/>
    </xf>
    <xf numFmtId="0" fontId="29" fillId="7" borderId="37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vertical="center" wrapText="1"/>
    </xf>
    <xf numFmtId="0" fontId="1" fillId="6" borderId="53" xfId="0" applyFont="1" applyFill="1" applyBorder="1" applyAlignment="1">
      <alignment vertical="center" wrapText="1"/>
    </xf>
    <xf numFmtId="0" fontId="1" fillId="6" borderId="65" xfId="0" applyFont="1" applyFill="1" applyBorder="1" applyAlignment="1">
      <alignment vertical="center" wrapText="1"/>
    </xf>
    <xf numFmtId="0" fontId="1" fillId="6" borderId="66" xfId="0" applyFont="1" applyFill="1" applyBorder="1" applyAlignment="1">
      <alignment vertical="center" wrapText="1"/>
    </xf>
    <xf numFmtId="0" fontId="29" fillId="7" borderId="70" xfId="0" applyFont="1" applyFill="1" applyBorder="1" applyAlignment="1">
      <alignment horizontal="center" vertical="center" wrapText="1"/>
    </xf>
    <xf numFmtId="0" fontId="29" fillId="7" borderId="39" xfId="0" applyFont="1" applyFill="1" applyBorder="1" applyAlignment="1">
      <alignment horizontal="center" vertical="center" wrapText="1"/>
    </xf>
    <xf numFmtId="0" fontId="31" fillId="6" borderId="8" xfId="0" applyFont="1" applyFill="1" applyBorder="1" applyAlignment="1">
      <alignment horizontal="center" vertical="center"/>
    </xf>
    <xf numFmtId="0" fontId="31" fillId="6" borderId="9" xfId="0" applyFont="1" applyFill="1" applyBorder="1" applyAlignment="1">
      <alignment horizontal="center" vertical="center"/>
    </xf>
    <xf numFmtId="49" fontId="1" fillId="6" borderId="42" xfId="0" applyNumberFormat="1" applyFont="1" applyFill="1" applyBorder="1" applyAlignment="1">
      <alignment vertical="center" wrapText="1"/>
    </xf>
    <xf numFmtId="49" fontId="1" fillId="6" borderId="53" xfId="0" applyNumberFormat="1" applyFont="1" applyFill="1" applyBorder="1" applyAlignment="1">
      <alignment vertical="center" wrapText="1"/>
    </xf>
    <xf numFmtId="49" fontId="1" fillId="6" borderId="42" xfId="0" applyNumberFormat="1" applyFont="1" applyFill="1" applyBorder="1" applyAlignment="1">
      <alignment horizontal="left" vertical="center" wrapText="1"/>
    </xf>
    <xf numFmtId="49" fontId="1" fillId="6" borderId="53" xfId="0" applyNumberFormat="1" applyFont="1" applyFill="1" applyBorder="1" applyAlignment="1">
      <alignment horizontal="left" vertical="center" wrapText="1"/>
    </xf>
    <xf numFmtId="0" fontId="29" fillId="11" borderId="36" xfId="0" applyFont="1" applyFill="1" applyBorder="1" applyAlignment="1">
      <alignment horizontal="center" vertical="center" wrapText="1"/>
    </xf>
    <xf numFmtId="0" fontId="29" fillId="11" borderId="37" xfId="0" applyFont="1" applyFill="1" applyBorder="1" applyAlignment="1">
      <alignment horizontal="center" vertical="center" wrapText="1"/>
    </xf>
    <xf numFmtId="0" fontId="31" fillId="6" borderId="56" xfId="0" applyFont="1" applyFill="1" applyBorder="1" applyAlignment="1">
      <alignment horizontal="center" vertical="center"/>
    </xf>
    <xf numFmtId="0" fontId="1" fillId="6" borderId="65" xfId="0" applyFont="1" applyFill="1" applyBorder="1" applyAlignment="1">
      <alignment horizontal="left" vertical="center" wrapText="1"/>
    </xf>
    <xf numFmtId="0" fontId="1" fillId="6" borderId="74" xfId="0" applyFont="1" applyFill="1" applyBorder="1" applyAlignment="1">
      <alignment horizontal="left" vertical="center" wrapText="1"/>
    </xf>
    <xf numFmtId="0" fontId="1" fillId="6" borderId="75" xfId="0" applyFont="1" applyFill="1" applyBorder="1" applyAlignment="1">
      <alignment horizontal="left" vertical="center" wrapText="1"/>
    </xf>
    <xf numFmtId="0" fontId="1" fillId="6" borderId="75" xfId="0" applyFont="1" applyFill="1" applyBorder="1" applyAlignment="1">
      <alignment vertical="center" wrapText="1"/>
    </xf>
    <xf numFmtId="0" fontId="29" fillId="12" borderId="36" xfId="0" applyFont="1" applyFill="1" applyBorder="1" applyAlignment="1">
      <alignment horizontal="center" vertical="center" wrapText="1"/>
    </xf>
    <xf numFmtId="0" fontId="29" fillId="12" borderId="37" xfId="0" applyFont="1" applyFill="1" applyBorder="1" applyAlignment="1">
      <alignment horizontal="center" vertical="center" wrapText="1"/>
    </xf>
    <xf numFmtId="0" fontId="1" fillId="6" borderId="56" xfId="0" applyFont="1" applyFill="1" applyBorder="1" applyAlignment="1">
      <alignment vertical="top" wrapText="1"/>
    </xf>
    <xf numFmtId="0" fontId="1" fillId="6" borderId="57" xfId="0" applyFont="1" applyFill="1" applyBorder="1" applyAlignment="1">
      <alignment vertical="top" wrapText="1"/>
    </xf>
    <xf numFmtId="0" fontId="29" fillId="18" borderId="36" xfId="0" applyFont="1" applyFill="1" applyBorder="1" applyAlignment="1">
      <alignment horizontal="center" vertical="center" wrapText="1"/>
    </xf>
    <xf numFmtId="0" fontId="29" fillId="18" borderId="37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center" wrapText="1"/>
    </xf>
    <xf numFmtId="0" fontId="29" fillId="16" borderId="37" xfId="0" applyFont="1" applyFill="1" applyBorder="1" applyAlignment="1">
      <alignment horizontal="center" vertical="center" wrapText="1"/>
    </xf>
    <xf numFmtId="0" fontId="31" fillId="6" borderId="4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2" borderId="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8" fillId="3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24" fillId="2" borderId="2" xfId="0" applyFont="1" applyFill="1" applyBorder="1" applyAlignment="1">
      <alignment horizontal="right" vertical="center"/>
    </xf>
    <xf numFmtId="0" fontId="10" fillId="2" borderId="32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/>
    <xf numFmtId="0" fontId="7" fillId="3" borderId="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wrapText="1"/>
    </xf>
    <xf numFmtId="0" fontId="4" fillId="0" borderId="43" xfId="0" applyFont="1" applyBorder="1"/>
    <xf numFmtId="0" fontId="4" fillId="0" borderId="44" xfId="0" applyFont="1" applyBorder="1"/>
    <xf numFmtId="0" fontId="4" fillId="0" borderId="45" xfId="0" applyFont="1" applyBorder="1"/>
    <xf numFmtId="0" fontId="4" fillId="0" borderId="46" xfId="0" applyFont="1" applyBorder="1"/>
    <xf numFmtId="0" fontId="28" fillId="2" borderId="2" xfId="0" applyFont="1" applyFill="1" applyBorder="1" applyAlignment="1">
      <alignment horizontal="center" vertical="center"/>
    </xf>
    <xf numFmtId="0" fontId="30" fillId="5" borderId="49" xfId="0" applyFont="1" applyFill="1" applyBorder="1" applyAlignment="1">
      <alignment horizontal="left" vertical="center" wrapText="1"/>
    </xf>
    <xf numFmtId="0" fontId="29" fillId="6" borderId="51" xfId="0" applyFont="1" applyFill="1" applyBorder="1" applyAlignment="1">
      <alignment horizontal="left" vertical="center" wrapText="1"/>
    </xf>
    <xf numFmtId="0" fontId="4" fillId="0" borderId="52" xfId="0" applyFont="1" applyBorder="1"/>
    <xf numFmtId="0" fontId="29" fillId="6" borderId="54" xfId="0" applyFont="1" applyFill="1" applyBorder="1" applyAlignment="1">
      <alignment horizontal="left" vertical="center" wrapText="1"/>
    </xf>
    <xf numFmtId="0" fontId="4" fillId="0" borderId="55" xfId="0" applyFont="1" applyBorder="1"/>
    <xf numFmtId="0" fontId="32" fillId="2" borderId="58" xfId="0" applyFont="1" applyFill="1" applyBorder="1" applyAlignment="1">
      <alignment horizontal="left" vertical="center"/>
    </xf>
    <xf numFmtId="0" fontId="4" fillId="0" borderId="59" xfId="0" applyFont="1" applyBorder="1"/>
    <xf numFmtId="0" fontId="1" fillId="2" borderId="60" xfId="0" applyFont="1" applyFill="1" applyBorder="1" applyAlignment="1">
      <alignment horizontal="left" vertical="top" wrapText="1"/>
    </xf>
    <xf numFmtId="0" fontId="4" fillId="0" borderId="61" xfId="0" applyFont="1" applyBorder="1"/>
    <xf numFmtId="0" fontId="4" fillId="0" borderId="62" xfId="0" applyFont="1" applyBorder="1"/>
    <xf numFmtId="0" fontId="1" fillId="6" borderId="51" xfId="0" applyFont="1" applyFill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30" fillId="7" borderId="49" xfId="0" applyFont="1" applyFill="1" applyBorder="1" applyAlignment="1">
      <alignment horizontal="left" vertical="center" wrapText="1"/>
    </xf>
    <xf numFmtId="0" fontId="1" fillId="6" borderId="63" xfId="0" applyFont="1" applyFill="1" applyBorder="1" applyAlignment="1">
      <alignment horizontal="left" vertical="center" wrapText="1"/>
    </xf>
    <xf numFmtId="0" fontId="4" fillId="0" borderId="64" xfId="0" applyFont="1" applyBorder="1"/>
    <xf numFmtId="0" fontId="32" fillId="2" borderId="67" xfId="0" applyFont="1" applyFill="1" applyBorder="1" applyAlignment="1">
      <alignment horizontal="left" vertical="center"/>
    </xf>
    <xf numFmtId="0" fontId="4" fillId="0" borderId="68" xfId="0" applyFont="1" applyBorder="1"/>
    <xf numFmtId="0" fontId="4" fillId="0" borderId="69" xfId="0" applyFont="1" applyBorder="1"/>
    <xf numFmtId="0" fontId="30" fillId="7" borderId="63" xfId="0" applyFont="1" applyFill="1" applyBorder="1" applyAlignment="1">
      <alignment horizontal="left" vertical="center" wrapText="1"/>
    </xf>
    <xf numFmtId="0" fontId="29" fillId="6" borderId="71" xfId="0" applyFont="1" applyFill="1" applyBorder="1" applyAlignment="1">
      <alignment horizontal="left" vertical="center" wrapText="1"/>
    </xf>
    <xf numFmtId="0" fontId="4" fillId="0" borderId="72" xfId="0" applyFont="1" applyBorder="1"/>
    <xf numFmtId="49" fontId="1" fillId="6" borderId="51" xfId="0" applyNumberFormat="1" applyFont="1" applyFill="1" applyBorder="1" applyAlignment="1">
      <alignment horizontal="left" vertical="center" wrapText="1"/>
    </xf>
    <xf numFmtId="49" fontId="29" fillId="6" borderId="54" xfId="0" applyNumberFormat="1" applyFont="1" applyFill="1" applyBorder="1" applyAlignment="1">
      <alignment horizontal="left" vertical="center" wrapText="1"/>
    </xf>
    <xf numFmtId="49" fontId="29" fillId="6" borderId="51" xfId="0" applyNumberFormat="1" applyFont="1" applyFill="1" applyBorder="1" applyAlignment="1">
      <alignment horizontal="left" vertical="center" wrapText="1"/>
    </xf>
    <xf numFmtId="0" fontId="30" fillId="11" borderId="49" xfId="0" applyFont="1" applyFill="1" applyBorder="1" applyAlignment="1">
      <alignment horizontal="left" vertical="center" wrapText="1"/>
    </xf>
    <xf numFmtId="0" fontId="29" fillId="6" borderId="73" xfId="0" applyFont="1" applyFill="1" applyBorder="1" applyAlignment="1">
      <alignment horizontal="left" vertical="center" wrapText="1"/>
    </xf>
    <xf numFmtId="0" fontId="29" fillId="6" borderId="76" xfId="0" applyFont="1" applyFill="1" applyBorder="1" applyAlignment="1">
      <alignment horizontal="left" vertical="center" wrapText="1"/>
    </xf>
    <xf numFmtId="0" fontId="30" fillId="12" borderId="49" xfId="0" applyFont="1" applyFill="1" applyBorder="1" applyAlignment="1">
      <alignment horizontal="left" vertical="center" wrapText="1"/>
    </xf>
    <xf numFmtId="0" fontId="30" fillId="18" borderId="49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30" fillId="16" borderId="49" xfId="0" applyFont="1" applyFill="1" applyBorder="1" applyAlignment="1">
      <alignment horizontal="left" vertical="center" wrapText="1"/>
    </xf>
    <xf numFmtId="0" fontId="1" fillId="6" borderId="71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fill>
        <patternFill patternType="solid">
          <fgColor theme="9"/>
          <bgColor theme="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D60093"/>
          <bgColor rgb="FFD60093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D60093"/>
          <bgColor rgb="FFD60093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902E-4BC4-BB76-4B32D034A07B}"/>
              </c:ext>
            </c:extLst>
          </c:dPt>
          <c:dPt>
            <c:idx val="1"/>
            <c:bubble3D val="0"/>
            <c:explosion val="5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902E-4BC4-BB76-4B32D034A07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902E-4BC4-BB76-4B32D034A07B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7-902E-4BC4-BB76-4B32D034A07B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902E-4BC4-BB76-4B32D034A07B}"/>
              </c:ext>
            </c:extLst>
          </c:dPt>
          <c:dPt>
            <c:idx val="5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B-902E-4BC4-BB76-4B32D034A07B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D-902E-4BC4-BB76-4B32D034A07B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F-902E-4BC4-BB76-4B32D034A07B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1-902E-4BC4-BB76-4B32D034A07B}"/>
              </c:ext>
            </c:extLst>
          </c:dPt>
          <c:dPt>
            <c:idx val="9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3-902E-4BC4-BB76-4B32D034A07B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902E-4BC4-BB76-4B32D034A07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02E-4BC4-BB76-4B32D034A07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02E-4BC4-BB76-4B32D034A07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02E-4BC4-BB76-4B32D034A07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02E-4BC4-BB76-4B32D034A07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02E-4BC4-BB76-4B32D034A07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02E-4BC4-BB76-4B32D034A07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02E-4BC4-BB76-4B32D034A07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902E-4BC4-BB76-4B32D034A07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902E-4BC4-BB76-4B32D034A07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'Work Record'!$J$8:$J$18</c:f>
              <c:numCache>
                <c:formatCode>0%</c:formatCode>
                <c:ptCount val="11"/>
                <c:pt idx="0">
                  <c:v>0.10625</c:v>
                </c:pt>
                <c:pt idx="1">
                  <c:v>0.1125</c:v>
                </c:pt>
                <c:pt idx="2">
                  <c:v>0.11249999999999999</c:v>
                </c:pt>
                <c:pt idx="3">
                  <c:v>0.11875000000000002</c:v>
                </c:pt>
                <c:pt idx="4">
                  <c:v>8.7499999999999967E-2</c:v>
                </c:pt>
                <c:pt idx="5">
                  <c:v>8.7500000000000022E-2</c:v>
                </c:pt>
                <c:pt idx="6">
                  <c:v>8.7500000000000022E-2</c:v>
                </c:pt>
                <c:pt idx="7">
                  <c:v>6.8749999999999978E-2</c:v>
                </c:pt>
                <c:pt idx="8">
                  <c:v>7.4999999999999956E-2</c:v>
                </c:pt>
                <c:pt idx="9">
                  <c:v>0.14000000000000001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02E-4BC4-BB76-4B32D034A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7.4378617073014103E-2"/>
          <c:y val="6.249986895568279E-2"/>
          <c:w val="0.85384028903452969"/>
          <c:h val="0.9375001310443171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627D-4F38-9F47-F9F2D0F4C7E0}"/>
              </c:ext>
            </c:extLst>
          </c:dPt>
          <c:dPt>
            <c:idx val="1"/>
            <c:bubble3D val="0"/>
            <c:explosion val="5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627D-4F38-9F47-F9F2D0F4C7E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627D-4F38-9F47-F9F2D0F4C7E0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7-627D-4F38-9F47-F9F2D0F4C7E0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9-627D-4F38-9F47-F9F2D0F4C7E0}"/>
              </c:ext>
            </c:extLst>
          </c:dPt>
          <c:dPt>
            <c:idx val="5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B-627D-4F38-9F47-F9F2D0F4C7E0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D-627D-4F38-9F47-F9F2D0F4C7E0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F-627D-4F38-9F47-F9F2D0F4C7E0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1-627D-4F38-9F47-F9F2D0F4C7E0}"/>
              </c:ext>
            </c:extLst>
          </c:dPt>
          <c:dPt>
            <c:idx val="9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3-627D-4F38-9F47-F9F2D0F4C7E0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627D-4F38-9F47-F9F2D0F4C7E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27D-4F38-9F47-F9F2D0F4C7E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27D-4F38-9F47-F9F2D0F4C7E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27D-4F38-9F47-F9F2D0F4C7E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sz="900" b="0" i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27D-4F38-9F47-F9F2D0F4C7E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627D-4F38-9F47-F9F2D0F4C7E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627D-4F38-9F47-F9F2D0F4C7E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627D-4F38-9F47-F9F2D0F4C7E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627D-4F38-9F47-F9F2D0F4C7E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[CELLRANGE]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627D-4F38-9F47-F9F2D0F4C7E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'Work Record'!$J$8:$J$18</c:f>
              <c:numCache>
                <c:formatCode>0%</c:formatCode>
                <c:ptCount val="11"/>
                <c:pt idx="0">
                  <c:v>0.10625</c:v>
                </c:pt>
                <c:pt idx="1">
                  <c:v>0.1125</c:v>
                </c:pt>
                <c:pt idx="2">
                  <c:v>0.11249999999999999</c:v>
                </c:pt>
                <c:pt idx="3">
                  <c:v>0.11875000000000002</c:v>
                </c:pt>
                <c:pt idx="4">
                  <c:v>8.7499999999999967E-2</c:v>
                </c:pt>
                <c:pt idx="5">
                  <c:v>8.7500000000000022E-2</c:v>
                </c:pt>
                <c:pt idx="6">
                  <c:v>8.7500000000000022E-2</c:v>
                </c:pt>
                <c:pt idx="7">
                  <c:v>6.8749999999999978E-2</c:v>
                </c:pt>
                <c:pt idx="8">
                  <c:v>7.4999999999999956E-2</c:v>
                </c:pt>
                <c:pt idx="9">
                  <c:v>0.14000000000000001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27D-4F38-9F47-F9F2D0F4C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247650</xdr:colOff>
      <xdr:row>6</xdr:row>
      <xdr:rowOff>85725</xdr:rowOff>
    </xdr:from>
    <xdr:ext cx="4857750" cy="4629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457200</xdr:colOff>
      <xdr:row>19</xdr:row>
      <xdr:rowOff>28575</xdr:rowOff>
    </xdr:from>
    <xdr:ext cx="4429125" cy="42957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428625</xdr:colOff>
      <xdr:row>14</xdr:row>
      <xdr:rowOff>114300</xdr:rowOff>
    </xdr:from>
    <xdr:ext cx="838200" cy="3238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931663" y="3622838"/>
          <a:ext cx="8286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800" b="1"/>
        </a:p>
      </xdr:txBody>
    </xdr:sp>
    <xdr:clientData fLocksWithSheet="0"/>
  </xdr:oneCellAnchor>
  <xdr:oneCellAnchor>
    <xdr:from>
      <xdr:col>11</xdr:col>
      <xdr:colOff>171450</xdr:colOff>
      <xdr:row>16</xdr:row>
      <xdr:rowOff>133350</xdr:rowOff>
    </xdr:from>
    <xdr:ext cx="3752850" cy="466725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474338" y="3551400"/>
          <a:ext cx="3743325" cy="457200"/>
        </a:xfrm>
        <a:prstGeom prst="rect">
          <a:avLst/>
        </a:prstGeom>
        <a:solidFill>
          <a:srgbClr val="00206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Paper 1 - Current level indicator</a:t>
          </a:r>
          <a:endParaRPr sz="1400"/>
        </a:p>
      </xdr:txBody>
    </xdr:sp>
    <xdr:clientData fLocksWithSheet="0"/>
  </xdr:oneCellAnchor>
  <xdr:oneCellAnchor>
    <xdr:from>
      <xdr:col>13</xdr:col>
      <xdr:colOff>504825</xdr:colOff>
      <xdr:row>27</xdr:row>
      <xdr:rowOff>114300</xdr:rowOff>
    </xdr:from>
    <xdr:ext cx="704850" cy="333375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98338" y="3618075"/>
          <a:ext cx="69532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3200" b="1"/>
        </a:p>
      </xdr:txBody>
    </xdr:sp>
    <xdr:clientData fLocksWithSheet="0"/>
  </xdr:oneCellAnchor>
  <xdr:oneCellAnchor>
    <xdr:from>
      <xdr:col>11</xdr:col>
      <xdr:colOff>161925</xdr:colOff>
      <xdr:row>29</xdr:row>
      <xdr:rowOff>85725</xdr:rowOff>
    </xdr:from>
    <xdr:ext cx="3800475" cy="466725"/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450525" y="3551400"/>
          <a:ext cx="3790950" cy="457200"/>
        </a:xfrm>
        <a:prstGeom prst="rect">
          <a:avLst/>
        </a:prstGeom>
        <a:solidFill>
          <a:srgbClr val="00206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Paper 2 - Current level indicator</a:t>
          </a:r>
          <a:endParaRPr sz="1400"/>
        </a:p>
      </xdr:txBody>
    </xdr:sp>
    <xdr:clientData fLocksWithSheet="0"/>
  </xdr:oneCellAnchor>
  <xdr:oneCellAnchor>
    <xdr:from>
      <xdr:col>1</xdr:col>
      <xdr:colOff>28575</xdr:colOff>
      <xdr:row>0</xdr:row>
      <xdr:rowOff>0</xdr:rowOff>
    </xdr:from>
    <xdr:ext cx="2085975" cy="108585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0"/>
  <sheetViews>
    <sheetView showGridLines="0" workbookViewId="0"/>
  </sheetViews>
  <sheetFormatPr defaultColWidth="14.42578125" defaultRowHeight="15" customHeight="1"/>
  <cols>
    <col min="1" max="1" width="3" customWidth="1"/>
    <col min="2" max="2" width="10" customWidth="1"/>
    <col min="3" max="3" width="50.7109375" customWidth="1"/>
    <col min="4" max="4" width="9.85546875" customWidth="1"/>
    <col min="5" max="5" width="12.85546875" customWidth="1"/>
    <col min="6" max="6" width="9" customWidth="1"/>
    <col min="7" max="7" width="10" customWidth="1"/>
    <col min="8" max="8" width="50.7109375" customWidth="1"/>
    <col min="9" max="9" width="9.85546875" customWidth="1"/>
    <col min="10" max="10" width="12.85546875" customWidth="1"/>
    <col min="11" max="19" width="9.140625" customWidth="1"/>
    <col min="20" max="30" width="9.140625" hidden="1" customWidth="1"/>
    <col min="31" max="31" width="10" hidden="1" customWidth="1"/>
    <col min="32" max="33" width="9.140625" hidden="1" customWidth="1"/>
  </cols>
  <sheetData>
    <row r="1" spans="1:33" ht="1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0" customHeight="1">
      <c r="A2" s="1"/>
      <c r="B2" s="169" t="s">
        <v>0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1"/>
      <c r="R2" s="2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0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30" customHeight="1">
      <c r="A4" s="1"/>
      <c r="B4" s="172" t="s">
        <v>1</v>
      </c>
      <c r="C4" s="171"/>
      <c r="D4" s="4"/>
      <c r="E4" s="173"/>
      <c r="F4" s="174"/>
      <c r="G4" s="174"/>
      <c r="H4" s="174"/>
      <c r="I4" s="174"/>
      <c r="J4" s="175"/>
      <c r="K4" s="1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1"/>
      <c r="AA4" s="1"/>
      <c r="AB4" s="1"/>
      <c r="AC4" s="5"/>
      <c r="AD4" s="1"/>
      <c r="AE4" s="1"/>
      <c r="AF4" s="1"/>
      <c r="AG4" s="1"/>
    </row>
    <row r="5" spans="1:33" ht="30" customHeight="1">
      <c r="A5" s="1"/>
      <c r="B5" s="172" t="s">
        <v>2</v>
      </c>
      <c r="C5" s="171"/>
      <c r="D5" s="4"/>
      <c r="E5" s="176">
        <v>8</v>
      </c>
      <c r="F5" s="174"/>
      <c r="G5" s="174"/>
      <c r="H5" s="174"/>
      <c r="I5" s="174"/>
      <c r="J5" s="175"/>
      <c r="K5" s="1"/>
      <c r="L5" s="2"/>
      <c r="M5" s="2"/>
      <c r="N5" s="2"/>
      <c r="O5" s="2"/>
      <c r="P5" s="2"/>
      <c r="Q5" s="2"/>
      <c r="R5" s="2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1"/>
      <c r="U6" s="1"/>
      <c r="V6" s="1"/>
      <c r="W6" s="2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45.75" customHeight="1">
      <c r="A7" s="1"/>
      <c r="B7" s="177" t="s">
        <v>3</v>
      </c>
      <c r="C7" s="174"/>
      <c r="D7" s="174"/>
      <c r="E7" s="175"/>
      <c r="F7" s="1"/>
      <c r="G7" s="177" t="s">
        <v>4</v>
      </c>
      <c r="H7" s="174"/>
      <c r="I7" s="174"/>
      <c r="J7" s="175"/>
      <c r="K7" s="1"/>
      <c r="L7" s="2"/>
      <c r="M7" s="2"/>
      <c r="N7" s="2" t="s">
        <v>5</v>
      </c>
      <c r="O7" s="2" t="s">
        <v>6</v>
      </c>
      <c r="P7" s="2"/>
      <c r="Q7" s="2" t="s">
        <v>5</v>
      </c>
      <c r="R7" s="2" t="s">
        <v>6</v>
      </c>
      <c r="S7" s="2"/>
      <c r="T7" s="1"/>
      <c r="U7" s="1"/>
      <c r="V7" s="1"/>
      <c r="W7" s="2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" customHeight="1">
      <c r="A8" s="1"/>
      <c r="B8" s="6" t="s">
        <v>7</v>
      </c>
      <c r="C8" s="7" t="s">
        <v>8</v>
      </c>
      <c r="D8" s="7" t="s">
        <v>9</v>
      </c>
      <c r="E8" s="8" t="s">
        <v>10</v>
      </c>
      <c r="F8" s="1"/>
      <c r="G8" s="6" t="s">
        <v>7</v>
      </c>
      <c r="H8" s="7" t="s">
        <v>8</v>
      </c>
      <c r="I8" s="7" t="s">
        <v>9</v>
      </c>
      <c r="J8" s="8" t="s">
        <v>10</v>
      </c>
      <c r="K8" s="1"/>
      <c r="L8" s="2"/>
      <c r="M8" s="2"/>
      <c r="N8" s="2">
        <v>1</v>
      </c>
      <c r="O8" s="2">
        <v>1</v>
      </c>
      <c r="P8" s="2">
        <v>17</v>
      </c>
      <c r="Q8" s="2">
        <v>0</v>
      </c>
      <c r="R8" s="2">
        <v>10</v>
      </c>
      <c r="S8" s="2"/>
      <c r="T8" s="1"/>
      <c r="U8" s="1"/>
      <c r="V8" s="1"/>
      <c r="W8" s="2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" customHeight="1">
      <c r="A9" s="1"/>
      <c r="B9" s="9">
        <v>1.1000000000000001</v>
      </c>
      <c r="C9" s="10" t="s">
        <v>11</v>
      </c>
      <c r="D9" s="11">
        <f>IF(ISERROR(
(SUMIF('Work Record'!D$8:D$112,B9,'Work Record'!G$8:G$112)+SUM(D10:D12))/(COUNTIF('Work Record'!D$8:D$112,B9)+COUNTIF(D10:D12,"&gt;0"))),0,(SUMIF('Work Record'!D$8:D$112,B9,'Work Record'!G$8:G$112)+SUM(D10:D12))/(COUNTIF('Work Record'!D$8:D$112,B9)+COUNTIF(D10:D12,"&gt;0")))</f>
        <v>0.3</v>
      </c>
      <c r="E9" s="12">
        <f>IF(D9="","",VLOOKUP(D9,'Work Record'!$K$8:$L$17,2,TRUE))</f>
        <v>2</v>
      </c>
      <c r="F9" s="1"/>
      <c r="G9" s="9">
        <v>2.1</v>
      </c>
      <c r="H9" s="10" t="s">
        <v>12</v>
      </c>
      <c r="I9" s="11">
        <f>IF(ISERROR(
(SUMIF('Work Record'!D$8:D$112,G9,'Work Record'!G$8:G$112)+SUM(I10:I12))/(COUNTIF('Work Record'!D$8:D$112,G9)+COUNTIF(I10:I12,"&gt;0"))),0,(SUMIF('Work Record'!D$8:D$112,G9,'Work Record'!G$8:G$112)+SUM(I10:I12))/(COUNTIF('Work Record'!D$8:D$112,G9)+COUNTIF(I10:I12,"&gt;0")))</f>
        <v>0</v>
      </c>
      <c r="J9" s="12" t="str">
        <f>IF(I9="","",VLOOKUP(I9,'Work Record'!$K$8:$L$17,2,TRUE))</f>
        <v>U</v>
      </c>
      <c r="K9" s="1"/>
      <c r="L9" s="2"/>
      <c r="M9" s="2"/>
      <c r="N9" s="2">
        <v>2</v>
      </c>
      <c r="O9" s="2">
        <v>1</v>
      </c>
      <c r="P9" s="2">
        <v>35</v>
      </c>
      <c r="Q9" s="2">
        <v>10</v>
      </c>
      <c r="R9" s="2">
        <v>10</v>
      </c>
      <c r="S9" s="2"/>
      <c r="T9" s="1"/>
      <c r="U9" s="1"/>
      <c r="V9" s="1"/>
      <c r="W9" s="2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" customHeight="1">
      <c r="A10" s="1"/>
      <c r="B10" s="13" t="s">
        <v>13</v>
      </c>
      <c r="C10" s="14" t="s">
        <v>14</v>
      </c>
      <c r="D10" s="15">
        <f>IF(ISERROR(SUMIF('Work Record'!$D$8:$D$112,B10,'Work Record'!$G$8:$G$112)/COUNTIF('Work Record'!$D$8:$D$112,B10)),0,SUMIF('Work Record'!$D$8:$D$112,B10,'Work Record'!$G$8:$G$112)/COUNTIF('Work Record'!$D$8:$D$112,B10))</f>
        <v>0</v>
      </c>
      <c r="E10" s="16" t="str">
        <f>IF(D10="","",VLOOKUP(D10,'Work Record'!$K$8:$L$17,2,TRUE))</f>
        <v>U</v>
      </c>
      <c r="F10" s="1"/>
      <c r="G10" s="13" t="s">
        <v>15</v>
      </c>
      <c r="H10" s="14" t="s">
        <v>16</v>
      </c>
      <c r="I10" s="15">
        <f>IF(ISERROR(SUMIF('Work Record'!$D$8:$D$112,G10,'Work Record'!$G$8:$G$112)/COUNTIF('Work Record'!$D$8:$D$112,G10)),0,SUMIF('Work Record'!$D$8:$D$112,G10,'Work Record'!$G$8:$G$112)/COUNTIF('Work Record'!$D$8:$D$112,G10))</f>
        <v>0</v>
      </c>
      <c r="J10" s="16" t="str">
        <f>IF(I10="","",VLOOKUP(I10,'Work Record'!$K$8:$L$17,2,TRUE))</f>
        <v>U</v>
      </c>
      <c r="K10" s="1"/>
      <c r="L10" s="2"/>
      <c r="M10" s="2"/>
      <c r="N10" s="2">
        <v>3</v>
      </c>
      <c r="O10" s="2">
        <v>1</v>
      </c>
      <c r="P10" s="2">
        <v>53</v>
      </c>
      <c r="Q10" s="2">
        <v>20</v>
      </c>
      <c r="R10" s="2">
        <v>10</v>
      </c>
      <c r="S10" s="2"/>
      <c r="T10" s="1"/>
      <c r="U10" s="1"/>
      <c r="V10" s="1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" customHeight="1">
      <c r="A11" s="1"/>
      <c r="B11" s="13" t="s">
        <v>17</v>
      </c>
      <c r="C11" s="14" t="s">
        <v>18</v>
      </c>
      <c r="D11" s="15">
        <f>IF(ISERROR(SUMIF('Work Record'!D$8:D$112,B11,'Work Record'!G$8:G$112)/COUNTIF('Work Record'!D$8:D$112,B11)),0,SUMIF('Work Record'!D$8:D$112,B11,'Work Record'!G$8:G$112)/COUNTIF('Work Record'!D$8:D$112,B11))</f>
        <v>0</v>
      </c>
      <c r="E11" s="16" t="str">
        <f>IF(D11="","",VLOOKUP(D11,'Work Record'!$K$8:$L$17,2,TRUE))</f>
        <v>U</v>
      </c>
      <c r="F11" s="1"/>
      <c r="G11" s="13" t="s">
        <v>19</v>
      </c>
      <c r="H11" s="14" t="s">
        <v>20</v>
      </c>
      <c r="I11" s="15">
        <f>IF(ISERROR(SUMIF('Work Record'!$D$8:$D$112,G11,'Work Record'!$G$8:$G$112)/COUNTIF('Work Record'!$D$8:$D$112,G11)),0,SUMIF('Work Record'!$D$8:$D$112,G11,'Work Record'!$G$8:$G$112)/COUNTIF('Work Record'!$D$8:$D$112,G11))</f>
        <v>0</v>
      </c>
      <c r="J11" s="16" t="str">
        <f>IF(I11="","",VLOOKUP(I11,'Work Record'!$K$8:$L$17,2,TRUE))</f>
        <v>U</v>
      </c>
      <c r="K11" s="1"/>
      <c r="L11" s="2"/>
      <c r="M11" s="2"/>
      <c r="N11" s="2">
        <v>4</v>
      </c>
      <c r="O11" s="2">
        <v>1</v>
      </c>
      <c r="P11" s="2">
        <v>72</v>
      </c>
      <c r="Q11" s="2">
        <v>30</v>
      </c>
      <c r="R11" s="2">
        <v>10</v>
      </c>
      <c r="S11" s="2"/>
      <c r="T11" s="1"/>
      <c r="U11" s="1"/>
      <c r="V11" s="1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" customHeight="1">
      <c r="A12" s="1"/>
      <c r="B12" s="13" t="s">
        <v>21</v>
      </c>
      <c r="C12" s="14" t="s">
        <v>22</v>
      </c>
      <c r="D12" s="15">
        <f>IF(ISERROR(SUMIF('Work Record'!D$8:D$112,B12,'Work Record'!G$8:G$112)/COUNTIF('Work Record'!D$8:D$112,B12)),0,SUMIF('Work Record'!D$8:D$112,B12,'Work Record'!G$8:G$112)/COUNTIF('Work Record'!D$8:D$112,B12))</f>
        <v>0</v>
      </c>
      <c r="E12" s="16" t="str">
        <f>IF(D12="","",VLOOKUP(D12,'Work Record'!$K$8:$L$17,2,TRUE))</f>
        <v>U</v>
      </c>
      <c r="F12" s="1"/>
      <c r="G12" s="13" t="s">
        <v>23</v>
      </c>
      <c r="H12" s="14" t="s">
        <v>24</v>
      </c>
      <c r="I12" s="15">
        <f>IF(ISERROR(SUMIF('Work Record'!$D$8:$D$112,G12,'Work Record'!$G$8:$G$112)/COUNTIF('Work Record'!$D$8:$D$112,G12)),0,SUMIF('Work Record'!$D$8:$D$112,G12,'Work Record'!$G$8:$G$112)/COUNTIF('Work Record'!$D$8:$D$112,G12))</f>
        <v>0</v>
      </c>
      <c r="J12" s="16" t="str">
        <f>IF(I12="","",VLOOKUP(I12,'Work Record'!$K$8:$L$17,2,TRUE))</f>
        <v>U</v>
      </c>
      <c r="K12" s="1"/>
      <c r="L12" s="2"/>
      <c r="M12" s="2"/>
      <c r="N12" s="2">
        <v>5</v>
      </c>
      <c r="O12" s="2">
        <v>1</v>
      </c>
      <c r="P12" s="2">
        <v>86</v>
      </c>
      <c r="Q12" s="2">
        <v>40</v>
      </c>
      <c r="R12" s="2">
        <v>10</v>
      </c>
      <c r="S12" s="2"/>
      <c r="T12" s="1"/>
      <c r="U12" s="1"/>
      <c r="V12" s="1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" customHeight="1">
      <c r="A13" s="1"/>
      <c r="B13" s="17">
        <v>1.2</v>
      </c>
      <c r="C13" s="18" t="s">
        <v>25</v>
      </c>
      <c r="D13" s="19">
        <f>IF(ISERROR(
(SUMIF('Work Record'!D$8:D$112,B13,'Work Record'!G$8:G$112)+SUM(D14:D18))/(COUNTIF('Work Record'!D$8:D$112,B13)+COUNTIF(D14:D18,"&gt;0"))),0,(SUMIF('Work Record'!D$8:D$112,B13,'Work Record'!G$8:G$112)+SUM(D14:D18))/(COUNTIF('Work Record'!D$8:D$112,B13)+COUNTIF(D14:D18,"&gt;0")))</f>
        <v>0</v>
      </c>
      <c r="E13" s="20" t="str">
        <f>IF(D13="","",VLOOKUP(D13,'Work Record'!$K$8:$L$17,2,TRUE))</f>
        <v>U</v>
      </c>
      <c r="F13" s="1"/>
      <c r="G13" s="17">
        <v>2.2000000000000002</v>
      </c>
      <c r="H13" s="18" t="s">
        <v>26</v>
      </c>
      <c r="I13" s="19">
        <f>IF(ISERROR(
(SUMIF('Work Record'!D$8:D$112,G13,'Work Record'!G$8:G$112)+SUM(I14:I16))/(COUNTIF('Work Record'!D$8:D$112,G13)+COUNTIF(I14:I16,"&gt;0"))),0,(SUMIF('Work Record'!D$8:D$112,G13,'Work Record'!G$8:G$112)+SUM(I14:I16))/(COUNTIF('Work Record'!D$8:D$112,G13)+COUNTIF(I14:I16,"&gt;0")))</f>
        <v>0</v>
      </c>
      <c r="J13" s="20" t="str">
        <f>IF(I13="","",VLOOKUP(I13,'Work Record'!$K$8:$L$17,2,TRUE))</f>
        <v>U</v>
      </c>
      <c r="K13" s="1"/>
      <c r="L13" s="2"/>
      <c r="M13" s="2"/>
      <c r="N13" s="2">
        <v>6</v>
      </c>
      <c r="O13" s="2">
        <v>1</v>
      </c>
      <c r="P13" s="2">
        <v>100</v>
      </c>
      <c r="Q13" s="2">
        <v>50</v>
      </c>
      <c r="R13" s="2">
        <v>10</v>
      </c>
      <c r="S13" s="2"/>
      <c r="T13" s="1"/>
      <c r="U13" s="1"/>
      <c r="V13" s="1"/>
      <c r="W13" s="2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" customHeight="1">
      <c r="A14" s="1"/>
      <c r="B14" s="21" t="s">
        <v>27</v>
      </c>
      <c r="C14" s="22" t="s">
        <v>28</v>
      </c>
      <c r="D14" s="15">
        <f>IF(ISERROR(SUMIF('Work Record'!D$8:D$112,B13,'Work Record'!G$8:G$112)/COUNTIF('Work Record'!D$8:D$112,B14)),0,SUMIF('Work Record'!D$8:D$112,B14,'Work Record'!G$8:G$112)/COUNTIF('Work Record'!D$8:D$112,B14))</f>
        <v>0</v>
      </c>
      <c r="E14" s="16" t="str">
        <f>IF(D14="","",VLOOKUP(D14,'Work Record'!$K$8:$L$17,2,TRUE))</f>
        <v>U</v>
      </c>
      <c r="F14" s="1"/>
      <c r="G14" s="21" t="s">
        <v>29</v>
      </c>
      <c r="H14" s="22" t="s">
        <v>30</v>
      </c>
      <c r="I14" s="15">
        <f>IF(ISERROR(SUMIF('Work Record'!$D$8:$D$112,G14,'Work Record'!$G$8:$G$112)/COUNTIF('Work Record'!$D$8:$D$112,G14)),0,SUMIF('Work Record'!$D$8:$D$112,G14,'Work Record'!$G$8:$G$112)/COUNTIF('Work Record'!$D$8:$D$112,G14))</f>
        <v>0</v>
      </c>
      <c r="J14" s="16" t="str">
        <f>IF(I14="","",VLOOKUP(I14,'Work Record'!$K$8:$L$17,2,TRUE))</f>
        <v>U</v>
      </c>
      <c r="K14" s="1"/>
      <c r="L14" s="2"/>
      <c r="M14" s="2"/>
      <c r="N14" s="2">
        <v>7</v>
      </c>
      <c r="O14" s="2">
        <v>1</v>
      </c>
      <c r="P14" s="2">
        <v>114</v>
      </c>
      <c r="Q14" s="2">
        <v>60</v>
      </c>
      <c r="R14" s="2">
        <v>10</v>
      </c>
      <c r="S14" s="2"/>
      <c r="T14" s="1"/>
      <c r="U14" s="1"/>
      <c r="V14" s="1"/>
      <c r="W14" s="2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" customHeight="1">
      <c r="A15" s="1"/>
      <c r="B15" s="21" t="s">
        <v>31</v>
      </c>
      <c r="C15" s="22" t="s">
        <v>32</v>
      </c>
      <c r="D15" s="15">
        <f>IF(ISERROR(SUMIF('Work Record'!D$8:D$112,B13,'Work Record'!G$8:G$112)/COUNTIF('Work Record'!D$8:D$112,B15)),0,SUMIF('Work Record'!D$8:D$112,B15,'Work Record'!G$8:G$112)/COUNTIF('Work Record'!D$8:D$112,B15))</f>
        <v>0</v>
      </c>
      <c r="E15" s="16" t="str">
        <f>IF(D15="","",VLOOKUP(D15,'Work Record'!$K$8:$L$17,2,TRUE))</f>
        <v>U</v>
      </c>
      <c r="F15" s="1"/>
      <c r="G15" s="21" t="s">
        <v>33</v>
      </c>
      <c r="H15" s="22" t="s">
        <v>34</v>
      </c>
      <c r="I15" s="15">
        <f>IF(ISERROR(SUMIF('Work Record'!$D$8:$D$112,G15,'Work Record'!$G$8:$G$112)/COUNTIF('Work Record'!$D$8:$D$112,G15)),0,SUMIF('Work Record'!$D$8:$D$112,G15,'Work Record'!$G$8:$G$112)/COUNTIF('Work Record'!$D$8:$D$112,G15))</f>
        <v>0</v>
      </c>
      <c r="J15" s="16" t="str">
        <f>IF(I15="","",VLOOKUP(I15,'Work Record'!$K$8:$L$17,2,TRUE))</f>
        <v>U</v>
      </c>
      <c r="K15" s="1"/>
      <c r="L15" s="2"/>
      <c r="M15" s="2"/>
      <c r="N15" s="2">
        <v>8</v>
      </c>
      <c r="O15" s="2">
        <v>1</v>
      </c>
      <c r="P15" s="2">
        <v>125</v>
      </c>
      <c r="Q15" s="2">
        <v>70</v>
      </c>
      <c r="R15" s="2">
        <v>10</v>
      </c>
      <c r="S15" s="2"/>
      <c r="T15" s="1"/>
      <c r="U15" s="1"/>
      <c r="V15" s="1"/>
      <c r="W15" s="2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" customHeight="1">
      <c r="A16" s="1"/>
      <c r="B16" s="21" t="s">
        <v>35</v>
      </c>
      <c r="C16" s="22" t="s">
        <v>36</v>
      </c>
      <c r="D16" s="15">
        <f>IF(ISERROR(SUMIF('Work Record'!D$8:D$112,B16,'Work Record'!G$8:G$112)/COUNTIF('Work Record'!D$8:D$112,B16)),0,SUMIF('Work Record'!D$8:D$112,B16,'Work Record'!G$8:G$112)/COUNTIF('Work Record'!D$8:D$112,B16))</f>
        <v>0</v>
      </c>
      <c r="E16" s="16" t="str">
        <f>IF(D16="","",VLOOKUP(D16,'Work Record'!$K$8:$L$17,2,TRUE))</f>
        <v>U</v>
      </c>
      <c r="F16" s="1"/>
      <c r="G16" s="21" t="s">
        <v>37</v>
      </c>
      <c r="H16" s="22" t="s">
        <v>38</v>
      </c>
      <c r="I16" s="15">
        <f>IF(ISERROR(SUMIF('Work Record'!$D$8:$D$112,G16,'Work Record'!$G$8:$G$112)/COUNTIF('Work Record'!$D$8:$D$112,G16)),0,SUMIF('Work Record'!$D$8:$D$112,G16,'Work Record'!$G$8:$G$112)/COUNTIF('Work Record'!$D$8:$D$112,G16))</f>
        <v>0</v>
      </c>
      <c r="J16" s="16" t="str">
        <f>IF(I16="","",VLOOKUP(I16,'Work Record'!$K$8:$L$17,2,TRUE))</f>
        <v>U</v>
      </c>
      <c r="K16" s="1"/>
      <c r="L16" s="2"/>
      <c r="M16" s="2"/>
      <c r="N16" s="2">
        <v>9</v>
      </c>
      <c r="O16" s="2">
        <v>1</v>
      </c>
      <c r="P16" s="2">
        <v>137</v>
      </c>
      <c r="Q16" s="2">
        <v>80</v>
      </c>
      <c r="R16" s="2">
        <v>10</v>
      </c>
      <c r="S16" s="2"/>
      <c r="T16" s="1"/>
      <c r="U16" s="1"/>
      <c r="V16" s="1"/>
      <c r="W16" s="2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" customHeight="1">
      <c r="A17" s="1"/>
      <c r="B17" s="21" t="s">
        <v>39</v>
      </c>
      <c r="C17" s="22" t="s">
        <v>40</v>
      </c>
      <c r="D17" s="15">
        <f>IF(ISERROR(SUMIF('Work Record'!D$8:D$112,B17,'Work Record'!G$8:G$112)/COUNTIF('Work Record'!D$8:D$112,B17)),0,SUMIF('Work Record'!D$8:D$112,B17,'Work Record'!G$8:G$112)/COUNTIF('Work Record'!D$8:D$112,B17))</f>
        <v>0</v>
      </c>
      <c r="E17" s="16" t="str">
        <f>IF(D17="","",VLOOKUP(D17,'Work Record'!$K$8:$L$17,2,TRUE))</f>
        <v>U</v>
      </c>
      <c r="F17" s="1"/>
      <c r="G17" s="23">
        <v>2.2999999999999998</v>
      </c>
      <c r="H17" s="24" t="s">
        <v>41</v>
      </c>
      <c r="I17" s="25">
        <f>IF(ISERROR(
(SUMIF('Work Record'!D$8:D$112,G17,'Work Record'!G$8:G$112)+SUM(I18:I19))/(COUNTIF('Work Record'!D$8:D$112,G17)+COUNTIF(I18:I19,"&gt;0"))),0,(SUMIF('Work Record'!D$8:D$112,G17,'Work Record'!G$8:G$112)+SUM(I18:I19))/(COUNTIF('Work Record'!D$8:D$112,G17)+COUNTIF(I18:I19,"&gt;0")))</f>
        <v>0</v>
      </c>
      <c r="J17" s="26" t="str">
        <f>IF(I17="","",VLOOKUP(I17,'Work Record'!$K$8:$L$17,2,TRUE))</f>
        <v>U</v>
      </c>
      <c r="K17" s="1"/>
      <c r="L17" s="2"/>
      <c r="M17" s="2"/>
      <c r="N17" s="2"/>
      <c r="O17" s="2">
        <v>4</v>
      </c>
      <c r="P17" s="2"/>
      <c r="Q17" s="2">
        <v>90</v>
      </c>
      <c r="R17" s="2">
        <v>10</v>
      </c>
      <c r="S17" s="2"/>
      <c r="T17" s="1"/>
      <c r="U17" s="1"/>
      <c r="V17" s="1"/>
      <c r="W17" s="2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" customHeight="1">
      <c r="A18" s="1"/>
      <c r="B18" s="21" t="s">
        <v>42</v>
      </c>
      <c r="C18" s="22" t="s">
        <v>43</v>
      </c>
      <c r="D18" s="15">
        <f>IF(ISERROR(SUMIF('Work Record'!D$8:D$112,B18,'Work Record'!G$8:G$112)/COUNTIF('Work Record'!D$8:D$112,B18)),0,SUMIF('Work Record'!D$8:D$112,B18,'Work Record'!G$8:G$112)/COUNTIF('Work Record'!D$8:D$112,B18))</f>
        <v>0</v>
      </c>
      <c r="E18" s="16" t="str">
        <f>IF(D18="","",VLOOKUP(D18,'Work Record'!$K$8:$L$17,2,TRUE))</f>
        <v>U</v>
      </c>
      <c r="F18" s="1"/>
      <c r="G18" s="27" t="s">
        <v>44</v>
      </c>
      <c r="H18" s="28" t="s">
        <v>45</v>
      </c>
      <c r="I18" s="15">
        <f>IF(ISERROR(SUMIF('Work Record'!$D$8:$D$112,G18,'Work Record'!$G$8:$G$112)/COUNTIF('Work Record'!$D$8:$D$112,G18)),0,SUMIF('Work Record'!$D$8:$D$112,G18,'Work Record'!$G$8:$G$112)/COUNTIF('Work Record'!$D$8:$D$112,G18))</f>
        <v>0</v>
      </c>
      <c r="J18" s="16" t="str">
        <f>IF(I18="","",VLOOKUP(I18,'Work Record'!$K$8:$L$17,2,TRUE))</f>
        <v>U</v>
      </c>
      <c r="K18" s="1"/>
      <c r="L18" s="2"/>
      <c r="M18" s="2"/>
      <c r="N18" s="2"/>
      <c r="O18" s="2"/>
      <c r="P18" s="2"/>
      <c r="Q18" s="2"/>
      <c r="R18" s="2">
        <v>100</v>
      </c>
      <c r="S18" s="2"/>
      <c r="T18" s="1"/>
      <c r="U18" s="1"/>
      <c r="V18" s="1"/>
      <c r="W18" s="2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" customHeight="1">
      <c r="A19" s="1"/>
      <c r="B19" s="29">
        <v>1.3</v>
      </c>
      <c r="C19" s="30" t="s">
        <v>46</v>
      </c>
      <c r="D19" s="31">
        <f>IF(ISERROR(
(SUMIF('Work Record'!D$8:D$112,B19,'Work Record'!G$8:G$112)+SUM(D20:D21))/(COUNTIF('Work Record'!D$8:D$112,B19)+COUNTIF(D20:D21,"&gt;0"))),0,(SUMIF('Work Record'!D$8:D$112,B19,'Work Record'!G$8:G$112)+SUM(D20:D21))/(COUNTIF('Work Record'!D$8:D$112,B19)+COUNTIF(D20:D21,"&gt;0")))</f>
        <v>0</v>
      </c>
      <c r="E19" s="32" t="str">
        <f>IF(D19="","",VLOOKUP(D19,'Work Record'!$K$8:$L$17,2,TRUE))</f>
        <v>U</v>
      </c>
      <c r="F19" s="1"/>
      <c r="G19" s="27" t="s">
        <v>47</v>
      </c>
      <c r="H19" s="28" t="s">
        <v>48</v>
      </c>
      <c r="I19" s="15">
        <f>IF(ISERROR(SUMIF('Work Record'!$D$8:$D$112,G19,'Work Record'!$G$8:$G$112)/COUNTIF('Work Record'!$D$8:$D$112,G19)),0,SUMIF('Work Record'!$D$8:$D$112,G19,'Work Record'!$G$8:$G$112)/COUNTIF('Work Record'!$D$8:$D$112,G19))</f>
        <v>0</v>
      </c>
      <c r="J19" s="16" t="str">
        <f>IF(I19="","",VLOOKUP(I19,'Work Record'!$K$8:$L$17,2,TRUE))</f>
        <v>U</v>
      </c>
      <c r="K19" s="1"/>
      <c r="L19" s="2"/>
      <c r="M19" s="2"/>
      <c r="N19" s="2"/>
      <c r="O19" s="2"/>
      <c r="P19" s="2"/>
      <c r="Q19" s="2"/>
      <c r="R19" s="2"/>
      <c r="S19" s="2"/>
      <c r="T19" s="1"/>
      <c r="U19" s="1"/>
      <c r="V19" s="1"/>
      <c r="W19" s="2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" customHeight="1">
      <c r="A20" s="1"/>
      <c r="B20" s="33" t="s">
        <v>49</v>
      </c>
      <c r="C20" s="28" t="s">
        <v>50</v>
      </c>
      <c r="D20" s="15">
        <f>IF(ISERROR(SUMIF('Work Record'!D$8:D$112,B20,'Work Record'!G$8:G$112)/COUNTIF('Work Record'!D$8:D$112,B20)),0,SUMIF('Work Record'!D$8:D$112,B20,'Work Record'!G$8:G$112)/COUNTIF('Work Record'!D$8:D$112,B20))</f>
        <v>0</v>
      </c>
      <c r="E20" s="16" t="str">
        <f>IF(D20="","",VLOOKUP(D20,'Work Record'!$K$8:$L$17,2,TRUE))</f>
        <v>U</v>
      </c>
      <c r="F20" s="1"/>
      <c r="G20" s="34">
        <v>2.4</v>
      </c>
      <c r="H20" s="35" t="s">
        <v>51</v>
      </c>
      <c r="I20" s="36">
        <f>IF(ISERROR(
(SUMIF('Work Record'!D$8:D$112,G20,'Work Record'!G$8:G$112)+I21)/(COUNTIF('Work Record'!D$8:D$112,G20)+COUNTIF(I21,"&gt;0"))),0,(SUMIF('Work Record'!D$8:D$112,G20,'Work Record'!G$8:G$112)+I21)/(COUNTIF('Work Record'!D$8:D$112,G20)+COUNTIF(I21,"&gt;0")))</f>
        <v>0</v>
      </c>
      <c r="J20" s="37" t="str">
        <f>IF(I20="","",VLOOKUP(I20,'Work Record'!$K$8:$L$17,2,TRUE))</f>
        <v>U</v>
      </c>
      <c r="K20" s="1"/>
      <c r="L20" s="2"/>
      <c r="M20" s="2"/>
      <c r="N20" s="2"/>
      <c r="O20" s="2"/>
      <c r="P20" s="2"/>
      <c r="Q20" s="2"/>
      <c r="R20" s="2"/>
      <c r="S20" s="2"/>
      <c r="T20" s="1"/>
      <c r="U20" s="1"/>
      <c r="V20" s="1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" customHeight="1">
      <c r="A21" s="1"/>
      <c r="B21" s="33" t="s">
        <v>52</v>
      </c>
      <c r="C21" s="28" t="s">
        <v>53</v>
      </c>
      <c r="D21" s="15">
        <f>IF(ISERROR(SUMIF('Work Record'!D$8:D$112,B21,'Work Record'!G$8:G$112)/COUNTIF('Work Record'!D$8:D$112,B21)),0,SUMIF('Work Record'!D$8:D$112,B21,'Work Record'!G$8:G$112)/COUNTIF('Work Record'!D$8:D$112,B21))</f>
        <v>0</v>
      </c>
      <c r="E21" s="16" t="str">
        <f>IF(D21="","",VLOOKUP(D21,'Work Record'!$K$8:$L$17,2,TRUE))</f>
        <v>U</v>
      </c>
      <c r="F21" s="1"/>
      <c r="G21" s="38" t="s">
        <v>54</v>
      </c>
      <c r="H21" s="39" t="s">
        <v>55</v>
      </c>
      <c r="I21" s="15">
        <f>IF(ISERROR(SUMIF('Work Record'!$D$8:$D$112,G21,'Work Record'!$G$8:$G$112)/COUNTIF('Work Record'!$D$8:$D$112,G21)),0,SUMIF('Work Record'!$D$8:$D$112,G21,'Work Record'!$G$8:$G$112)/COUNTIF('Work Record'!$D$8:$D$112,G21))</f>
        <v>0</v>
      </c>
      <c r="J21" s="16" t="str">
        <f>IF(I21="","",VLOOKUP(I21,'Work Record'!$K$8:$L$17,2,TRUE))</f>
        <v>U</v>
      </c>
      <c r="K21" s="1"/>
      <c r="L21" s="2"/>
      <c r="M21" s="2"/>
      <c r="N21" s="2"/>
      <c r="O21" s="2"/>
      <c r="P21" s="2"/>
      <c r="Q21" s="2"/>
      <c r="R21" s="2"/>
      <c r="S21" s="2"/>
      <c r="T21" s="1"/>
      <c r="U21" s="1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8" customHeight="1">
      <c r="A22" s="1"/>
      <c r="B22" s="34">
        <v>1.4</v>
      </c>
      <c r="C22" s="35" t="s">
        <v>56</v>
      </c>
      <c r="D22" s="36">
        <f>IF(ISERROR(
(SUMIF('Work Record'!D$8:D$112,B22,'Work Record'!G$8:G$112)+SUM(D23:D24))/(COUNTIF('Work Record'!D$8:D$112,B22)+COUNTIF(D23:D24,"&gt;0"))),0,(SUMIF('Work Record'!D$8:D$112,B22,'Work Record'!G$8:G$112)+SUM(D23:D24))/(COUNTIF('Work Record'!D$8:D$112,B22)+COUNTIF(D23:D24,"&gt;0")))</f>
        <v>0.5083333333333333</v>
      </c>
      <c r="E22" s="37">
        <f>IF(D22="","",VLOOKUP(D22,'Work Record'!$K$8:$L$17,2,TRUE))</f>
        <v>4</v>
      </c>
      <c r="F22" s="1"/>
      <c r="G22" s="40">
        <v>2.5</v>
      </c>
      <c r="H22" s="41" t="s">
        <v>57</v>
      </c>
      <c r="I22" s="42">
        <f>IF(ISERROR(
(SUMIF('Work Record'!D$8:D$112,G22,'Work Record'!G$8:G$112)+SUM(I23:I24))/(COUNTIF('Work Record'!D$8:D$112,G22)+COUNTIF(I23:I24,"&gt;0"))),0,(SUMIF('Work Record'!D$8:D$112,G22,'Work Record'!G$8:G$112)+SUM(I23:I24))/(COUNTIF('Work Record'!D$8:D$112,G22)+COUNTIF(I23:I24,"&gt;0")))</f>
        <v>0</v>
      </c>
      <c r="J22" s="43" t="str">
        <f>IF(I22="","",VLOOKUP(I22,'Work Record'!$K$8:$L$17,2,TRUE))</f>
        <v>U</v>
      </c>
      <c r="K22" s="2"/>
      <c r="L22" s="2"/>
      <c r="M22" s="2"/>
      <c r="N22" s="2" t="s">
        <v>5</v>
      </c>
      <c r="O22" s="2" t="s">
        <v>6</v>
      </c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8" customHeight="1">
      <c r="A23" s="1"/>
      <c r="B23" s="38" t="s">
        <v>58</v>
      </c>
      <c r="C23" s="39" t="s">
        <v>59</v>
      </c>
      <c r="D23" s="15">
        <f>IF(ISERROR(SUMIF('Work Record'!D$8:D$112,B23,'Work Record'!G$8:G$112)/COUNTIF('Work Record'!D$8:D$112,B23)),0,SUMIF('Work Record'!D$8:D$112,B23,'Work Record'!G$8:G$112)/COUNTIF('Work Record'!D$8:D$112,B23))</f>
        <v>0</v>
      </c>
      <c r="E23" s="16" t="str">
        <f>IF(D23="","",VLOOKUP(D23,'Work Record'!$K$8:$L$17,2,TRUE))</f>
        <v>U</v>
      </c>
      <c r="F23" s="1"/>
      <c r="G23" s="44" t="s">
        <v>60</v>
      </c>
      <c r="H23" s="45" t="s">
        <v>61</v>
      </c>
      <c r="I23" s="15">
        <f>IF(ISERROR(SUMIF('Work Record'!$D$8:$D$112,G23,'Work Record'!$G$8:$G$112)/COUNTIF('Work Record'!$D$8:$D$112,G23)),0,SUMIF('Work Record'!$D$8:$D$112,G23,'Work Record'!$G$8:$G$112)/COUNTIF('Work Record'!$D$8:$D$112,G23))</f>
        <v>0</v>
      </c>
      <c r="J23" s="16" t="str">
        <f>IF(I23="","",VLOOKUP(I23,'Work Record'!$K$8:$L$17,2,TRUE))</f>
        <v>U</v>
      </c>
      <c r="K23" s="2"/>
      <c r="L23" s="2"/>
      <c r="M23" s="2"/>
      <c r="N23" s="2" t="s">
        <v>62</v>
      </c>
      <c r="O23" s="46">
        <f>IF(ISERROR(SUM(N32:N33)/COUNTIF(N32:N33,"&gt;0")),0,SUM(N32:N33)/COUNTIF(N32:N33,"&gt;0"))*100</f>
        <v>30</v>
      </c>
      <c r="P23" s="46">
        <f>IF(ISERROR(SUM(P32:P37)/COUNTIF(P32:P37,"&gt;0")),0,SUM(P32:P37)/COUNTIF(P32:P37,"&gt;0"))*100</f>
        <v>0</v>
      </c>
      <c r="Q23" s="2"/>
      <c r="R23" s="2"/>
      <c r="S23" s="2"/>
      <c r="T23" s="1"/>
      <c r="U23" s="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8" customHeight="1">
      <c r="A24" s="1"/>
      <c r="B24" s="38" t="s">
        <v>63</v>
      </c>
      <c r="C24" s="47" t="s">
        <v>64</v>
      </c>
      <c r="D24" s="15">
        <f>IF(ISERROR(SUMIF('Work Record'!D$8:D$112,B24,'Work Record'!G$8:G$112)/COUNTIF('Work Record'!D$8:D$112,B24)),0,SUMIF('Work Record'!D$8:D$112,B24,'Work Record'!G$8:G$112)/COUNTIF('Work Record'!D$8:D$112,B24))</f>
        <v>0</v>
      </c>
      <c r="E24" s="16" t="str">
        <f>IF(D24="","",VLOOKUP(D24,'Work Record'!$K$8:$L$17,2,TRUE))</f>
        <v>U</v>
      </c>
      <c r="F24" s="1"/>
      <c r="G24" s="48" t="s">
        <v>65</v>
      </c>
      <c r="H24" s="49" t="s">
        <v>66</v>
      </c>
      <c r="I24" s="50">
        <f>IF(ISERROR(SUMIF('Work Record'!$D$8:$D$112,G24,'Work Record'!$G$8:$G$112)/COUNTIF('Work Record'!$D$8:$D$112,G24)),0,SUMIF('Work Record'!$D$8:$D$112,G24,'Work Record'!$G$8:$G$112)/COUNTIF('Work Record'!$D$8:$D$112,G24))</f>
        <v>0</v>
      </c>
      <c r="J24" s="51" t="str">
        <f>IF(I24="","",VLOOKUP(I24,'Work Record'!$K$8:$L$17,2,TRUE))</f>
        <v>U</v>
      </c>
      <c r="K24" s="2"/>
      <c r="L24" s="2"/>
      <c r="M24" s="2"/>
      <c r="N24" s="2" t="s">
        <v>67</v>
      </c>
      <c r="O24" s="2">
        <v>1</v>
      </c>
      <c r="P24" s="2">
        <v>1</v>
      </c>
      <c r="Q24" s="2"/>
      <c r="R24" s="2"/>
      <c r="S24" s="2"/>
      <c r="T24" s="1"/>
      <c r="U24" s="1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8" customHeight="1">
      <c r="A25" s="1"/>
      <c r="B25" s="40">
        <v>1.5</v>
      </c>
      <c r="C25" s="41" t="s">
        <v>68</v>
      </c>
      <c r="D25" s="42">
        <f>IF(ISERROR(
(SUMIF('Work Record'!D$8:D$112,B25,'Work Record'!G$8:G$112)+SUM(D26:D27))/(COUNTIF('Work Record'!D$8:D$112,B25)+COUNTIF(D26:D27,"&gt;0"))),0,(SUMIF('Work Record'!D$8:D$112,B25,'Work Record'!G$8:G$112)+SUM(D26:D27))/(COUNTIF('Work Record'!D$8:D$112,B25)+COUNTIF(D26:D27,"&gt;0")))</f>
        <v>0</v>
      </c>
      <c r="E25" s="43" t="str">
        <f>IF(D25="","",VLOOKUP(D25,'Work Record'!$K$8:$L$17,2,TRUE))</f>
        <v>U</v>
      </c>
      <c r="F25" s="1"/>
      <c r="G25" s="52"/>
      <c r="H25" s="53"/>
      <c r="I25" s="54"/>
      <c r="J25" s="55"/>
      <c r="K25" s="2"/>
      <c r="L25" s="2"/>
      <c r="M25" s="2"/>
      <c r="N25" s="2" t="s">
        <v>69</v>
      </c>
      <c r="O25" s="46">
        <f t="shared" ref="O25:P25" si="0">200-SUM(O23:O24)</f>
        <v>169</v>
      </c>
      <c r="P25" s="46">
        <f t="shared" si="0"/>
        <v>199</v>
      </c>
      <c r="Q25" s="2"/>
      <c r="R25" s="2"/>
      <c r="S25" s="2"/>
      <c r="T25" s="1"/>
      <c r="U25" s="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8" customHeight="1">
      <c r="A26" s="56"/>
      <c r="B26" s="44" t="s">
        <v>70</v>
      </c>
      <c r="C26" s="45" t="s">
        <v>71</v>
      </c>
      <c r="D26" s="15">
        <f>IF(ISERROR(SUMIF('Work Record'!D$8:D$112,B26,'Work Record'!G$8:G$112)/COUNTIF('Work Record'!D$8:D$112,B26)),0,SUMIF('Work Record'!D$8:D$112,B26,'Work Record'!G$8:G$112)/COUNTIF('Work Record'!D$8:D$112,B26))</f>
        <v>0</v>
      </c>
      <c r="E26" s="16" t="str">
        <f>IF(D26="","",VLOOKUP(D26,'Work Record'!$K$8:$L$17,2,TRUE))</f>
        <v>U</v>
      </c>
      <c r="F26" s="1"/>
      <c r="G26" s="57"/>
      <c r="H26" s="58"/>
      <c r="I26" s="54"/>
      <c r="J26" s="55"/>
      <c r="K26" s="2"/>
      <c r="L26" s="2"/>
      <c r="M26" s="2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8" customHeight="1">
      <c r="A27" s="56"/>
      <c r="B27" s="44" t="s">
        <v>72</v>
      </c>
      <c r="C27" s="45" t="s">
        <v>73</v>
      </c>
      <c r="D27" s="15">
        <f>IF(ISERROR(SUMIF('Work Record'!D$8:D$112,B27,'Work Record'!G$8:G$112)/COUNTIF('Work Record'!D$8:D$112,B27)),0,SUMIF('Work Record'!D$8:D$112,B27,'Work Record'!G$8:G$112)/COUNTIF('Work Record'!D$8:D$112,B27))</f>
        <v>0</v>
      </c>
      <c r="E27" s="16" t="str">
        <f>IF(D27="","",VLOOKUP(D27,'Work Record'!$K$8:$L$17,2,TRUE))</f>
        <v>U</v>
      </c>
      <c r="F27" s="1"/>
      <c r="G27" s="57"/>
      <c r="H27" s="58"/>
      <c r="I27" s="54"/>
      <c r="J27" s="55"/>
      <c r="K27" s="2"/>
      <c r="L27" s="2"/>
      <c r="M27" s="2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8" customHeight="1">
      <c r="A28" s="56"/>
      <c r="B28" s="59">
        <v>1.6</v>
      </c>
      <c r="C28" s="60" t="s">
        <v>74</v>
      </c>
      <c r="D28" s="61">
        <f>IF(ISERROR(
(SUMIF('Work Record'!D$8:D$112,B28,'Work Record'!G$8:G$112)+D29)/(COUNTIF('Work Record'!D$8:D$112,B28)+COUNTIF(D29,"&gt;0"))),0,(SUMIF('Work Record'!D$8:D$112,B28,'Work Record'!G$8:G$112)+D29)/(COUNTIF('Work Record'!D$8:D$112,B28)+COUNTIF(D29,"&gt;0")))</f>
        <v>0</v>
      </c>
      <c r="E28" s="62" t="str">
        <f>IF(D28="","",VLOOKUP(D28,'Work Record'!$K$8:$L$17,2,TRUE))</f>
        <v>U</v>
      </c>
      <c r="F28" s="1"/>
      <c r="G28" s="57"/>
      <c r="H28" s="58"/>
      <c r="I28" s="54"/>
      <c r="J28" s="55"/>
      <c r="K28" s="2"/>
      <c r="L28" s="2"/>
      <c r="M28" s="2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.75" customHeight="1">
      <c r="A29" s="56"/>
      <c r="B29" s="63" t="s">
        <v>75</v>
      </c>
      <c r="C29" s="64" t="s">
        <v>76</v>
      </c>
      <c r="D29" s="50">
        <f>IF(ISERROR(SUMIF('Work Record'!D$8:D$112,B29,'Work Record'!G$8:G$112)/COUNTIF('Work Record'!D$8:D$112,B29)),0,SUMIF('Work Record'!D$8:D$112,B29,'Work Record'!G$8:G$112)/COUNTIF('Work Record'!D$8:D$112,B29))</f>
        <v>0</v>
      </c>
      <c r="E29" s="51" t="str">
        <f>IF(D29="","",VLOOKUP(D29,'Work Record'!$K$8:$L$17,2,TRUE))</f>
        <v>U</v>
      </c>
      <c r="F29" s="1"/>
      <c r="G29" s="57"/>
      <c r="H29" s="58"/>
      <c r="I29" s="54"/>
      <c r="J29" s="55"/>
      <c r="K29" s="2"/>
      <c r="L29" s="2"/>
      <c r="M29" s="2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8" customHeight="1">
      <c r="A30" s="1"/>
      <c r="B30" s="178" t="s">
        <v>77</v>
      </c>
      <c r="C30" s="179"/>
      <c r="D30" s="179"/>
      <c r="E30" s="180"/>
      <c r="F30" s="1"/>
      <c r="G30" s="57"/>
      <c r="H30" s="58"/>
      <c r="I30" s="54"/>
      <c r="J30" s="55"/>
      <c r="K30" s="2"/>
      <c r="L30" s="2"/>
      <c r="M30" s="2" t="s">
        <v>78</v>
      </c>
      <c r="N30" s="2"/>
      <c r="O30" s="2" t="s">
        <v>79</v>
      </c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8" customHeight="1">
      <c r="A31" s="1"/>
      <c r="B31" s="181"/>
      <c r="C31" s="182"/>
      <c r="D31" s="182"/>
      <c r="E31" s="183"/>
      <c r="F31" s="1"/>
      <c r="G31" s="57"/>
      <c r="H31" s="65"/>
      <c r="I31" s="54"/>
      <c r="J31" s="55"/>
      <c r="K31" s="2"/>
      <c r="L31" s="2"/>
      <c r="M31" s="2" t="s">
        <v>80</v>
      </c>
      <c r="N31" s="2" t="s">
        <v>81</v>
      </c>
      <c r="O31" s="2" t="s">
        <v>80</v>
      </c>
      <c r="P31" s="2" t="s">
        <v>81</v>
      </c>
      <c r="Q31" s="2"/>
      <c r="R31" s="2"/>
      <c r="S31" s="2"/>
      <c r="T31" s="1"/>
      <c r="U31" s="1"/>
      <c r="V31" s="2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" customHeight="1">
      <c r="A32" s="1"/>
      <c r="B32" s="66" t="s">
        <v>82</v>
      </c>
      <c r="C32" s="67"/>
      <c r="D32" s="67"/>
      <c r="E32" s="68"/>
      <c r="F32" s="1"/>
      <c r="G32" s="57"/>
      <c r="H32" s="58"/>
      <c r="I32" s="54"/>
      <c r="J32" s="55"/>
      <c r="K32" s="2"/>
      <c r="L32" s="2"/>
      <c r="M32" s="2">
        <v>1</v>
      </c>
      <c r="N32" s="69">
        <f>D9</f>
        <v>0.3</v>
      </c>
      <c r="O32" s="2">
        <v>3</v>
      </c>
      <c r="P32" s="69">
        <f>I9</f>
        <v>0</v>
      </c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" customHeight="1">
      <c r="A33" s="1"/>
      <c r="B33" s="70">
        <v>0</v>
      </c>
      <c r="C33" s="71" t="s">
        <v>83</v>
      </c>
      <c r="D33" s="71"/>
      <c r="E33" s="72"/>
      <c r="F33" s="1"/>
      <c r="G33" s="57"/>
      <c r="H33" s="58"/>
      <c r="I33" s="54"/>
      <c r="J33" s="55"/>
      <c r="K33" s="2"/>
      <c r="L33" s="2"/>
      <c r="M33" s="2">
        <v>2</v>
      </c>
      <c r="N33" s="69">
        <f>D14</f>
        <v>0</v>
      </c>
      <c r="O33" s="2">
        <v>4</v>
      </c>
      <c r="P33" s="69">
        <f>I18</f>
        <v>0</v>
      </c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8" customHeight="1">
      <c r="A34" s="1"/>
      <c r="B34" s="70">
        <v>1</v>
      </c>
      <c r="C34" s="71" t="s">
        <v>84</v>
      </c>
      <c r="D34" s="71"/>
      <c r="E34" s="72"/>
      <c r="F34" s="1"/>
      <c r="G34" s="73"/>
      <c r="H34" s="74"/>
      <c r="I34" s="75"/>
      <c r="J34" s="76"/>
      <c r="K34" s="2"/>
      <c r="L34" s="2"/>
      <c r="M34" s="2"/>
      <c r="N34" s="2"/>
      <c r="O34" s="2">
        <v>5</v>
      </c>
      <c r="P34" s="69">
        <f t="shared" ref="P34:P35" si="1">I24</f>
        <v>0</v>
      </c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8" customHeight="1">
      <c r="A35" s="1"/>
      <c r="B35" s="70">
        <v>2</v>
      </c>
      <c r="C35" s="71" t="s">
        <v>85</v>
      </c>
      <c r="D35" s="71"/>
      <c r="E35" s="72"/>
      <c r="F35" s="1"/>
      <c r="G35" s="1"/>
      <c r="H35" s="1"/>
      <c r="I35" s="1"/>
      <c r="J35" s="1"/>
      <c r="K35" s="2"/>
      <c r="L35" s="2"/>
      <c r="M35" s="2"/>
      <c r="N35" s="2"/>
      <c r="O35" s="2">
        <v>6</v>
      </c>
      <c r="P35" s="69">
        <f t="shared" si="1"/>
        <v>0</v>
      </c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8" customHeight="1">
      <c r="A36" s="1"/>
      <c r="B36" s="77"/>
      <c r="C36" s="78"/>
      <c r="D36" s="78"/>
      <c r="E36" s="79"/>
      <c r="F36" s="1"/>
      <c r="G36" s="1"/>
      <c r="H36" s="1"/>
      <c r="I36" s="80"/>
      <c r="J36" s="80"/>
      <c r="K36" s="80"/>
      <c r="L36" s="81"/>
      <c r="M36" s="2"/>
      <c r="N36" s="2"/>
      <c r="O36" s="2">
        <v>7</v>
      </c>
      <c r="P36" s="69">
        <f>I31</f>
        <v>0</v>
      </c>
      <c r="Q36" s="81"/>
      <c r="R36" s="81"/>
      <c r="S36" s="81"/>
      <c r="T36" s="80"/>
      <c r="U36" s="80"/>
      <c r="V36" s="80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8" customHeight="1">
      <c r="A37" s="1"/>
      <c r="B37" s="82" t="s">
        <v>86</v>
      </c>
      <c r="C37" s="83"/>
      <c r="D37" s="83"/>
      <c r="E37" s="84"/>
      <c r="F37" s="1"/>
      <c r="G37" s="1"/>
      <c r="H37" s="1"/>
      <c r="I37" s="1"/>
      <c r="J37" s="1"/>
      <c r="K37" s="1"/>
      <c r="L37" s="85"/>
      <c r="M37" s="2"/>
      <c r="N37" s="2"/>
      <c r="O37" s="2">
        <v>8</v>
      </c>
      <c r="P37" s="69">
        <f>I34</f>
        <v>0</v>
      </c>
      <c r="Q37" s="85"/>
      <c r="R37" s="85"/>
      <c r="S37" s="85"/>
      <c r="T37" s="71"/>
      <c r="U37" s="71"/>
      <c r="V37" s="7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8" customHeight="1">
      <c r="A38" s="1"/>
      <c r="B38" s="86">
        <v>0</v>
      </c>
      <c r="C38" s="71" t="s">
        <v>87</v>
      </c>
      <c r="D38" s="71"/>
      <c r="E38" s="72"/>
      <c r="F38" s="1"/>
      <c r="G38" s="1"/>
      <c r="H38" s="1"/>
      <c r="I38" s="1"/>
      <c r="J38" s="1"/>
      <c r="K38" s="1"/>
      <c r="L38" s="85"/>
      <c r="M38" s="2"/>
      <c r="N38" s="2"/>
      <c r="O38" s="2"/>
      <c r="P38" s="2"/>
      <c r="Q38" s="85"/>
      <c r="R38" s="85"/>
      <c r="S38" s="85"/>
      <c r="T38" s="71"/>
      <c r="U38" s="71"/>
      <c r="V38" s="7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8" customHeight="1">
      <c r="A39" s="1"/>
      <c r="B39" s="86">
        <v>1</v>
      </c>
      <c r="C39" s="71" t="s">
        <v>88</v>
      </c>
      <c r="D39" s="71"/>
      <c r="E39" s="72"/>
      <c r="F39" s="1"/>
      <c r="G39" s="1"/>
      <c r="H39" s="1"/>
      <c r="I39" s="1"/>
      <c r="J39" s="1"/>
      <c r="K39" s="1"/>
      <c r="L39" s="85"/>
      <c r="M39" s="85"/>
      <c r="N39" s="85"/>
      <c r="O39" s="85"/>
      <c r="P39" s="85"/>
      <c r="Q39" s="85"/>
      <c r="R39" s="85"/>
      <c r="S39" s="85"/>
      <c r="T39" s="71"/>
      <c r="U39" s="71"/>
      <c r="V39" s="7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8" customHeight="1">
      <c r="A40" s="1"/>
      <c r="B40" s="86">
        <v>2</v>
      </c>
      <c r="C40" s="71" t="s">
        <v>89</v>
      </c>
      <c r="D40" s="71"/>
      <c r="E40" s="72"/>
      <c r="F40" s="1"/>
      <c r="G40" s="1"/>
      <c r="H40" s="1"/>
      <c r="I40" s="1"/>
      <c r="J40" s="1"/>
      <c r="K40" s="1"/>
      <c r="L40" s="85"/>
      <c r="M40" s="85"/>
      <c r="N40" s="85"/>
      <c r="O40" s="85"/>
      <c r="P40" s="85"/>
      <c r="Q40" s="85"/>
      <c r="R40" s="85"/>
      <c r="S40" s="85"/>
      <c r="T40" s="71"/>
      <c r="U40" s="71"/>
      <c r="V40" s="7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8" customHeight="1">
      <c r="A41" s="1"/>
      <c r="B41" s="86">
        <v>3</v>
      </c>
      <c r="C41" s="71" t="s">
        <v>90</v>
      </c>
      <c r="D41" s="71"/>
      <c r="E41" s="72"/>
      <c r="F41" s="1"/>
      <c r="G41" s="1"/>
      <c r="H41" s="1"/>
      <c r="I41" s="1"/>
      <c r="J41" s="1"/>
      <c r="K41" s="1"/>
      <c r="L41" s="85"/>
      <c r="M41" s="85"/>
      <c r="N41" s="85"/>
      <c r="O41" s="85"/>
      <c r="P41" s="85"/>
      <c r="Q41" s="85"/>
      <c r="R41" s="85"/>
      <c r="S41" s="85"/>
      <c r="T41" s="71"/>
      <c r="U41" s="71"/>
      <c r="V41" s="7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8" customHeight="1">
      <c r="A42" s="1"/>
      <c r="B42" s="86">
        <v>4</v>
      </c>
      <c r="C42" s="71" t="s">
        <v>91</v>
      </c>
      <c r="D42" s="71"/>
      <c r="E42" s="72"/>
      <c r="F42" s="1"/>
      <c r="G42" s="1"/>
      <c r="H42" s="1"/>
      <c r="I42" s="1"/>
      <c r="J42" s="1"/>
      <c r="K42" s="1"/>
      <c r="L42" s="85"/>
      <c r="M42" s="85"/>
      <c r="N42" s="85"/>
      <c r="O42" s="85"/>
      <c r="P42" s="85"/>
      <c r="Q42" s="85"/>
      <c r="R42" s="85"/>
      <c r="S42" s="85"/>
      <c r="T42" s="71"/>
      <c r="U42" s="71"/>
      <c r="V42" s="7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8" customHeight="1">
      <c r="A43" s="1"/>
      <c r="B43" s="87"/>
      <c r="C43" s="78"/>
      <c r="D43" s="78"/>
      <c r="E43" s="79"/>
      <c r="F43" s="1"/>
      <c r="G43" s="1"/>
      <c r="H43" s="1"/>
      <c r="I43" s="1"/>
      <c r="J43" s="1"/>
      <c r="K43" s="1"/>
      <c r="L43" s="85"/>
      <c r="M43" s="85"/>
      <c r="N43" s="85"/>
      <c r="O43" s="85"/>
      <c r="P43" s="85"/>
      <c r="Q43" s="85"/>
      <c r="R43" s="85"/>
      <c r="S43" s="85"/>
      <c r="T43" s="71"/>
      <c r="U43" s="71"/>
      <c r="V43" s="7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85"/>
      <c r="M44" s="85"/>
      <c r="N44" s="85"/>
      <c r="O44" s="85"/>
      <c r="P44" s="85"/>
      <c r="Q44" s="85"/>
      <c r="R44" s="85"/>
      <c r="S44" s="85"/>
      <c r="T44" s="71"/>
      <c r="U44" s="71"/>
      <c r="V44" s="7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8" hidden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85"/>
      <c r="M45" s="85"/>
      <c r="N45" s="85"/>
      <c r="O45" s="85"/>
      <c r="P45" s="85"/>
      <c r="Q45" s="85"/>
      <c r="R45" s="85"/>
      <c r="S45" s="85"/>
      <c r="T45" s="71"/>
      <c r="U45" s="71"/>
      <c r="V45" s="7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8" hidden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8" hidden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8" hidden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8" hidden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8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8" hidden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8" hidden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8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8" hidden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8" hidden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8" hidden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8" hidden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8" hidden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8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8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8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8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2"/>
      <c r="R87" s="2"/>
      <c r="S87" s="2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2"/>
      <c r="R88" s="2"/>
      <c r="S88" s="2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2"/>
      <c r="R92" s="2"/>
      <c r="S92" s="2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2"/>
      <c r="R93" s="2"/>
      <c r="S93" s="2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2"/>
      <c r="R96" s="2"/>
      <c r="S96" s="2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2"/>
      <c r="R97" s="2"/>
      <c r="S97" s="2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2"/>
      <c r="R98" s="2"/>
      <c r="S98" s="2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2"/>
      <c r="R99" s="2"/>
      <c r="S99" s="2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2"/>
      <c r="S100" s="2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2"/>
      <c r="S106" s="2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2"/>
      <c r="S107" s="2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2"/>
      <c r="S109" s="2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2"/>
      <c r="S111" s="2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2"/>
      <c r="S112" s="2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2"/>
      <c r="S113" s="2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2"/>
      <c r="S114" s="2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2"/>
      <c r="S115" s="2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2"/>
      <c r="S116" s="2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2"/>
      <c r="S117" s="2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2"/>
      <c r="S119" s="2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2"/>
      <c r="S121" s="2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2"/>
      <c r="S122" s="2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2"/>
      <c r="S125" s="2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2"/>
      <c r="S126" s="2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2"/>
      <c r="S127" s="2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2"/>
      <c r="S128" s="2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2"/>
      <c r="S130" s="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2"/>
      <c r="S132" s="2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2"/>
      <c r="S133" s="2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2"/>
      <c r="S134" s="2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2"/>
      <c r="S135" s="2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2"/>
      <c r="S136" s="2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2"/>
      <c r="S137" s="2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2"/>
      <c r="S138" s="2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2"/>
      <c r="S139" s="2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2"/>
      <c r="S140" s="2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2"/>
      <c r="S141" s="2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2"/>
      <c r="S142" s="2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2"/>
      <c r="S148" s="2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2"/>
      <c r="S149" s="2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2"/>
      <c r="S150" s="2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2"/>
      <c r="S153" s="2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2"/>
      <c r="S156" s="2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2"/>
      <c r="S157" s="2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2"/>
      <c r="S158" s="2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2"/>
      <c r="S160" s="2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2"/>
      <c r="S161" s="2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2"/>
      <c r="S162" s="2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2"/>
      <c r="S163" s="2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2"/>
      <c r="S165" s="2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2"/>
      <c r="S166" s="2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2"/>
      <c r="S167" s="2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2"/>
      <c r="S168" s="2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2"/>
      <c r="S170" s="2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2"/>
      <c r="S173" s="2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2"/>
      <c r="S174" s="2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2"/>
      <c r="S175" s="2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2"/>
      <c r="S176" s="2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2"/>
      <c r="S179" s="2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2"/>
      <c r="S182" s="2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2"/>
      <c r="S183" s="2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2"/>
      <c r="S184" s="2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2"/>
      <c r="S186" s="2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2"/>
      <c r="S188" s="2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2"/>
      <c r="S189" s="2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2"/>
      <c r="S190" s="2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2"/>
      <c r="S191" s="2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2"/>
      <c r="S192" s="2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2"/>
      <c r="S193" s="2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2"/>
      <c r="S194" s="2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2"/>
      <c r="S195" s="2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2"/>
      <c r="S196" s="2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2"/>
      <c r="S198" s="2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2"/>
      <c r="S200" s="2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2"/>
      <c r="S201" s="2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2"/>
      <c r="S202" s="2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2"/>
      <c r="S203" s="2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2"/>
      <c r="S204" s="2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2"/>
      <c r="S206" s="2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2"/>
      <c r="S208" s="2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2"/>
      <c r="S210" s="2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2"/>
      <c r="S211" s="2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2"/>
      <c r="S214" s="2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2"/>
      <c r="S216" s="2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2"/>
      <c r="S217" s="2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2"/>
      <c r="S218" s="2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2"/>
      <c r="S219" s="2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2"/>
      <c r="S220" s="2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2"/>
      <c r="S221" s="2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2"/>
      <c r="S222" s="2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2"/>
      <c r="S223" s="2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2"/>
      <c r="S224" s="2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2"/>
      <c r="S225" s="2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2"/>
      <c r="S229" s="2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2"/>
      <c r="S230" s="2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2"/>
      <c r="S231" s="2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2"/>
      <c r="S235" s="2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2"/>
      <c r="S236" s="2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2"/>
      <c r="S237" s="2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2"/>
      <c r="S238" s="2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2"/>
      <c r="S239" s="2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2"/>
      <c r="S240" s="2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2"/>
      <c r="S241" s="2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2"/>
      <c r="S242" s="2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2"/>
      <c r="S243" s="2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2"/>
      <c r="S244" s="2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2"/>
      <c r="R245" s="2"/>
      <c r="S245" s="2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2"/>
      <c r="R246" s="2"/>
      <c r="S246" s="2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2"/>
      <c r="R247" s="2"/>
      <c r="S247" s="2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2"/>
      <c r="R248" s="2"/>
      <c r="S248" s="2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2"/>
      <c r="R249" s="2"/>
      <c r="S249" s="2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2"/>
      <c r="R250" s="2"/>
      <c r="S250" s="2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2"/>
      <c r="R251" s="2"/>
      <c r="S251" s="2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2"/>
      <c r="R252" s="2"/>
      <c r="S252" s="2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2"/>
      <c r="R253" s="2"/>
      <c r="S253" s="2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2"/>
      <c r="R254" s="2"/>
      <c r="S254" s="2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2"/>
      <c r="R255" s="2"/>
      <c r="S255" s="2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2"/>
      <c r="R256" s="2"/>
      <c r="S256" s="2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2"/>
      <c r="R257" s="2"/>
      <c r="S257" s="2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2"/>
      <c r="R258" s="2"/>
      <c r="S258" s="2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2"/>
      <c r="R259" s="2"/>
      <c r="S259" s="2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2"/>
      <c r="R260" s="2"/>
      <c r="S260" s="2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2"/>
      <c r="R261" s="2"/>
      <c r="S261" s="2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2"/>
      <c r="R262" s="2"/>
      <c r="S262" s="2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2"/>
      <c r="R263" s="2"/>
      <c r="S263" s="2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2"/>
      <c r="R264" s="2"/>
      <c r="S264" s="2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2"/>
      <c r="R266" s="2"/>
      <c r="S266" s="2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2"/>
      <c r="R267" s="2"/>
      <c r="S267" s="2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2"/>
      <c r="R268" s="2"/>
      <c r="S268" s="2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2"/>
      <c r="R269" s="2"/>
      <c r="S269" s="2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2"/>
      <c r="R270" s="2"/>
      <c r="S270" s="2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2"/>
      <c r="R271" s="2"/>
      <c r="S271" s="2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2"/>
      <c r="R272" s="2"/>
      <c r="S272" s="2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2"/>
      <c r="R273" s="2"/>
      <c r="S273" s="2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2"/>
      <c r="R274" s="2"/>
      <c r="S274" s="2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2"/>
      <c r="R275" s="2"/>
      <c r="S275" s="2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2"/>
      <c r="R276" s="2"/>
      <c r="S276" s="2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2"/>
      <c r="R277" s="2"/>
      <c r="S277" s="2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2"/>
      <c r="R278" s="2"/>
      <c r="S278" s="2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2"/>
      <c r="R279" s="2"/>
      <c r="S279" s="2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2"/>
      <c r="R280" s="2"/>
      <c r="S280" s="2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2"/>
      <c r="R281" s="2"/>
      <c r="S281" s="2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2"/>
      <c r="R282" s="2"/>
      <c r="S282" s="2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2"/>
      <c r="R283" s="2"/>
      <c r="S283" s="2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2"/>
      <c r="R285" s="2"/>
      <c r="S285" s="2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2"/>
      <c r="R286" s="2"/>
      <c r="S286" s="2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2"/>
      <c r="R287" s="2"/>
      <c r="S287" s="2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2"/>
      <c r="R288" s="2"/>
      <c r="S288" s="2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2"/>
      <c r="R289" s="2"/>
      <c r="S289" s="2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2"/>
      <c r="R290" s="2"/>
      <c r="S290" s="2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2"/>
      <c r="R291" s="2"/>
      <c r="S291" s="2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2"/>
      <c r="R292" s="2"/>
      <c r="S292" s="2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2"/>
      <c r="R293" s="2"/>
      <c r="S293" s="2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2"/>
      <c r="R294" s="2"/>
      <c r="S294" s="2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2"/>
      <c r="R295" s="2"/>
      <c r="S295" s="2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2"/>
      <c r="R296" s="2"/>
      <c r="S296" s="2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2"/>
      <c r="R297" s="2"/>
      <c r="S297" s="2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2"/>
      <c r="R298" s="2"/>
      <c r="S298" s="2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2"/>
      <c r="R299" s="2"/>
      <c r="S299" s="2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2"/>
      <c r="R300" s="2"/>
      <c r="S300" s="2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2"/>
      <c r="R303" s="2"/>
      <c r="S303" s="2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2"/>
      <c r="R304" s="2"/>
      <c r="S304" s="2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2"/>
      <c r="R305" s="2"/>
      <c r="S305" s="2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2"/>
      <c r="R306" s="2"/>
      <c r="S306" s="2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2"/>
      <c r="R307" s="2"/>
      <c r="S307" s="2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2"/>
      <c r="R308" s="2"/>
      <c r="S308" s="2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2"/>
      <c r="R309" s="2"/>
      <c r="S309" s="2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2"/>
      <c r="R310" s="2"/>
      <c r="S310" s="2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2"/>
      <c r="R311" s="2"/>
      <c r="S311" s="2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2"/>
      <c r="R312" s="2"/>
      <c r="S312" s="2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2"/>
      <c r="R313" s="2"/>
      <c r="S313" s="2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2"/>
      <c r="R314" s="2"/>
      <c r="S314" s="2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2"/>
      <c r="R315" s="2"/>
      <c r="S315" s="2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2"/>
      <c r="R316" s="2"/>
      <c r="S316" s="2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2"/>
      <c r="R317" s="2"/>
      <c r="S317" s="2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2"/>
      <c r="R318" s="2"/>
      <c r="S318" s="2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2"/>
      <c r="R319" s="2"/>
      <c r="S319" s="2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2"/>
      <c r="R320" s="2"/>
      <c r="S320" s="2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2"/>
      <c r="R321" s="2"/>
      <c r="S321" s="2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2"/>
      <c r="R322" s="2"/>
      <c r="S322" s="2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2"/>
      <c r="R323" s="2"/>
      <c r="S323" s="2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2"/>
      <c r="R324" s="2"/>
      <c r="S324" s="2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2"/>
      <c r="R325" s="2"/>
      <c r="S325" s="2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2"/>
      <c r="R326" s="2"/>
      <c r="S326" s="2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2"/>
      <c r="R327" s="2"/>
      <c r="S327" s="2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2"/>
      <c r="R328" s="2"/>
      <c r="S328" s="2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2"/>
      <c r="R329" s="2"/>
      <c r="S329" s="2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2"/>
      <c r="R330" s="2"/>
      <c r="S330" s="2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2"/>
      <c r="R331" s="2"/>
      <c r="S331" s="2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2"/>
      <c r="R332" s="2"/>
      <c r="S332" s="2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2"/>
      <c r="R333" s="2"/>
      <c r="S333" s="2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2"/>
      <c r="R334" s="2"/>
      <c r="S334" s="2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2"/>
      <c r="R335" s="2"/>
      <c r="S335" s="2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2"/>
      <c r="R336" s="2"/>
      <c r="S336" s="2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2"/>
      <c r="R337" s="2"/>
      <c r="S337" s="2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2"/>
      <c r="R338" s="2"/>
      <c r="S338" s="2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2"/>
      <c r="R339" s="2"/>
      <c r="S339" s="2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2"/>
      <c r="R340" s="2"/>
      <c r="S340" s="2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2"/>
      <c r="R341" s="2"/>
      <c r="S341" s="2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2"/>
      <c r="R342" s="2"/>
      <c r="S342" s="2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2"/>
      <c r="R343" s="2"/>
      <c r="S343" s="2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2"/>
      <c r="R344" s="2"/>
      <c r="S344" s="2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2"/>
      <c r="R345" s="2"/>
      <c r="S345" s="2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2"/>
      <c r="R346" s="2"/>
      <c r="S346" s="2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2"/>
      <c r="R347" s="2"/>
      <c r="S347" s="2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2"/>
      <c r="R348" s="2"/>
      <c r="S348" s="2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2"/>
      <c r="R349" s="2"/>
      <c r="S349" s="2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2"/>
      <c r="R351" s="2"/>
      <c r="S351" s="2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2"/>
      <c r="R352" s="2"/>
      <c r="S352" s="2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2"/>
      <c r="R353" s="2"/>
      <c r="S353" s="2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2"/>
      <c r="R354" s="2"/>
      <c r="S354" s="2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2"/>
      <c r="R355" s="2"/>
      <c r="S355" s="2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2"/>
      <c r="R356" s="2"/>
      <c r="S356" s="2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2"/>
      <c r="R357" s="2"/>
      <c r="S357" s="2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2"/>
      <c r="R358" s="2"/>
      <c r="S358" s="2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2"/>
      <c r="R359" s="2"/>
      <c r="S359" s="2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2"/>
      <c r="R361" s="2"/>
      <c r="S361" s="2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2"/>
      <c r="R362" s="2"/>
      <c r="S362" s="2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2"/>
      <c r="R363" s="2"/>
      <c r="S363" s="2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2"/>
      <c r="R364" s="2"/>
      <c r="S364" s="2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2"/>
      <c r="R365" s="2"/>
      <c r="S365" s="2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2"/>
      <c r="R366" s="2"/>
      <c r="S366" s="2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2"/>
      <c r="R367" s="2"/>
      <c r="S367" s="2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2"/>
      <c r="R368" s="2"/>
      <c r="S368" s="2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2"/>
      <c r="R369" s="2"/>
      <c r="S369" s="2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2"/>
      <c r="R370" s="2"/>
      <c r="S370" s="2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2"/>
      <c r="R371" s="2"/>
      <c r="S371" s="2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2"/>
      <c r="R372" s="2"/>
      <c r="S372" s="2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2"/>
      <c r="R373" s="2"/>
      <c r="S373" s="2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2"/>
      <c r="R374" s="2"/>
      <c r="S374" s="2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2"/>
      <c r="R375" s="2"/>
      <c r="S375" s="2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2"/>
      <c r="R376" s="2"/>
      <c r="S376" s="2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2"/>
      <c r="R377" s="2"/>
      <c r="S377" s="2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2"/>
      <c r="R378" s="2"/>
      <c r="S378" s="2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2"/>
      <c r="R379" s="2"/>
      <c r="S379" s="2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2"/>
      <c r="R380" s="2"/>
      <c r="S380" s="2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2"/>
      <c r="R381" s="2"/>
      <c r="S381" s="2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2"/>
      <c r="R382" s="2"/>
      <c r="S382" s="2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2"/>
      <c r="R383" s="2"/>
      <c r="S383" s="2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2"/>
      <c r="R384" s="2"/>
      <c r="S384" s="2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2"/>
      <c r="R385" s="2"/>
      <c r="S385" s="2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2"/>
      <c r="R386" s="2"/>
      <c r="S386" s="2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2"/>
      <c r="R387" s="2"/>
      <c r="S387" s="2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2"/>
      <c r="R388" s="2"/>
      <c r="S388" s="2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2"/>
      <c r="R389" s="2"/>
      <c r="S389" s="2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2"/>
      <c r="R390" s="2"/>
      <c r="S390" s="2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2"/>
      <c r="R391" s="2"/>
      <c r="S391" s="2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2"/>
      <c r="R392" s="2"/>
      <c r="S392" s="2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2"/>
      <c r="R393" s="2"/>
      <c r="S393" s="2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2"/>
      <c r="R394" s="2"/>
      <c r="S394" s="2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2"/>
      <c r="R395" s="2"/>
      <c r="S395" s="2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2"/>
      <c r="R396" s="2"/>
      <c r="S396" s="2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2"/>
      <c r="R397" s="2"/>
      <c r="S397" s="2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2"/>
      <c r="R398" s="2"/>
      <c r="S398" s="2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2"/>
      <c r="R399" s="2"/>
      <c r="S399" s="2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2"/>
      <c r="R400" s="2"/>
      <c r="S400" s="2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2"/>
      <c r="R401" s="2"/>
      <c r="S401" s="2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2"/>
      <c r="R402" s="2"/>
      <c r="S402" s="2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2"/>
      <c r="R403" s="2"/>
      <c r="S403" s="2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2"/>
      <c r="R404" s="2"/>
      <c r="S404" s="2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2"/>
      <c r="R405" s="2"/>
      <c r="S405" s="2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2"/>
      <c r="R406" s="2"/>
      <c r="S406" s="2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2"/>
      <c r="R407" s="2"/>
      <c r="S407" s="2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2"/>
      <c r="R408" s="2"/>
      <c r="S408" s="2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2"/>
      <c r="R409" s="2"/>
      <c r="S409" s="2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2"/>
      <c r="R411" s="2"/>
      <c r="S411" s="2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2"/>
      <c r="R412" s="2"/>
      <c r="S412" s="2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2"/>
      <c r="R413" s="2"/>
      <c r="S413" s="2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2"/>
      <c r="R414" s="2"/>
      <c r="S414" s="2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2"/>
      <c r="S415" s="2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2"/>
      <c r="S416" s="2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2"/>
      <c r="S417" s="2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2"/>
      <c r="S418" s="2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2"/>
      <c r="S419" s="2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2"/>
      <c r="S420" s="2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2"/>
      <c r="S421" s="2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2"/>
      <c r="S422" s="2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2"/>
      <c r="S423" s="2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2"/>
      <c r="S424" s="2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2"/>
      <c r="S425" s="2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2"/>
      <c r="S426" s="2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2"/>
      <c r="S428" s="2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2"/>
      <c r="S429" s="2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2"/>
      <c r="S430" s="2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2"/>
      <c r="S431" s="2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2"/>
      <c r="S432" s="2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2"/>
      <c r="S433" s="2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2"/>
      <c r="R434" s="2"/>
      <c r="S434" s="2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2"/>
      <c r="R435" s="2"/>
      <c r="S435" s="2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2"/>
      <c r="R436" s="2"/>
      <c r="S436" s="2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2"/>
      <c r="R437" s="2"/>
      <c r="S437" s="2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2"/>
      <c r="R438" s="2"/>
      <c r="S438" s="2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2"/>
      <c r="R439" s="2"/>
      <c r="S439" s="2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2"/>
      <c r="R440" s="2"/>
      <c r="S440" s="2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2"/>
      <c r="R441" s="2"/>
      <c r="S441" s="2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2"/>
      <c r="R442" s="2"/>
      <c r="S442" s="2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2"/>
      <c r="R443" s="2"/>
      <c r="S443" s="2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2"/>
      <c r="R444" s="2"/>
      <c r="S444" s="2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2"/>
      <c r="R445" s="2"/>
      <c r="S445" s="2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2"/>
      <c r="R446" s="2"/>
      <c r="S446" s="2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2"/>
      <c r="R447" s="2"/>
      <c r="S447" s="2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2"/>
      <c r="R448" s="2"/>
      <c r="S448" s="2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2"/>
      <c r="R449" s="2"/>
      <c r="S449" s="2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2"/>
      <c r="R450" s="2"/>
      <c r="S450" s="2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2"/>
      <c r="R451" s="2"/>
      <c r="S451" s="2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2"/>
      <c r="R452" s="2"/>
      <c r="S452" s="2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2"/>
      <c r="R453" s="2"/>
      <c r="S453" s="2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2"/>
      <c r="R454" s="2"/>
      <c r="S454" s="2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2"/>
      <c r="R455" s="2"/>
      <c r="S455" s="2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2"/>
      <c r="R456" s="2"/>
      <c r="S456" s="2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2"/>
      <c r="R457" s="2"/>
      <c r="S457" s="2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2"/>
      <c r="R458" s="2"/>
      <c r="S458" s="2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2"/>
      <c r="R459" s="2"/>
      <c r="S459" s="2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2"/>
      <c r="R460" s="2"/>
      <c r="S460" s="2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2"/>
      <c r="S461" s="2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2"/>
      <c r="S462" s="2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2"/>
      <c r="S463" s="2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2"/>
      <c r="S464" s="2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2"/>
      <c r="S465" s="2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2"/>
      <c r="S466" s="2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2"/>
      <c r="S467" s="2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2"/>
      <c r="S468" s="2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2"/>
      <c r="R469" s="2"/>
      <c r="S469" s="2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2"/>
      <c r="R470" s="2"/>
      <c r="S470" s="2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2"/>
      <c r="R471" s="2"/>
      <c r="S471" s="2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2"/>
      <c r="R472" s="2"/>
      <c r="S472" s="2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2"/>
      <c r="R473" s="2"/>
      <c r="S473" s="2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2"/>
      <c r="R474" s="2"/>
      <c r="S474" s="2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2"/>
      <c r="R475" s="2"/>
      <c r="S475" s="2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2"/>
      <c r="R476" s="2"/>
      <c r="S476" s="2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2"/>
      <c r="R477" s="2"/>
      <c r="S477" s="2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2"/>
      <c r="R478" s="2"/>
      <c r="S478" s="2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2"/>
      <c r="R479" s="2"/>
      <c r="S479" s="2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2"/>
      <c r="R480" s="2"/>
      <c r="S480" s="2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2"/>
      <c r="R481" s="2"/>
      <c r="S481" s="2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2"/>
      <c r="R482" s="2"/>
      <c r="S482" s="2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2"/>
      <c r="R483" s="2"/>
      <c r="S483" s="2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2"/>
      <c r="R484" s="2"/>
      <c r="S484" s="2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2"/>
      <c r="R485" s="2"/>
      <c r="S485" s="2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2"/>
      <c r="R486" s="2"/>
      <c r="S486" s="2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2"/>
      <c r="R487" s="2"/>
      <c r="S487" s="2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2"/>
      <c r="R488" s="2"/>
      <c r="S488" s="2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2"/>
      <c r="R489" s="2"/>
      <c r="S489" s="2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2"/>
      <c r="R490" s="2"/>
      <c r="S490" s="2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2"/>
      <c r="R491" s="2"/>
      <c r="S491" s="2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2"/>
      <c r="R492" s="2"/>
      <c r="S492" s="2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2"/>
      <c r="R493" s="2"/>
      <c r="S493" s="2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2"/>
      <c r="R494" s="2"/>
      <c r="S494" s="2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2"/>
      <c r="R495" s="2"/>
      <c r="S495" s="2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2"/>
      <c r="R496" s="2"/>
      <c r="S496" s="2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2"/>
      <c r="R497" s="2"/>
      <c r="S497" s="2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2"/>
      <c r="S498" s="2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2"/>
      <c r="R499" s="2"/>
      <c r="S499" s="2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2"/>
      <c r="S500" s="2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2"/>
      <c r="S501" s="2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2"/>
      <c r="S502" s="2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2"/>
      <c r="S503" s="2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2"/>
      <c r="S504" s="2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2"/>
      <c r="S505" s="2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2"/>
      <c r="S506" s="2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2"/>
      <c r="S507" s="2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2"/>
      <c r="S508" s="2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2"/>
      <c r="S509" s="2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2"/>
      <c r="S510" s="2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2"/>
      <c r="S511" s="2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2"/>
      <c r="S512" s="2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2"/>
      <c r="S513" s="2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2"/>
      <c r="S514" s="2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2"/>
      <c r="S515" s="2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2"/>
      <c r="S516" s="2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2"/>
      <c r="S517" s="2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2"/>
      <c r="S518" s="2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2"/>
      <c r="S519" s="2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2"/>
      <c r="S520" s="2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2"/>
      <c r="S521" s="2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2"/>
      <c r="S522" s="2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2"/>
      <c r="S523" s="2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2"/>
      <c r="S524" s="2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2"/>
      <c r="S525" s="2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2"/>
      <c r="S526" s="2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2"/>
      <c r="S527" s="2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2"/>
      <c r="S528" s="2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2"/>
      <c r="S529" s="2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2"/>
      <c r="S530" s="2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2"/>
      <c r="S531" s="2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2"/>
      <c r="S532" s="2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2"/>
      <c r="S533" s="2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2"/>
      <c r="S534" s="2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2"/>
      <c r="S535" s="2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2"/>
      <c r="S536" s="2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2"/>
      <c r="S537" s="2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2"/>
      <c r="S538" s="2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2"/>
      <c r="S539" s="2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2"/>
      <c r="S540" s="2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2"/>
      <c r="S541" s="2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2"/>
      <c r="S542" s="2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2"/>
      <c r="S543" s="2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2"/>
      <c r="S544" s="2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2"/>
      <c r="S545" s="2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2"/>
      <c r="S546" s="2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2"/>
      <c r="S547" s="2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2"/>
      <c r="S548" s="2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2"/>
      <c r="S549" s="2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2"/>
      <c r="S550" s="2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2"/>
      <c r="S551" s="2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2"/>
      <c r="S552" s="2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2"/>
      <c r="S553" s="2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2"/>
      <c r="S554" s="2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2"/>
      <c r="S555" s="2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2"/>
      <c r="S556" s="2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2"/>
      <c r="S557" s="2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2"/>
      <c r="S558" s="2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2"/>
      <c r="S559" s="2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2"/>
      <c r="S560" s="2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2"/>
      <c r="S561" s="2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2"/>
      <c r="S570" s="2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2"/>
      <c r="S571" s="2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2"/>
      <c r="S572" s="2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2"/>
      <c r="S573" s="2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2"/>
      <c r="S574" s="2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2"/>
      <c r="S575" s="2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2"/>
      <c r="S576" s="2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2"/>
      <c r="S577" s="2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2"/>
      <c r="S578" s="2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2"/>
      <c r="S579" s="2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2"/>
      <c r="S580" s="2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2"/>
      <c r="S581" s="2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2"/>
      <c r="S582" s="2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2"/>
      <c r="R583" s="2"/>
      <c r="S583" s="2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2"/>
      <c r="R584" s="2"/>
      <c r="S584" s="2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2"/>
      <c r="R585" s="2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2"/>
      <c r="R586" s="2"/>
      <c r="S586" s="2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2"/>
      <c r="R587" s="2"/>
      <c r="S587" s="2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2"/>
      <c r="R588" s="2"/>
      <c r="S588" s="2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2"/>
      <c r="R589" s="2"/>
      <c r="S589" s="2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2"/>
      <c r="R590" s="2"/>
      <c r="S590" s="2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2"/>
      <c r="R591" s="2"/>
      <c r="S591" s="2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2"/>
      <c r="R592" s="2"/>
      <c r="S592" s="2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2"/>
      <c r="R593" s="2"/>
      <c r="S593" s="2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2"/>
      <c r="R594" s="2"/>
      <c r="S594" s="2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2"/>
      <c r="R595" s="2"/>
      <c r="S595" s="2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2"/>
      <c r="R596" s="2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2"/>
      <c r="R597" s="2"/>
      <c r="S597" s="2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2"/>
      <c r="R598" s="2"/>
      <c r="S598" s="2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2"/>
      <c r="R599" s="2"/>
      <c r="S599" s="2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2"/>
      <c r="R600" s="2"/>
      <c r="S600" s="2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2"/>
      <c r="R601" s="2"/>
      <c r="S601" s="2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2"/>
      <c r="R602" s="2"/>
      <c r="S602" s="2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2"/>
      <c r="R603" s="2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2"/>
      <c r="R604" s="2"/>
      <c r="S604" s="2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2"/>
      <c r="R605" s="2"/>
      <c r="S605" s="2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2"/>
      <c r="R606" s="2"/>
      <c r="S606" s="2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2"/>
      <c r="R607" s="2"/>
      <c r="S607" s="2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2"/>
      <c r="R608" s="2"/>
      <c r="S608" s="2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2"/>
      <c r="R609" s="2"/>
      <c r="S609" s="2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2"/>
      <c r="R610" s="2"/>
      <c r="S610" s="2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2"/>
      <c r="R611" s="2"/>
      <c r="S611" s="2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2"/>
      <c r="R612" s="2"/>
      <c r="S612" s="2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2"/>
      <c r="R613" s="2"/>
      <c r="S613" s="2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2"/>
      <c r="R614" s="2"/>
      <c r="S614" s="2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2"/>
      <c r="R615" s="2"/>
      <c r="S615" s="2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2"/>
      <c r="R616" s="2"/>
      <c r="S616" s="2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2"/>
      <c r="R617" s="2"/>
      <c r="S617" s="2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2"/>
      <c r="R618" s="2"/>
      <c r="S618" s="2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2"/>
      <c r="R619" s="2"/>
      <c r="S619" s="2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2"/>
      <c r="R620" s="2"/>
      <c r="S620" s="2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2"/>
      <c r="R621" s="2"/>
      <c r="S621" s="2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2"/>
      <c r="R622" s="2"/>
      <c r="S622" s="2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2"/>
      <c r="R623" s="2"/>
      <c r="S623" s="2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2"/>
      <c r="R624" s="2"/>
      <c r="S624" s="2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2"/>
      <c r="R625" s="2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2"/>
      <c r="R626" s="2"/>
      <c r="S626" s="2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2"/>
      <c r="R627" s="2"/>
      <c r="S627" s="2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2"/>
      <c r="R628" s="2"/>
      <c r="S628" s="2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2"/>
      <c r="R629" s="2"/>
      <c r="S629" s="2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2"/>
      <c r="R630" s="2"/>
      <c r="S630" s="2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2"/>
      <c r="R631" s="2"/>
      <c r="S631" s="2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2"/>
      <c r="R632" s="2"/>
      <c r="S632" s="2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2"/>
      <c r="R633" s="2"/>
      <c r="S633" s="2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2"/>
      <c r="R634" s="2"/>
      <c r="S634" s="2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2"/>
      <c r="R635" s="2"/>
      <c r="S635" s="2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2"/>
      <c r="R636" s="2"/>
      <c r="S636" s="2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2"/>
      <c r="R637" s="2"/>
      <c r="S637" s="2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2"/>
      <c r="R638" s="2"/>
      <c r="S638" s="2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2"/>
      <c r="R639" s="2"/>
      <c r="S639" s="2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2"/>
      <c r="R640" s="2"/>
      <c r="S640" s="2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2"/>
      <c r="R641" s="2"/>
      <c r="S641" s="2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2"/>
      <c r="R642" s="2"/>
      <c r="S642" s="2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2"/>
      <c r="R643" s="2"/>
      <c r="S643" s="2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2"/>
      <c r="R644" s="2"/>
      <c r="S644" s="2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2"/>
      <c r="R645" s="2"/>
      <c r="S645" s="2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2"/>
      <c r="R646" s="2"/>
      <c r="S646" s="2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2"/>
      <c r="R647" s="2"/>
      <c r="S647" s="2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2"/>
      <c r="R648" s="2"/>
      <c r="S648" s="2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2"/>
      <c r="R649" s="2"/>
      <c r="S649" s="2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2"/>
      <c r="R650" s="2"/>
      <c r="S650" s="2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2"/>
      <c r="R651" s="2"/>
      <c r="S651" s="2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2"/>
      <c r="R652" s="2"/>
      <c r="S652" s="2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2"/>
      <c r="R653" s="2"/>
      <c r="S653" s="2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2"/>
      <c r="R654" s="2"/>
      <c r="S654" s="2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2"/>
      <c r="R655" s="2"/>
      <c r="S655" s="2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2"/>
      <c r="R656" s="2"/>
      <c r="S656" s="2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2"/>
      <c r="R657" s="2"/>
      <c r="S657" s="2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2"/>
      <c r="R658" s="2"/>
      <c r="S658" s="2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2"/>
      <c r="R659" s="2"/>
      <c r="S659" s="2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2"/>
      <c r="R660" s="2"/>
      <c r="S660" s="2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2"/>
      <c r="R661" s="2"/>
      <c r="S661" s="2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2"/>
      <c r="R662" s="2"/>
      <c r="S662" s="2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2"/>
      <c r="R663" s="2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2"/>
      <c r="R664" s="2"/>
      <c r="S664" s="2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2"/>
      <c r="R665" s="2"/>
      <c r="S665" s="2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2"/>
      <c r="R666" s="2"/>
      <c r="S666" s="2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2"/>
      <c r="R667" s="2"/>
      <c r="S667" s="2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2"/>
      <c r="R668" s="2"/>
      <c r="S668" s="2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2"/>
      <c r="R669" s="2"/>
      <c r="S669" s="2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2"/>
      <c r="R670" s="2"/>
      <c r="S670" s="2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2"/>
      <c r="R671" s="2"/>
      <c r="S671" s="2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2"/>
      <c r="R672" s="2"/>
      <c r="S672" s="2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2"/>
      <c r="R673" s="2"/>
      <c r="S673" s="2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2"/>
      <c r="R674" s="2"/>
      <c r="S674" s="2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2"/>
      <c r="R675" s="2"/>
      <c r="S675" s="2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2"/>
      <c r="R676" s="2"/>
      <c r="S676" s="2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2"/>
      <c r="R677" s="2"/>
      <c r="S677" s="2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2"/>
      <c r="R678" s="2"/>
      <c r="S678" s="2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2"/>
      <c r="R679" s="2"/>
      <c r="S679" s="2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2"/>
      <c r="R680" s="2"/>
      <c r="S680" s="2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2"/>
      <c r="R681" s="2"/>
      <c r="S681" s="2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2"/>
      <c r="R682" s="2"/>
      <c r="S682" s="2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2"/>
      <c r="R683" s="2"/>
      <c r="S683" s="2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2"/>
      <c r="R684" s="2"/>
      <c r="S684" s="2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2"/>
      <c r="R685" s="2"/>
      <c r="S685" s="2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2"/>
      <c r="R686" s="2"/>
      <c r="S686" s="2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2"/>
      <c r="R687" s="2"/>
      <c r="S687" s="2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2"/>
      <c r="R688" s="2"/>
      <c r="S688" s="2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2"/>
      <c r="R689" s="2"/>
      <c r="S689" s="2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2"/>
      <c r="R690" s="2"/>
      <c r="S690" s="2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2"/>
      <c r="R691" s="2"/>
      <c r="S691" s="2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2"/>
      <c r="R692" s="2"/>
      <c r="S692" s="2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2"/>
      <c r="R693" s="2"/>
      <c r="S693" s="2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2"/>
      <c r="R694" s="2"/>
      <c r="S694" s="2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2"/>
      <c r="R695" s="2"/>
      <c r="S695" s="2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2"/>
      <c r="R696" s="2"/>
      <c r="S696" s="2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2"/>
      <c r="R697" s="2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2"/>
      <c r="R698" s="2"/>
      <c r="S698" s="2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2"/>
      <c r="R699" s="2"/>
      <c r="S699" s="2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2"/>
      <c r="R700" s="2"/>
      <c r="S700" s="2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2"/>
      <c r="R701" s="2"/>
      <c r="S701" s="2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2"/>
      <c r="R702" s="2"/>
      <c r="S702" s="2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2"/>
      <c r="R703" s="2"/>
      <c r="S703" s="2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2"/>
      <c r="R704" s="2"/>
      <c r="S704" s="2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2"/>
      <c r="R705" s="2"/>
      <c r="S705" s="2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2"/>
      <c r="R706" s="2"/>
      <c r="S706" s="2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2"/>
      <c r="R707" s="2"/>
      <c r="S707" s="2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2"/>
      <c r="R708" s="2"/>
      <c r="S708" s="2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2"/>
      <c r="R709" s="2"/>
      <c r="S709" s="2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2"/>
      <c r="R710" s="2"/>
      <c r="S710" s="2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2"/>
      <c r="R711" s="2"/>
      <c r="S711" s="2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2"/>
      <c r="R712" s="2"/>
      <c r="S712" s="2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2"/>
      <c r="R713" s="2"/>
      <c r="S713" s="2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2"/>
      <c r="R714" s="2"/>
      <c r="S714" s="2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2"/>
      <c r="R715" s="2"/>
      <c r="S715" s="2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2"/>
      <c r="R716" s="2"/>
      <c r="S716" s="2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2"/>
      <c r="R717" s="2"/>
      <c r="S717" s="2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2"/>
      <c r="R718" s="2"/>
      <c r="S718" s="2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2"/>
      <c r="R719" s="2"/>
      <c r="S719" s="2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2"/>
      <c r="R720" s="2"/>
      <c r="S720" s="2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2"/>
      <c r="R721" s="2"/>
      <c r="S721" s="2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2"/>
      <c r="R722" s="2"/>
      <c r="S722" s="2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2"/>
      <c r="R723" s="2"/>
      <c r="S723" s="2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2"/>
      <c r="R724" s="2"/>
      <c r="S724" s="2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2"/>
      <c r="R725" s="2"/>
      <c r="S725" s="2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2"/>
      <c r="R726" s="2"/>
      <c r="S726" s="2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2"/>
      <c r="R727" s="2"/>
      <c r="S727" s="2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2"/>
      <c r="R728" s="2"/>
      <c r="S728" s="2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2"/>
      <c r="R729" s="2"/>
      <c r="S729" s="2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2"/>
      <c r="R730" s="2"/>
      <c r="S730" s="2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2"/>
      <c r="R731" s="2"/>
      <c r="S731" s="2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2"/>
      <c r="R732" s="2"/>
      <c r="S732" s="2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2"/>
      <c r="R733" s="2"/>
      <c r="S733" s="2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2"/>
      <c r="R734" s="2"/>
      <c r="S734" s="2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2"/>
      <c r="R735" s="2"/>
      <c r="S735" s="2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2"/>
      <c r="R736" s="2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2"/>
      <c r="R737" s="2"/>
      <c r="S737" s="2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2"/>
      <c r="R738" s="2"/>
      <c r="S738" s="2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2"/>
      <c r="R739" s="2"/>
      <c r="S739" s="2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2"/>
      <c r="R740" s="2"/>
      <c r="S740" s="2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2"/>
      <c r="R741" s="2"/>
      <c r="S741" s="2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2"/>
      <c r="R742" s="2"/>
      <c r="S742" s="2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2"/>
      <c r="R743" s="2"/>
      <c r="S743" s="2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2"/>
      <c r="R744" s="2"/>
      <c r="S744" s="2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2"/>
      <c r="R745" s="2"/>
      <c r="S745" s="2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2"/>
      <c r="R746" s="2"/>
      <c r="S746" s="2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2"/>
      <c r="R747" s="2"/>
      <c r="S747" s="2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2"/>
      <c r="R748" s="2"/>
      <c r="S748" s="2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2"/>
      <c r="R749" s="2"/>
      <c r="S749" s="2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2"/>
      <c r="R750" s="2"/>
      <c r="S750" s="2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2"/>
      <c r="R751" s="2"/>
      <c r="S751" s="2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2"/>
      <c r="R752" s="2"/>
      <c r="S752" s="2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2"/>
      <c r="R753" s="2"/>
      <c r="S753" s="2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2"/>
      <c r="R754" s="2"/>
      <c r="S754" s="2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2"/>
      <c r="R755" s="2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2"/>
      <c r="R756" s="2"/>
      <c r="S756" s="2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2"/>
      <c r="R757" s="2"/>
      <c r="S757" s="2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2"/>
      <c r="R758" s="2"/>
      <c r="S758" s="2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2"/>
      <c r="R759" s="2"/>
      <c r="S759" s="2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2"/>
      <c r="R760" s="2"/>
      <c r="S760" s="2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2"/>
      <c r="R761" s="2"/>
      <c r="S761" s="2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2"/>
      <c r="R762" s="2"/>
      <c r="S762" s="2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2"/>
      <c r="R763" s="2"/>
      <c r="S763" s="2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2"/>
      <c r="R764" s="2"/>
      <c r="S764" s="2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2"/>
      <c r="R765" s="2"/>
      <c r="S765" s="2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2"/>
      <c r="R766" s="2"/>
      <c r="S766" s="2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2"/>
      <c r="R767" s="2"/>
      <c r="S767" s="2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2"/>
      <c r="R768" s="2"/>
      <c r="S768" s="2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2"/>
      <c r="R769" s="2"/>
      <c r="S769" s="2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2"/>
      <c r="R770" s="2"/>
      <c r="S770" s="2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2"/>
      <c r="R771" s="2"/>
      <c r="S771" s="2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2"/>
      <c r="R772" s="2"/>
      <c r="S772" s="2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2"/>
      <c r="R773" s="2"/>
      <c r="S773" s="2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2"/>
      <c r="R774" s="2"/>
      <c r="S774" s="2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2"/>
      <c r="R775" s="2"/>
      <c r="S775" s="2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2"/>
      <c r="R776" s="2"/>
      <c r="S776" s="2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2"/>
      <c r="R777" s="2"/>
      <c r="S777" s="2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2"/>
      <c r="R778" s="2"/>
      <c r="S778" s="2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2"/>
      <c r="R779" s="2"/>
      <c r="S779" s="2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2"/>
      <c r="R780" s="2"/>
      <c r="S780" s="2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2"/>
      <c r="R781" s="2"/>
      <c r="S781" s="2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2"/>
      <c r="R782" s="2"/>
      <c r="S782" s="2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2"/>
      <c r="R783" s="2"/>
      <c r="S783" s="2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2"/>
      <c r="R784" s="2"/>
      <c r="S784" s="2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2"/>
      <c r="R785" s="2"/>
      <c r="S785" s="2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2"/>
      <c r="R786" s="2"/>
      <c r="S786" s="2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2"/>
      <c r="R787" s="2"/>
      <c r="S787" s="2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2"/>
      <c r="R788" s="2"/>
      <c r="S788" s="2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2"/>
      <c r="R789" s="2"/>
      <c r="S789" s="2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2"/>
      <c r="R790" s="2"/>
      <c r="S790" s="2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2"/>
      <c r="R791" s="2"/>
      <c r="S791" s="2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2"/>
      <c r="R792" s="2"/>
      <c r="S792" s="2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2"/>
      <c r="R793" s="2"/>
      <c r="S793" s="2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2"/>
      <c r="R794" s="2"/>
      <c r="S794" s="2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2"/>
      <c r="R795" s="2"/>
      <c r="S795" s="2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2"/>
      <c r="R796" s="2"/>
      <c r="S796" s="2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2"/>
      <c r="R797" s="2"/>
      <c r="S797" s="2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2"/>
      <c r="R798" s="2"/>
      <c r="S798" s="2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2"/>
      <c r="R799" s="2"/>
      <c r="S799" s="2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2"/>
      <c r="R800" s="2"/>
      <c r="S800" s="2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2"/>
      <c r="R801" s="2"/>
      <c r="S801" s="2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2"/>
      <c r="R802" s="2"/>
      <c r="S802" s="2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2"/>
      <c r="P803" s="2"/>
      <c r="Q803" s="2"/>
      <c r="R803" s="2"/>
      <c r="S803" s="2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2"/>
      <c r="P804" s="2"/>
      <c r="Q804" s="2"/>
      <c r="R804" s="2"/>
      <c r="S804" s="2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2"/>
      <c r="P805" s="2"/>
      <c r="Q805" s="2"/>
      <c r="R805" s="2"/>
      <c r="S805" s="2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2"/>
      <c r="P806" s="2"/>
      <c r="Q806" s="2"/>
      <c r="R806" s="2"/>
      <c r="S806" s="2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2"/>
      <c r="P807" s="2"/>
      <c r="Q807" s="2"/>
      <c r="R807" s="2"/>
      <c r="S807" s="2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2"/>
      <c r="P808" s="2"/>
      <c r="Q808" s="2"/>
      <c r="R808" s="2"/>
      <c r="S808" s="2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2"/>
      <c r="P809" s="2"/>
      <c r="Q809" s="2"/>
      <c r="R809" s="2"/>
      <c r="S809" s="2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2"/>
      <c r="P810" s="2"/>
      <c r="Q810" s="2"/>
      <c r="R810" s="2"/>
      <c r="S810" s="2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2"/>
      <c r="P811" s="2"/>
      <c r="Q811" s="2"/>
      <c r="R811" s="2"/>
      <c r="S811" s="2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2"/>
      <c r="P812" s="2"/>
      <c r="Q812" s="2"/>
      <c r="R812" s="2"/>
      <c r="S812" s="2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2"/>
      <c r="P813" s="2"/>
      <c r="Q813" s="2"/>
      <c r="R813" s="2"/>
      <c r="S813" s="2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2"/>
      <c r="P814" s="2"/>
      <c r="Q814" s="2"/>
      <c r="R814" s="2"/>
      <c r="S814" s="2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2"/>
      <c r="P815" s="2"/>
      <c r="Q815" s="2"/>
      <c r="R815" s="2"/>
      <c r="S815" s="2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2"/>
      <c r="P816" s="2"/>
      <c r="Q816" s="2"/>
      <c r="R816" s="2"/>
      <c r="S816" s="2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2"/>
      <c r="P817" s="2"/>
      <c r="Q817" s="2"/>
      <c r="R817" s="2"/>
      <c r="S817" s="2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2"/>
      <c r="P818" s="2"/>
      <c r="Q818" s="2"/>
      <c r="R818" s="2"/>
      <c r="S818" s="2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2"/>
      <c r="P819" s="2"/>
      <c r="Q819" s="2"/>
      <c r="R819" s="2"/>
      <c r="S819" s="2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2"/>
      <c r="P820" s="2"/>
      <c r="Q820" s="2"/>
      <c r="R820" s="2"/>
      <c r="S820" s="2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2"/>
      <c r="P821" s="2"/>
      <c r="Q821" s="2"/>
      <c r="R821" s="2"/>
      <c r="S821" s="2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2"/>
      <c r="P822" s="2"/>
      <c r="Q822" s="2"/>
      <c r="R822" s="2"/>
      <c r="S822" s="2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2"/>
      <c r="P823" s="2"/>
      <c r="Q823" s="2"/>
      <c r="R823" s="2"/>
      <c r="S823" s="2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2"/>
      <c r="P824" s="2"/>
      <c r="Q824" s="2"/>
      <c r="R824" s="2"/>
      <c r="S824" s="2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2"/>
      <c r="P825" s="2"/>
      <c r="Q825" s="2"/>
      <c r="R825" s="2"/>
      <c r="S825" s="2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2"/>
      <c r="P826" s="2"/>
      <c r="Q826" s="2"/>
      <c r="R826" s="2"/>
      <c r="S826" s="2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2"/>
      <c r="P827" s="2"/>
      <c r="Q827" s="2"/>
      <c r="R827" s="2"/>
      <c r="S827" s="2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2"/>
      <c r="P828" s="2"/>
      <c r="Q828" s="2"/>
      <c r="R828" s="2"/>
      <c r="S828" s="2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2"/>
      <c r="P829" s="2"/>
      <c r="Q829" s="2"/>
      <c r="R829" s="2"/>
      <c r="S829" s="2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2"/>
      <c r="P830" s="2"/>
      <c r="Q830" s="2"/>
      <c r="R830" s="2"/>
      <c r="S830" s="2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2"/>
      <c r="P831" s="2"/>
      <c r="Q831" s="2"/>
      <c r="R831" s="2"/>
      <c r="S831" s="2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2"/>
      <c r="P832" s="2"/>
      <c r="Q832" s="2"/>
      <c r="R832" s="2"/>
      <c r="S832" s="2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2"/>
      <c r="P833" s="2"/>
      <c r="Q833" s="2"/>
      <c r="R833" s="2"/>
      <c r="S833" s="2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2"/>
      <c r="P834" s="2"/>
      <c r="Q834" s="2"/>
      <c r="R834" s="2"/>
      <c r="S834" s="2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2"/>
      <c r="P835" s="2"/>
      <c r="Q835" s="2"/>
      <c r="R835" s="2"/>
      <c r="S835" s="2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2"/>
      <c r="P836" s="2"/>
      <c r="Q836" s="2"/>
      <c r="R836" s="2"/>
      <c r="S836" s="2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2"/>
      <c r="P837" s="2"/>
      <c r="Q837" s="2"/>
      <c r="R837" s="2"/>
      <c r="S837" s="2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2"/>
      <c r="P838" s="2"/>
      <c r="Q838" s="2"/>
      <c r="R838" s="2"/>
      <c r="S838" s="2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2"/>
      <c r="P839" s="2"/>
      <c r="Q839" s="2"/>
      <c r="R839" s="2"/>
      <c r="S839" s="2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2"/>
      <c r="P840" s="2"/>
      <c r="Q840" s="2"/>
      <c r="R840" s="2"/>
      <c r="S840" s="2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2"/>
      <c r="P841" s="2"/>
      <c r="Q841" s="2"/>
      <c r="R841" s="2"/>
      <c r="S841" s="2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2"/>
      <c r="P842" s="2"/>
      <c r="Q842" s="2"/>
      <c r="R842" s="2"/>
      <c r="S842" s="2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2"/>
      <c r="P843" s="2"/>
      <c r="Q843" s="2"/>
      <c r="R843" s="2"/>
      <c r="S843" s="2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2"/>
      <c r="P844" s="2"/>
      <c r="Q844" s="2"/>
      <c r="R844" s="2"/>
      <c r="S844" s="2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2"/>
      <c r="P845" s="2"/>
      <c r="Q845" s="2"/>
      <c r="R845" s="2"/>
      <c r="S845" s="2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2"/>
      <c r="P846" s="2"/>
      <c r="Q846" s="2"/>
      <c r="R846" s="2"/>
      <c r="S846" s="2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2"/>
      <c r="P847" s="2"/>
      <c r="Q847" s="2"/>
      <c r="R847" s="2"/>
      <c r="S847" s="2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2"/>
      <c r="P848" s="2"/>
      <c r="Q848" s="2"/>
      <c r="R848" s="2"/>
      <c r="S848" s="2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2"/>
      <c r="P849" s="2"/>
      <c r="Q849" s="2"/>
      <c r="R849" s="2"/>
      <c r="S849" s="2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2"/>
      <c r="P850" s="2"/>
      <c r="Q850" s="2"/>
      <c r="R850" s="2"/>
      <c r="S850" s="2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2"/>
      <c r="P851" s="2"/>
      <c r="Q851" s="2"/>
      <c r="R851" s="2"/>
      <c r="S851" s="2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2"/>
      <c r="P852" s="2"/>
      <c r="Q852" s="2"/>
      <c r="R852" s="2"/>
      <c r="S852" s="2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2"/>
      <c r="P853" s="2"/>
      <c r="Q853" s="2"/>
      <c r="R853" s="2"/>
      <c r="S853" s="2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2"/>
      <c r="P854" s="2"/>
      <c r="Q854" s="2"/>
      <c r="R854" s="2"/>
      <c r="S854" s="2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2"/>
      <c r="P855" s="2"/>
      <c r="Q855" s="2"/>
      <c r="R855" s="2"/>
      <c r="S855" s="2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2"/>
      <c r="P856" s="2"/>
      <c r="Q856" s="2"/>
      <c r="R856" s="2"/>
      <c r="S856" s="2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2"/>
      <c r="P857" s="2"/>
      <c r="Q857" s="2"/>
      <c r="R857" s="2"/>
      <c r="S857" s="2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2"/>
      <c r="P858" s="2"/>
      <c r="Q858" s="2"/>
      <c r="R858" s="2"/>
      <c r="S858" s="2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2"/>
      <c r="P859" s="2"/>
      <c r="Q859" s="2"/>
      <c r="R859" s="2"/>
      <c r="S859" s="2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2"/>
      <c r="P860" s="2"/>
      <c r="Q860" s="2"/>
      <c r="R860" s="2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2"/>
      <c r="P861" s="2"/>
      <c r="Q861" s="2"/>
      <c r="R861" s="2"/>
      <c r="S861" s="2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2"/>
      <c r="P862" s="2"/>
      <c r="Q862" s="2"/>
      <c r="R862" s="2"/>
      <c r="S862" s="2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2"/>
      <c r="P863" s="2"/>
      <c r="Q863" s="2"/>
      <c r="R863" s="2"/>
      <c r="S863" s="2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2"/>
      <c r="P864" s="2"/>
      <c r="Q864" s="2"/>
      <c r="R864" s="2"/>
      <c r="S864" s="2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2"/>
      <c r="P865" s="2"/>
      <c r="Q865" s="2"/>
      <c r="R865" s="2"/>
      <c r="S865" s="2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2"/>
      <c r="P866" s="2"/>
      <c r="Q866" s="2"/>
      <c r="R866" s="2"/>
      <c r="S866" s="2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2"/>
      <c r="P867" s="2"/>
      <c r="Q867" s="2"/>
      <c r="R867" s="2"/>
      <c r="S867" s="2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2"/>
      <c r="P868" s="2"/>
      <c r="Q868" s="2"/>
      <c r="R868" s="2"/>
      <c r="S868" s="2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2"/>
      <c r="P869" s="2"/>
      <c r="Q869" s="2"/>
      <c r="R869" s="2"/>
      <c r="S869" s="2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2"/>
      <c r="P870" s="2"/>
      <c r="Q870" s="2"/>
      <c r="R870" s="2"/>
      <c r="S870" s="2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2"/>
      <c r="P871" s="2"/>
      <c r="Q871" s="2"/>
      <c r="R871" s="2"/>
      <c r="S871" s="2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2"/>
      <c r="P872" s="2"/>
      <c r="Q872" s="2"/>
      <c r="R872" s="2"/>
      <c r="S872" s="2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2"/>
      <c r="P873" s="2"/>
      <c r="Q873" s="2"/>
      <c r="R873" s="2"/>
      <c r="S873" s="2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2"/>
      <c r="P874" s="2"/>
      <c r="Q874" s="2"/>
      <c r="R874" s="2"/>
      <c r="S874" s="2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2"/>
      <c r="P875" s="2"/>
      <c r="Q875" s="2"/>
      <c r="R875" s="2"/>
      <c r="S875" s="2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2"/>
      <c r="P876" s="2"/>
      <c r="Q876" s="2"/>
      <c r="R876" s="2"/>
      <c r="S876" s="2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2"/>
      <c r="P877" s="2"/>
      <c r="Q877" s="2"/>
      <c r="R877" s="2"/>
      <c r="S877" s="2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2"/>
      <c r="P878" s="2"/>
      <c r="Q878" s="2"/>
      <c r="R878" s="2"/>
      <c r="S878" s="2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2"/>
      <c r="P879" s="2"/>
      <c r="Q879" s="2"/>
      <c r="R879" s="2"/>
      <c r="S879" s="2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2"/>
      <c r="P880" s="2"/>
      <c r="Q880" s="2"/>
      <c r="R880" s="2"/>
      <c r="S880" s="2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2"/>
      <c r="P881" s="2"/>
      <c r="Q881" s="2"/>
      <c r="R881" s="2"/>
      <c r="S881" s="2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2"/>
      <c r="P882" s="2"/>
      <c r="Q882" s="2"/>
      <c r="R882" s="2"/>
      <c r="S882" s="2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2"/>
      <c r="P883" s="2"/>
      <c r="Q883" s="2"/>
      <c r="R883" s="2"/>
      <c r="S883" s="2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2"/>
      <c r="P884" s="2"/>
      <c r="Q884" s="2"/>
      <c r="R884" s="2"/>
      <c r="S884" s="2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2"/>
      <c r="P885" s="2"/>
      <c r="Q885" s="2"/>
      <c r="R885" s="2"/>
      <c r="S885" s="2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2"/>
      <c r="P886" s="2"/>
      <c r="Q886" s="2"/>
      <c r="R886" s="2"/>
      <c r="S886" s="2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2"/>
      <c r="P887" s="2"/>
      <c r="Q887" s="2"/>
      <c r="R887" s="2"/>
      <c r="S887" s="2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2"/>
      <c r="P888" s="2"/>
      <c r="Q888" s="2"/>
      <c r="R888" s="2"/>
      <c r="S888" s="2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2"/>
      <c r="P889" s="2"/>
      <c r="Q889" s="2"/>
      <c r="R889" s="2"/>
      <c r="S889" s="2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2"/>
      <c r="P890" s="2"/>
      <c r="Q890" s="2"/>
      <c r="R890" s="2"/>
      <c r="S890" s="2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2"/>
      <c r="P891" s="2"/>
      <c r="Q891" s="2"/>
      <c r="R891" s="2"/>
      <c r="S891" s="2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2"/>
      <c r="P892" s="2"/>
      <c r="Q892" s="2"/>
      <c r="R892" s="2"/>
      <c r="S892" s="2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2"/>
      <c r="P893" s="2"/>
      <c r="Q893" s="2"/>
      <c r="R893" s="2"/>
      <c r="S893" s="2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2"/>
      <c r="P894" s="2"/>
      <c r="Q894" s="2"/>
      <c r="R894" s="2"/>
      <c r="S894" s="2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2"/>
      <c r="P895" s="2"/>
      <c r="Q895" s="2"/>
      <c r="R895" s="2"/>
      <c r="S895" s="2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2"/>
      <c r="P896" s="2"/>
      <c r="Q896" s="2"/>
      <c r="R896" s="2"/>
      <c r="S896" s="2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2"/>
      <c r="P897" s="2"/>
      <c r="Q897" s="2"/>
      <c r="R897" s="2"/>
      <c r="S897" s="2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2"/>
      <c r="P898" s="2"/>
      <c r="Q898" s="2"/>
      <c r="R898" s="2"/>
      <c r="S898" s="2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2"/>
      <c r="P899" s="2"/>
      <c r="Q899" s="2"/>
      <c r="R899" s="2"/>
      <c r="S899" s="2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2"/>
      <c r="P900" s="2"/>
      <c r="Q900" s="2"/>
      <c r="R900" s="2"/>
      <c r="S900" s="2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2"/>
      <c r="P901" s="2"/>
      <c r="Q901" s="2"/>
      <c r="R901" s="2"/>
      <c r="S901" s="2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2"/>
      <c r="P902" s="2"/>
      <c r="Q902" s="2"/>
      <c r="R902" s="2"/>
      <c r="S902" s="2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2"/>
      <c r="P903" s="2"/>
      <c r="Q903" s="2"/>
      <c r="R903" s="2"/>
      <c r="S903" s="2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2"/>
      <c r="P904" s="2"/>
      <c r="Q904" s="2"/>
      <c r="R904" s="2"/>
      <c r="S904" s="2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2"/>
      <c r="P905" s="2"/>
      <c r="Q905" s="2"/>
      <c r="R905" s="2"/>
      <c r="S905" s="2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2"/>
      <c r="P906" s="2"/>
      <c r="Q906" s="2"/>
      <c r="R906" s="2"/>
      <c r="S906" s="2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2"/>
      <c r="P907" s="2"/>
      <c r="Q907" s="2"/>
      <c r="R907" s="2"/>
      <c r="S907" s="2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2"/>
      <c r="P908" s="2"/>
      <c r="Q908" s="2"/>
      <c r="R908" s="2"/>
      <c r="S908" s="2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2"/>
      <c r="P909" s="2"/>
      <c r="Q909" s="2"/>
      <c r="R909" s="2"/>
      <c r="S909" s="2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2"/>
      <c r="P910" s="2"/>
      <c r="Q910" s="2"/>
      <c r="R910" s="2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2"/>
      <c r="P911" s="2"/>
      <c r="Q911" s="2"/>
      <c r="R911" s="2"/>
      <c r="S911" s="2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2"/>
      <c r="P912" s="2"/>
      <c r="Q912" s="2"/>
      <c r="R912" s="2"/>
      <c r="S912" s="2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2"/>
      <c r="P913" s="2"/>
      <c r="Q913" s="2"/>
      <c r="R913" s="2"/>
      <c r="S913" s="2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2"/>
      <c r="P914" s="2"/>
      <c r="Q914" s="2"/>
      <c r="R914" s="2"/>
      <c r="S914" s="2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2"/>
      <c r="P915" s="2"/>
      <c r="Q915" s="2"/>
      <c r="R915" s="2"/>
      <c r="S915" s="2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2"/>
      <c r="P916" s="2"/>
      <c r="Q916" s="2"/>
      <c r="R916" s="2"/>
      <c r="S916" s="2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2"/>
      <c r="P917" s="2"/>
      <c r="Q917" s="2"/>
      <c r="R917" s="2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2"/>
      <c r="P918" s="2"/>
      <c r="Q918" s="2"/>
      <c r="R918" s="2"/>
      <c r="S918" s="2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2"/>
      <c r="P919" s="2"/>
      <c r="Q919" s="2"/>
      <c r="R919" s="2"/>
      <c r="S919" s="2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2"/>
      <c r="P920" s="2"/>
      <c r="Q920" s="2"/>
      <c r="R920" s="2"/>
      <c r="S920" s="2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2"/>
      <c r="P921" s="2"/>
      <c r="Q921" s="2"/>
      <c r="R921" s="2"/>
      <c r="S921" s="2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2"/>
      <c r="P922" s="2"/>
      <c r="Q922" s="2"/>
      <c r="R922" s="2"/>
      <c r="S922" s="2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2"/>
      <c r="P923" s="2"/>
      <c r="Q923" s="2"/>
      <c r="R923" s="2"/>
      <c r="S923" s="2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2"/>
      <c r="P924" s="2"/>
      <c r="Q924" s="2"/>
      <c r="R924" s="2"/>
      <c r="S924" s="2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2"/>
      <c r="P925" s="2"/>
      <c r="Q925" s="2"/>
      <c r="R925" s="2"/>
      <c r="S925" s="2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2"/>
      <c r="P926" s="2"/>
      <c r="Q926" s="2"/>
      <c r="R926" s="2"/>
      <c r="S926" s="2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2"/>
      <c r="P927" s="2"/>
      <c r="Q927" s="2"/>
      <c r="R927" s="2"/>
      <c r="S927" s="2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2"/>
      <c r="P928" s="2"/>
      <c r="Q928" s="2"/>
      <c r="R928" s="2"/>
      <c r="S928" s="2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2"/>
      <c r="P929" s="2"/>
      <c r="Q929" s="2"/>
      <c r="R929" s="2"/>
      <c r="S929" s="2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2"/>
      <c r="P930" s="2"/>
      <c r="Q930" s="2"/>
      <c r="R930" s="2"/>
      <c r="S930" s="2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2"/>
      <c r="P931" s="2"/>
      <c r="Q931" s="2"/>
      <c r="R931" s="2"/>
      <c r="S931" s="2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2"/>
      <c r="P932" s="2"/>
      <c r="Q932" s="2"/>
      <c r="R932" s="2"/>
      <c r="S932" s="2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2"/>
      <c r="P933" s="2"/>
      <c r="Q933" s="2"/>
      <c r="R933" s="2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2"/>
      <c r="P934" s="2"/>
      <c r="Q934" s="2"/>
      <c r="R934" s="2"/>
      <c r="S934" s="2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2"/>
      <c r="P935" s="2"/>
      <c r="Q935" s="2"/>
      <c r="R935" s="2"/>
      <c r="S935" s="2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2"/>
      <c r="P936" s="2"/>
      <c r="Q936" s="2"/>
      <c r="R936" s="2"/>
      <c r="S936" s="2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2"/>
      <c r="P937" s="2"/>
      <c r="Q937" s="2"/>
      <c r="R937" s="2"/>
      <c r="S937" s="2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2"/>
      <c r="P938" s="2"/>
      <c r="Q938" s="2"/>
      <c r="R938" s="2"/>
      <c r="S938" s="2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2"/>
      <c r="P939" s="2"/>
      <c r="Q939" s="2"/>
      <c r="R939" s="2"/>
      <c r="S939" s="2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2"/>
      <c r="P940" s="2"/>
      <c r="Q940" s="2"/>
      <c r="R940" s="2"/>
      <c r="S940" s="2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2"/>
      <c r="P941" s="2"/>
      <c r="Q941" s="2"/>
      <c r="R941" s="2"/>
      <c r="S941" s="2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2"/>
      <c r="P942" s="2"/>
      <c r="Q942" s="2"/>
      <c r="R942" s="2"/>
      <c r="S942" s="2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2"/>
      <c r="P943" s="2"/>
      <c r="Q943" s="2"/>
      <c r="R943" s="2"/>
      <c r="S943" s="2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2"/>
      <c r="P944" s="2"/>
      <c r="Q944" s="2"/>
      <c r="R944" s="2"/>
      <c r="S944" s="2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2"/>
      <c r="P945" s="2"/>
      <c r="Q945" s="2"/>
      <c r="R945" s="2"/>
      <c r="S945" s="2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2"/>
      <c r="P946" s="2"/>
      <c r="Q946" s="2"/>
      <c r="R946" s="2"/>
      <c r="S946" s="2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2"/>
      <c r="P947" s="2"/>
      <c r="Q947" s="2"/>
      <c r="R947" s="2"/>
      <c r="S947" s="2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2"/>
      <c r="P948" s="2"/>
      <c r="Q948" s="2"/>
      <c r="R948" s="2"/>
      <c r="S948" s="2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2"/>
      <c r="O949" s="2"/>
      <c r="P949" s="2"/>
      <c r="Q949" s="2"/>
      <c r="R949" s="2"/>
      <c r="S949" s="2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2"/>
      <c r="O950" s="2"/>
      <c r="P950" s="2"/>
      <c r="Q950" s="2"/>
      <c r="R950" s="2"/>
      <c r="S950" s="2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2"/>
      <c r="O951" s="2"/>
      <c r="P951" s="2"/>
      <c r="Q951" s="2"/>
      <c r="R951" s="2"/>
      <c r="S951" s="2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2"/>
      <c r="O952" s="2"/>
      <c r="P952" s="2"/>
      <c r="Q952" s="2"/>
      <c r="R952" s="2"/>
      <c r="S952" s="2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2"/>
      <c r="O953" s="2"/>
      <c r="P953" s="2"/>
      <c r="Q953" s="2"/>
      <c r="R953" s="2"/>
      <c r="S953" s="2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2"/>
      <c r="O954" s="2"/>
      <c r="P954" s="2"/>
      <c r="Q954" s="2"/>
      <c r="R954" s="2"/>
      <c r="S954" s="2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2"/>
      <c r="O955" s="2"/>
      <c r="P955" s="2"/>
      <c r="Q955" s="2"/>
      <c r="R955" s="2"/>
      <c r="S955" s="2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2"/>
      <c r="O956" s="2"/>
      <c r="P956" s="2"/>
      <c r="Q956" s="2"/>
      <c r="R956" s="2"/>
      <c r="S956" s="2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2"/>
      <c r="O957" s="2"/>
      <c r="P957" s="2"/>
      <c r="Q957" s="2"/>
      <c r="R957" s="2"/>
      <c r="S957" s="2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2"/>
      <c r="O958" s="2"/>
      <c r="P958" s="2"/>
      <c r="Q958" s="2"/>
      <c r="R958" s="2"/>
      <c r="S958" s="2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2"/>
      <c r="O959" s="2"/>
      <c r="P959" s="2"/>
      <c r="Q959" s="2"/>
      <c r="R959" s="2"/>
      <c r="S959" s="2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2"/>
      <c r="O960" s="2"/>
      <c r="P960" s="2"/>
      <c r="Q960" s="2"/>
      <c r="R960" s="2"/>
      <c r="S960" s="2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2"/>
      <c r="O961" s="2"/>
      <c r="P961" s="2"/>
      <c r="Q961" s="2"/>
      <c r="R961" s="2"/>
      <c r="S961" s="2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2"/>
      <c r="O962" s="2"/>
      <c r="P962" s="2"/>
      <c r="Q962" s="2"/>
      <c r="R962" s="2"/>
      <c r="S962" s="2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2"/>
      <c r="O963" s="2"/>
      <c r="P963" s="2"/>
      <c r="Q963" s="2"/>
      <c r="R963" s="2"/>
      <c r="S963" s="2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2"/>
      <c r="O964" s="2"/>
      <c r="P964" s="2"/>
      <c r="Q964" s="2"/>
      <c r="R964" s="2"/>
      <c r="S964" s="2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2"/>
      <c r="O965" s="2"/>
      <c r="P965" s="2"/>
      <c r="Q965" s="2"/>
      <c r="R965" s="2"/>
      <c r="S965" s="2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2"/>
      <c r="O966" s="2"/>
      <c r="P966" s="2"/>
      <c r="Q966" s="2"/>
      <c r="R966" s="2"/>
      <c r="S966" s="2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2"/>
      <c r="O967" s="2"/>
      <c r="P967" s="2"/>
      <c r="Q967" s="2"/>
      <c r="R967" s="2"/>
      <c r="S967" s="2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2"/>
      <c r="O968" s="2"/>
      <c r="P968" s="2"/>
      <c r="Q968" s="2"/>
      <c r="R968" s="2"/>
      <c r="S968" s="2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2"/>
      <c r="O969" s="2"/>
      <c r="P969" s="2"/>
      <c r="Q969" s="2"/>
      <c r="R969" s="2"/>
      <c r="S969" s="2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2"/>
      <c r="O970" s="2"/>
      <c r="P970" s="2"/>
      <c r="Q970" s="2"/>
      <c r="R970" s="2"/>
      <c r="S970" s="2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2"/>
      <c r="O971" s="2"/>
      <c r="P971" s="2"/>
      <c r="Q971" s="2"/>
      <c r="R971" s="2"/>
      <c r="S971" s="2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2"/>
      <c r="O972" s="2"/>
      <c r="P972" s="2"/>
      <c r="Q972" s="2"/>
      <c r="R972" s="2"/>
      <c r="S972" s="2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2"/>
      <c r="O973" s="2"/>
      <c r="P973" s="2"/>
      <c r="Q973" s="2"/>
      <c r="R973" s="2"/>
      <c r="S973" s="2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2"/>
      <c r="O974" s="2"/>
      <c r="P974" s="2"/>
      <c r="Q974" s="2"/>
      <c r="R974" s="2"/>
      <c r="S974" s="2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2"/>
      <c r="O975" s="2"/>
      <c r="P975" s="2"/>
      <c r="Q975" s="2"/>
      <c r="R975" s="2"/>
      <c r="S975" s="2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2"/>
      <c r="O976" s="2"/>
      <c r="P976" s="2"/>
      <c r="Q976" s="2"/>
      <c r="R976" s="2"/>
      <c r="S976" s="2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2"/>
      <c r="O977" s="2"/>
      <c r="P977" s="2"/>
      <c r="Q977" s="2"/>
      <c r="R977" s="2"/>
      <c r="S977" s="2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2"/>
      <c r="O978" s="2"/>
      <c r="P978" s="2"/>
      <c r="Q978" s="2"/>
      <c r="R978" s="2"/>
      <c r="S978" s="2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2"/>
      <c r="O979" s="2"/>
      <c r="P979" s="2"/>
      <c r="Q979" s="2"/>
      <c r="R979" s="2"/>
      <c r="S979" s="2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2"/>
      <c r="O980" s="2"/>
      <c r="P980" s="2"/>
      <c r="Q980" s="2"/>
      <c r="R980" s="2"/>
      <c r="S980" s="2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2"/>
      <c r="O981" s="2"/>
      <c r="P981" s="2"/>
      <c r="Q981" s="2"/>
      <c r="R981" s="2"/>
      <c r="S981" s="2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2"/>
      <c r="O982" s="2"/>
      <c r="P982" s="2"/>
      <c r="Q982" s="2"/>
      <c r="R982" s="2"/>
      <c r="S982" s="2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2"/>
      <c r="O983" s="2"/>
      <c r="P983" s="2"/>
      <c r="Q983" s="2"/>
      <c r="R983" s="2"/>
      <c r="S983" s="2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2"/>
      <c r="O984" s="2"/>
      <c r="P984" s="2"/>
      <c r="Q984" s="2"/>
      <c r="R984" s="2"/>
      <c r="S984" s="2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2"/>
      <c r="O985" s="2"/>
      <c r="P985" s="2"/>
      <c r="Q985" s="2"/>
      <c r="R985" s="2"/>
      <c r="S985" s="2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2"/>
      <c r="O986" s="2"/>
      <c r="P986" s="2"/>
      <c r="Q986" s="2"/>
      <c r="R986" s="2"/>
      <c r="S986" s="2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2"/>
      <c r="O987" s="2"/>
      <c r="P987" s="2"/>
      <c r="Q987" s="2"/>
      <c r="R987" s="2"/>
      <c r="S987" s="2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2"/>
      <c r="O988" s="2"/>
      <c r="P988" s="2"/>
      <c r="Q988" s="2"/>
      <c r="R988" s="2"/>
      <c r="S988" s="2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2"/>
      <c r="O989" s="2"/>
      <c r="P989" s="2"/>
      <c r="Q989" s="2"/>
      <c r="R989" s="2"/>
      <c r="S989" s="2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2"/>
      <c r="O990" s="2"/>
      <c r="P990" s="2"/>
      <c r="Q990" s="2"/>
      <c r="R990" s="2"/>
      <c r="S990" s="2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2"/>
      <c r="O991" s="2"/>
      <c r="P991" s="2"/>
      <c r="Q991" s="2"/>
      <c r="R991" s="2"/>
      <c r="S991" s="2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2"/>
      <c r="O992" s="2"/>
      <c r="P992" s="2"/>
      <c r="Q992" s="2"/>
      <c r="R992" s="2"/>
      <c r="S992" s="2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2"/>
      <c r="O993" s="2"/>
      <c r="P993" s="2"/>
      <c r="Q993" s="2"/>
      <c r="R993" s="2"/>
      <c r="S993" s="2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2"/>
      <c r="O994" s="2"/>
      <c r="P994" s="2"/>
      <c r="Q994" s="2"/>
      <c r="R994" s="2"/>
      <c r="S994" s="2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2"/>
      <c r="O995" s="2"/>
      <c r="P995" s="2"/>
      <c r="Q995" s="2"/>
      <c r="R995" s="2"/>
      <c r="S995" s="2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2"/>
      <c r="O996" s="2"/>
      <c r="P996" s="2"/>
      <c r="Q996" s="2"/>
      <c r="R996" s="2"/>
      <c r="S996" s="2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2"/>
      <c r="O997" s="2"/>
      <c r="P997" s="2"/>
      <c r="Q997" s="2"/>
      <c r="R997" s="2"/>
      <c r="S997" s="2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2"/>
      <c r="O998" s="2"/>
      <c r="P998" s="2"/>
      <c r="Q998" s="2"/>
      <c r="R998" s="2"/>
      <c r="S998" s="2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2"/>
      <c r="O999" s="2"/>
      <c r="P999" s="2"/>
      <c r="Q999" s="2"/>
      <c r="R999" s="2"/>
      <c r="S999" s="2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2"/>
      <c r="O1000" s="2"/>
      <c r="P1000" s="2"/>
      <c r="Q1000" s="2"/>
      <c r="R1000" s="2"/>
      <c r="S1000" s="2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8">
    <mergeCell ref="B7:E7"/>
    <mergeCell ref="G7:J7"/>
    <mergeCell ref="B30:E31"/>
    <mergeCell ref="B2:Q2"/>
    <mergeCell ref="B4:C4"/>
    <mergeCell ref="E4:J4"/>
    <mergeCell ref="B5:C5"/>
    <mergeCell ref="E5:J5"/>
  </mergeCells>
  <dataValidations count="1">
    <dataValidation type="list" allowBlank="1" showInputMessage="1" showErrorMessage="1" prompt="Select from down list" sqref="G6:H6 G8:H8" xr:uid="{00000000-0002-0000-0000-000000000000}">
      <formula1>#REF!</formula1>
    </dataValidation>
  </dataValidations>
  <pageMargins left="0.70866141732283472" right="0.70866141732283472" top="0.74803149606299213" bottom="0.74803149606299213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from down list" xr:uid="{00000000-0002-0000-0000-000001000000}">
          <x14:formula1>
            <xm:f>'Work Record'!$L$9:$L$17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2578125" defaultRowHeight="15" customHeight="1"/>
  <cols>
    <col min="1" max="1" width="3" customWidth="1"/>
    <col min="2" max="2" width="11.85546875" customWidth="1"/>
    <col min="3" max="3" width="53.42578125" customWidth="1"/>
    <col min="4" max="4" width="13.42578125" customWidth="1"/>
    <col min="5" max="5" width="8.42578125" customWidth="1"/>
    <col min="6" max="7" width="9" customWidth="1"/>
    <col min="8" max="8" width="16.42578125" customWidth="1"/>
    <col min="9" max="9" width="23.140625" customWidth="1"/>
    <col min="10" max="13" width="9.140625" customWidth="1"/>
    <col min="14" max="17" width="9.140625" hidden="1" customWidth="1"/>
    <col min="18" max="26" width="8.71093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69" t="s">
        <v>92</v>
      </c>
      <c r="C2" s="170"/>
      <c r="D2" s="170"/>
      <c r="E2" s="170"/>
      <c r="F2" s="170"/>
      <c r="G2" s="170"/>
      <c r="H2" s="170"/>
      <c r="I2" s="171"/>
      <c r="J2" s="8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84" t="s">
        <v>1</v>
      </c>
      <c r="C4" s="171"/>
      <c r="D4" s="4"/>
      <c r="E4" s="173"/>
      <c r="F4" s="174"/>
      <c r="G4" s="174"/>
      <c r="H4" s="174"/>
      <c r="I4" s="175"/>
      <c r="J4" s="1"/>
      <c r="K4" s="185"/>
      <c r="L4" s="18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184" t="s">
        <v>2</v>
      </c>
      <c r="C5" s="171"/>
      <c r="D5" s="4"/>
      <c r="E5" s="189">
        <f>'My Progress'!E5:H5</f>
        <v>8</v>
      </c>
      <c r="F5" s="174"/>
      <c r="G5" s="174"/>
      <c r="H5" s="174"/>
      <c r="I5" s="175"/>
      <c r="J5" s="1"/>
      <c r="K5" s="187"/>
      <c r="L5" s="18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2.25" customHeight="1">
      <c r="A7" s="1"/>
      <c r="B7" s="89" t="s">
        <v>93</v>
      </c>
      <c r="C7" s="90" t="s">
        <v>94</v>
      </c>
      <c r="D7" s="90" t="s">
        <v>7</v>
      </c>
      <c r="E7" s="91" t="s">
        <v>95</v>
      </c>
      <c r="F7" s="91" t="s">
        <v>96</v>
      </c>
      <c r="G7" s="90" t="s">
        <v>97</v>
      </c>
      <c r="H7" s="91" t="s">
        <v>98</v>
      </c>
      <c r="I7" s="92" t="s">
        <v>99</v>
      </c>
      <c r="J7" s="1"/>
      <c r="K7" s="93" t="s">
        <v>97</v>
      </c>
      <c r="L7" s="94" t="s">
        <v>100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>
      <c r="A8" s="1"/>
      <c r="B8" s="95">
        <v>44024</v>
      </c>
      <c r="C8" s="96" t="s">
        <v>101</v>
      </c>
      <c r="D8" s="97">
        <v>1.1000000000000001</v>
      </c>
      <c r="E8" s="96">
        <v>40</v>
      </c>
      <c r="F8" s="98">
        <v>12</v>
      </c>
      <c r="G8" s="99">
        <f t="shared" ref="G8:G112" si="0">IF(E8="","",F8/E8)</f>
        <v>0.3</v>
      </c>
      <c r="H8" s="100">
        <f t="shared" ref="H8:H112" si="1">IF(F8="","",VLOOKUP(G8,$K$8:$L$17,2,TRUE))</f>
        <v>2</v>
      </c>
      <c r="I8" s="101" t="str">
        <f t="shared" ref="I8:I112" si="2">IF(F8="","",IF(H8="U","Below",IF($E$5&gt;H8,"Below",IF($E$5&lt;H8,"Above",IF($E$5=H8,"On Target")))))</f>
        <v>Below</v>
      </c>
      <c r="J8" s="69">
        <f t="shared" ref="J8:J16" si="3">K9-K8</f>
        <v>0.10625</v>
      </c>
      <c r="K8" s="102">
        <v>0</v>
      </c>
      <c r="L8" s="103" t="s">
        <v>102</v>
      </c>
      <c r="M8" s="1"/>
      <c r="N8" s="1"/>
      <c r="O8" s="1"/>
      <c r="P8" s="1"/>
      <c r="Q8" s="1">
        <f>'My Progress'!B9</f>
        <v>1.1000000000000001</v>
      </c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>
      <c r="A9" s="1"/>
      <c r="B9" s="104">
        <v>44042</v>
      </c>
      <c r="C9" s="105" t="s">
        <v>103</v>
      </c>
      <c r="D9" s="106">
        <v>1.4</v>
      </c>
      <c r="E9" s="105">
        <v>20</v>
      </c>
      <c r="F9" s="105">
        <v>1</v>
      </c>
      <c r="G9" s="107">
        <f t="shared" si="0"/>
        <v>0.05</v>
      </c>
      <c r="H9" s="108" t="str">
        <f t="shared" si="1"/>
        <v>U</v>
      </c>
      <c r="I9" s="109" t="str">
        <f t="shared" si="2"/>
        <v>Below</v>
      </c>
      <c r="J9" s="69">
        <f t="shared" si="3"/>
        <v>0.1125</v>
      </c>
      <c r="K9" s="102">
        <f t="shared" ref="K9:K17" si="4">K20/160</f>
        <v>0.10625</v>
      </c>
      <c r="L9" s="103">
        <v>1</v>
      </c>
      <c r="M9" s="1"/>
      <c r="N9" s="1"/>
      <c r="O9" s="1"/>
      <c r="P9" s="1"/>
      <c r="Q9" s="110" t="str">
        <f>'My Progress'!B10</f>
        <v>1.1.1</v>
      </c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111"/>
      <c r="C10" s="105" t="s">
        <v>103</v>
      </c>
      <c r="D10" s="106">
        <v>1.4</v>
      </c>
      <c r="E10" s="105">
        <v>30</v>
      </c>
      <c r="F10" s="105">
        <v>29</v>
      </c>
      <c r="G10" s="107">
        <f t="shared" si="0"/>
        <v>0.96666666666666667</v>
      </c>
      <c r="H10" s="108">
        <f t="shared" si="1"/>
        <v>9</v>
      </c>
      <c r="I10" s="109" t="str">
        <f t="shared" si="2"/>
        <v>Above</v>
      </c>
      <c r="J10" s="69">
        <f t="shared" si="3"/>
        <v>0.11249999999999999</v>
      </c>
      <c r="K10" s="102">
        <f t="shared" si="4"/>
        <v>0.21875</v>
      </c>
      <c r="L10" s="103">
        <v>2</v>
      </c>
      <c r="M10" s="1"/>
      <c r="N10" s="1"/>
      <c r="O10" s="1"/>
      <c r="P10" s="1"/>
      <c r="Q10" s="110" t="str">
        <f>'My Progress'!B11</f>
        <v>1.1.2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104"/>
      <c r="C11" s="105" t="s">
        <v>103</v>
      </c>
      <c r="D11" s="106"/>
      <c r="E11" s="105"/>
      <c r="F11" s="105"/>
      <c r="G11" s="107" t="str">
        <f t="shared" si="0"/>
        <v/>
      </c>
      <c r="H11" s="108" t="str">
        <f t="shared" si="1"/>
        <v/>
      </c>
      <c r="I11" s="109" t="str">
        <f t="shared" si="2"/>
        <v/>
      </c>
      <c r="J11" s="69">
        <f t="shared" si="3"/>
        <v>0.11875000000000002</v>
      </c>
      <c r="K11" s="102">
        <f t="shared" si="4"/>
        <v>0.33124999999999999</v>
      </c>
      <c r="L11" s="103">
        <v>3</v>
      </c>
      <c r="M11" s="1"/>
      <c r="N11" s="1"/>
      <c r="O11" s="1"/>
      <c r="P11" s="1"/>
      <c r="Q11" s="110" t="str">
        <f>'My Progress'!B12</f>
        <v>1.1.3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111"/>
      <c r="C12" s="105"/>
      <c r="D12" s="106"/>
      <c r="E12" s="105"/>
      <c r="F12" s="105"/>
      <c r="G12" s="107" t="str">
        <f t="shared" si="0"/>
        <v/>
      </c>
      <c r="H12" s="108" t="str">
        <f t="shared" si="1"/>
        <v/>
      </c>
      <c r="I12" s="109" t="str">
        <f t="shared" si="2"/>
        <v/>
      </c>
      <c r="J12" s="69">
        <f t="shared" si="3"/>
        <v>8.7499999999999967E-2</v>
      </c>
      <c r="K12" s="102">
        <f t="shared" si="4"/>
        <v>0.45</v>
      </c>
      <c r="L12" s="103">
        <v>4</v>
      </c>
      <c r="M12" s="1"/>
      <c r="N12" s="1"/>
      <c r="O12" s="1"/>
      <c r="P12" s="1"/>
      <c r="Q12" s="1">
        <f>'My Progress'!B13</f>
        <v>1.2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111"/>
      <c r="C13" s="105"/>
      <c r="D13" s="106"/>
      <c r="E13" s="105"/>
      <c r="F13" s="105"/>
      <c r="G13" s="107" t="str">
        <f t="shared" si="0"/>
        <v/>
      </c>
      <c r="H13" s="108" t="str">
        <f t="shared" si="1"/>
        <v/>
      </c>
      <c r="I13" s="109" t="str">
        <f t="shared" si="2"/>
        <v/>
      </c>
      <c r="J13" s="69">
        <f t="shared" si="3"/>
        <v>8.7500000000000022E-2</v>
      </c>
      <c r="K13" s="102">
        <f t="shared" si="4"/>
        <v>0.53749999999999998</v>
      </c>
      <c r="L13" s="103">
        <v>5</v>
      </c>
      <c r="M13" s="1"/>
      <c r="N13" s="1"/>
      <c r="O13" s="1"/>
      <c r="P13" s="1"/>
      <c r="Q13" s="110" t="str">
        <f>'My Progress'!B14</f>
        <v>1.2.1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111"/>
      <c r="C14" s="105"/>
      <c r="D14" s="106"/>
      <c r="E14" s="105"/>
      <c r="F14" s="105"/>
      <c r="G14" s="107" t="str">
        <f t="shared" si="0"/>
        <v/>
      </c>
      <c r="H14" s="108" t="str">
        <f t="shared" si="1"/>
        <v/>
      </c>
      <c r="I14" s="109" t="str">
        <f t="shared" si="2"/>
        <v/>
      </c>
      <c r="J14" s="69">
        <f t="shared" si="3"/>
        <v>8.7500000000000022E-2</v>
      </c>
      <c r="K14" s="102">
        <f t="shared" si="4"/>
        <v>0.625</v>
      </c>
      <c r="L14" s="103">
        <v>6</v>
      </c>
      <c r="M14" s="1"/>
      <c r="N14" s="1"/>
      <c r="O14" s="1"/>
      <c r="P14" s="1"/>
      <c r="Q14" s="110" t="str">
        <f>'My Progress'!B15</f>
        <v>1.2.2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"/>
      <c r="B15" s="111"/>
      <c r="C15" s="105"/>
      <c r="D15" s="106"/>
      <c r="E15" s="105"/>
      <c r="F15" s="105"/>
      <c r="G15" s="107" t="str">
        <f t="shared" si="0"/>
        <v/>
      </c>
      <c r="H15" s="108" t="str">
        <f t="shared" si="1"/>
        <v/>
      </c>
      <c r="I15" s="109" t="str">
        <f t="shared" si="2"/>
        <v/>
      </c>
      <c r="J15" s="69">
        <f t="shared" si="3"/>
        <v>6.8749999999999978E-2</v>
      </c>
      <c r="K15" s="102">
        <f t="shared" si="4"/>
        <v>0.71250000000000002</v>
      </c>
      <c r="L15" s="103">
        <v>7</v>
      </c>
      <c r="M15" s="1"/>
      <c r="N15" s="1"/>
      <c r="O15" s="1"/>
      <c r="P15" s="1"/>
      <c r="Q15" s="110" t="str">
        <f>'My Progress'!B16</f>
        <v>1.2.3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1"/>
      <c r="B16" s="111"/>
      <c r="C16" s="105"/>
      <c r="D16" s="106"/>
      <c r="E16" s="105"/>
      <c r="F16" s="105"/>
      <c r="G16" s="107" t="str">
        <f t="shared" si="0"/>
        <v/>
      </c>
      <c r="H16" s="108" t="str">
        <f t="shared" si="1"/>
        <v/>
      </c>
      <c r="I16" s="109" t="str">
        <f t="shared" si="2"/>
        <v/>
      </c>
      <c r="J16" s="69">
        <f t="shared" si="3"/>
        <v>7.4999999999999956E-2</v>
      </c>
      <c r="K16" s="102">
        <f t="shared" si="4"/>
        <v>0.78125</v>
      </c>
      <c r="L16" s="103">
        <v>8</v>
      </c>
      <c r="M16" s="1"/>
      <c r="N16" s="1"/>
      <c r="O16" s="1"/>
      <c r="P16" s="1"/>
      <c r="Q16" s="110" t="str">
        <f>'My Progress'!B17</f>
        <v>1.2.4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>
      <c r="A17" s="1"/>
      <c r="B17" s="111"/>
      <c r="C17" s="105"/>
      <c r="D17" s="106"/>
      <c r="E17" s="105"/>
      <c r="F17" s="105"/>
      <c r="G17" s="107" t="str">
        <f t="shared" si="0"/>
        <v/>
      </c>
      <c r="H17" s="108" t="str">
        <f t="shared" si="1"/>
        <v/>
      </c>
      <c r="I17" s="109" t="str">
        <f t="shared" si="2"/>
        <v/>
      </c>
      <c r="J17" s="69">
        <v>0.14000000000000001</v>
      </c>
      <c r="K17" s="112">
        <f t="shared" si="4"/>
        <v>0.85624999999999996</v>
      </c>
      <c r="L17" s="113">
        <v>9</v>
      </c>
      <c r="M17" s="1"/>
      <c r="N17" s="1"/>
      <c r="O17" s="1"/>
      <c r="P17" s="1"/>
      <c r="Q17" s="110" t="str">
        <f>'My Progress'!B18</f>
        <v>1.2.5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>
      <c r="A18" s="1"/>
      <c r="B18" s="111"/>
      <c r="C18" s="105"/>
      <c r="D18" s="106"/>
      <c r="E18" s="105"/>
      <c r="F18" s="105"/>
      <c r="G18" s="107" t="str">
        <f t="shared" si="0"/>
        <v/>
      </c>
      <c r="H18" s="108" t="str">
        <f t="shared" si="1"/>
        <v/>
      </c>
      <c r="I18" s="109" t="str">
        <f t="shared" si="2"/>
        <v/>
      </c>
      <c r="J18" s="69">
        <v>1</v>
      </c>
      <c r="K18" s="114" t="s">
        <v>104</v>
      </c>
      <c r="L18" s="1"/>
      <c r="M18" s="1"/>
      <c r="N18" s="1"/>
      <c r="O18" s="1"/>
      <c r="P18" s="1"/>
      <c r="Q18" s="1">
        <f>'My Progress'!B19</f>
        <v>1.3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>
      <c r="A19" s="1"/>
      <c r="B19" s="111"/>
      <c r="C19" s="105"/>
      <c r="D19" s="106"/>
      <c r="E19" s="105"/>
      <c r="F19" s="105"/>
      <c r="G19" s="107" t="str">
        <f t="shared" si="0"/>
        <v/>
      </c>
      <c r="H19" s="108" t="str">
        <f t="shared" si="1"/>
        <v/>
      </c>
      <c r="I19" s="109" t="str">
        <f t="shared" si="2"/>
        <v/>
      </c>
      <c r="J19" s="1"/>
      <c r="K19" s="1"/>
      <c r="L19" s="1"/>
      <c r="M19" s="1"/>
      <c r="N19" s="1"/>
      <c r="O19" s="1"/>
      <c r="P19" s="1"/>
      <c r="Q19" s="110" t="str">
        <f>'My Progress'!B20</f>
        <v>1.3.1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>
      <c r="A20" s="1"/>
      <c r="B20" s="111"/>
      <c r="C20" s="105"/>
      <c r="D20" s="106"/>
      <c r="E20" s="105"/>
      <c r="F20" s="105"/>
      <c r="G20" s="107" t="str">
        <f t="shared" si="0"/>
        <v/>
      </c>
      <c r="H20" s="108" t="str">
        <f t="shared" si="1"/>
        <v/>
      </c>
      <c r="I20" s="109" t="str">
        <f t="shared" si="2"/>
        <v/>
      </c>
      <c r="J20" s="1"/>
      <c r="K20" s="2">
        <v>17</v>
      </c>
      <c r="L20" s="1"/>
      <c r="M20" s="1"/>
      <c r="N20" s="1"/>
      <c r="O20" s="1"/>
      <c r="P20" s="1"/>
      <c r="Q20" s="110" t="str">
        <f>'My Progress'!B21</f>
        <v>1.3.2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1"/>
      <c r="B21" s="111"/>
      <c r="C21" s="105"/>
      <c r="D21" s="106"/>
      <c r="E21" s="105"/>
      <c r="F21" s="105"/>
      <c r="G21" s="107" t="str">
        <f t="shared" si="0"/>
        <v/>
      </c>
      <c r="H21" s="108" t="str">
        <f t="shared" si="1"/>
        <v/>
      </c>
      <c r="I21" s="109" t="str">
        <f t="shared" si="2"/>
        <v/>
      </c>
      <c r="J21" s="1"/>
      <c r="K21" s="2">
        <v>35</v>
      </c>
      <c r="L21" s="1"/>
      <c r="M21" s="1"/>
      <c r="N21" s="1"/>
      <c r="O21" s="1"/>
      <c r="P21" s="1"/>
      <c r="Q21" s="1">
        <f>'My Progress'!B22</f>
        <v>1.4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>
      <c r="A22" s="1"/>
      <c r="B22" s="111"/>
      <c r="C22" s="105"/>
      <c r="D22" s="106"/>
      <c r="E22" s="105"/>
      <c r="F22" s="105"/>
      <c r="G22" s="107" t="str">
        <f t="shared" si="0"/>
        <v/>
      </c>
      <c r="H22" s="108" t="str">
        <f t="shared" si="1"/>
        <v/>
      </c>
      <c r="I22" s="109" t="str">
        <f t="shared" si="2"/>
        <v/>
      </c>
      <c r="J22" s="1"/>
      <c r="K22" s="2">
        <v>53</v>
      </c>
      <c r="L22" s="1"/>
      <c r="M22" s="1"/>
      <c r="N22" s="1"/>
      <c r="O22" s="1"/>
      <c r="P22" s="1"/>
      <c r="Q22" s="110" t="str">
        <f>'My Progress'!B23</f>
        <v>1.4.1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>
      <c r="A23" s="1"/>
      <c r="B23" s="111"/>
      <c r="C23" s="105"/>
      <c r="D23" s="106"/>
      <c r="E23" s="105"/>
      <c r="F23" s="105"/>
      <c r="G23" s="107" t="str">
        <f t="shared" si="0"/>
        <v/>
      </c>
      <c r="H23" s="108" t="str">
        <f t="shared" si="1"/>
        <v/>
      </c>
      <c r="I23" s="109" t="str">
        <f t="shared" si="2"/>
        <v/>
      </c>
      <c r="J23" s="1"/>
      <c r="K23" s="2">
        <v>72</v>
      </c>
      <c r="L23" s="1"/>
      <c r="M23" s="1"/>
      <c r="N23" s="1"/>
      <c r="O23" s="1"/>
      <c r="P23" s="1"/>
      <c r="Q23" s="110" t="str">
        <f>'My Progress'!B24</f>
        <v>1.4.2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>
      <c r="A24" s="1"/>
      <c r="B24" s="111"/>
      <c r="C24" s="105"/>
      <c r="D24" s="106"/>
      <c r="E24" s="105"/>
      <c r="F24" s="105"/>
      <c r="G24" s="107" t="str">
        <f t="shared" si="0"/>
        <v/>
      </c>
      <c r="H24" s="108" t="str">
        <f t="shared" si="1"/>
        <v/>
      </c>
      <c r="I24" s="109" t="str">
        <f t="shared" si="2"/>
        <v/>
      </c>
      <c r="J24" s="1"/>
      <c r="K24" s="2">
        <v>86</v>
      </c>
      <c r="L24" s="1"/>
      <c r="M24" s="1"/>
      <c r="N24" s="1"/>
      <c r="O24" s="1"/>
      <c r="P24" s="1"/>
      <c r="Q24" s="1">
        <f>'My Progress'!B25</f>
        <v>1.5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"/>
      <c r="B25" s="111"/>
      <c r="C25" s="105"/>
      <c r="D25" s="106"/>
      <c r="E25" s="105"/>
      <c r="F25" s="105"/>
      <c r="G25" s="107" t="str">
        <f t="shared" si="0"/>
        <v/>
      </c>
      <c r="H25" s="108" t="str">
        <f t="shared" si="1"/>
        <v/>
      </c>
      <c r="I25" s="109" t="str">
        <f t="shared" si="2"/>
        <v/>
      </c>
      <c r="J25" s="1"/>
      <c r="K25" s="2">
        <v>100</v>
      </c>
      <c r="L25" s="1"/>
      <c r="M25" s="1"/>
      <c r="N25" s="1"/>
      <c r="O25" s="1"/>
      <c r="P25" s="1"/>
      <c r="Q25" s="110" t="str">
        <f>'My Progress'!B26</f>
        <v>1.5.1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"/>
      <c r="B26" s="111"/>
      <c r="C26" s="105"/>
      <c r="D26" s="106"/>
      <c r="E26" s="105"/>
      <c r="F26" s="105"/>
      <c r="G26" s="107" t="str">
        <f t="shared" si="0"/>
        <v/>
      </c>
      <c r="H26" s="108" t="str">
        <f t="shared" si="1"/>
        <v/>
      </c>
      <c r="I26" s="109" t="str">
        <f t="shared" si="2"/>
        <v/>
      </c>
      <c r="J26" s="1"/>
      <c r="K26" s="2">
        <v>114</v>
      </c>
      <c r="L26" s="1"/>
      <c r="M26" s="1"/>
      <c r="N26" s="1"/>
      <c r="O26" s="1"/>
      <c r="P26" s="1"/>
      <c r="Q26" s="110" t="str">
        <f>'My Progress'!B27</f>
        <v>1.5.2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"/>
      <c r="B27" s="111"/>
      <c r="C27" s="105"/>
      <c r="D27" s="106"/>
      <c r="E27" s="105"/>
      <c r="F27" s="105"/>
      <c r="G27" s="107" t="str">
        <f t="shared" si="0"/>
        <v/>
      </c>
      <c r="H27" s="108" t="str">
        <f t="shared" si="1"/>
        <v/>
      </c>
      <c r="I27" s="109" t="str">
        <f t="shared" si="2"/>
        <v/>
      </c>
      <c r="J27" s="1"/>
      <c r="K27" s="2">
        <v>125</v>
      </c>
      <c r="L27" s="1"/>
      <c r="M27" s="1"/>
      <c r="N27" s="1"/>
      <c r="O27" s="1"/>
      <c r="P27" s="1"/>
      <c r="Q27" s="1">
        <f>'My Progress'!B28</f>
        <v>1.6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"/>
      <c r="B28" s="111"/>
      <c r="C28" s="105"/>
      <c r="D28" s="106"/>
      <c r="E28" s="105"/>
      <c r="F28" s="105"/>
      <c r="G28" s="107" t="str">
        <f t="shared" si="0"/>
        <v/>
      </c>
      <c r="H28" s="108" t="str">
        <f t="shared" si="1"/>
        <v/>
      </c>
      <c r="I28" s="109" t="str">
        <f t="shared" si="2"/>
        <v/>
      </c>
      <c r="J28" s="1"/>
      <c r="K28" s="2">
        <v>137</v>
      </c>
      <c r="L28" s="1"/>
      <c r="M28" s="1"/>
      <c r="N28" s="1"/>
      <c r="O28" s="1"/>
      <c r="P28" s="1"/>
      <c r="Q28" s="110" t="str">
        <f>'My Progress'!B29</f>
        <v>1.6.1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"/>
      <c r="B29" s="111"/>
      <c r="C29" s="105"/>
      <c r="D29" s="106"/>
      <c r="E29" s="105"/>
      <c r="F29" s="105"/>
      <c r="G29" s="107" t="str">
        <f t="shared" si="0"/>
        <v/>
      </c>
      <c r="H29" s="108" t="str">
        <f t="shared" si="1"/>
        <v/>
      </c>
      <c r="I29" s="109" t="str">
        <f t="shared" si="2"/>
        <v/>
      </c>
      <c r="J29" s="1"/>
      <c r="K29" s="2"/>
      <c r="L29" s="1"/>
      <c r="M29" s="1"/>
      <c r="N29" s="1"/>
      <c r="O29" s="1"/>
      <c r="P29" s="1"/>
      <c r="Q29" s="1">
        <f>'My Progress'!G9</f>
        <v>2.1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"/>
      <c r="B30" s="111"/>
      <c r="C30" s="105"/>
      <c r="D30" s="106"/>
      <c r="E30" s="105"/>
      <c r="F30" s="105"/>
      <c r="G30" s="107" t="str">
        <f t="shared" si="0"/>
        <v/>
      </c>
      <c r="H30" s="108" t="str">
        <f t="shared" si="1"/>
        <v/>
      </c>
      <c r="I30" s="109" t="str">
        <f t="shared" si="2"/>
        <v/>
      </c>
      <c r="J30" s="1"/>
      <c r="K30" s="2"/>
      <c r="L30" s="1"/>
      <c r="M30" s="1"/>
      <c r="N30" s="1"/>
      <c r="O30" s="1"/>
      <c r="P30" s="1"/>
      <c r="Q30" s="110" t="str">
        <f>'My Progress'!G10</f>
        <v>2.1.1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"/>
      <c r="B31" s="111"/>
      <c r="C31" s="105"/>
      <c r="D31" s="106"/>
      <c r="E31" s="105"/>
      <c r="F31" s="105"/>
      <c r="G31" s="107" t="str">
        <f t="shared" si="0"/>
        <v/>
      </c>
      <c r="H31" s="108" t="str">
        <f t="shared" si="1"/>
        <v/>
      </c>
      <c r="I31" s="109" t="str">
        <f t="shared" si="2"/>
        <v/>
      </c>
      <c r="J31" s="1"/>
      <c r="K31" s="2"/>
      <c r="L31" s="1"/>
      <c r="M31" s="1"/>
      <c r="N31" s="1"/>
      <c r="O31" s="1"/>
      <c r="P31" s="1"/>
      <c r="Q31" s="110" t="str">
        <f>'My Progress'!G11</f>
        <v>2.1.2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"/>
      <c r="B32" s="111"/>
      <c r="C32" s="105"/>
      <c r="D32" s="106"/>
      <c r="E32" s="105"/>
      <c r="F32" s="105"/>
      <c r="G32" s="107" t="str">
        <f t="shared" si="0"/>
        <v/>
      </c>
      <c r="H32" s="108" t="str">
        <f t="shared" si="1"/>
        <v/>
      </c>
      <c r="I32" s="109" t="str">
        <f t="shared" si="2"/>
        <v/>
      </c>
      <c r="J32" s="1"/>
      <c r="K32" s="2"/>
      <c r="L32" s="1"/>
      <c r="M32" s="1"/>
      <c r="N32" s="1"/>
      <c r="O32" s="1"/>
      <c r="P32" s="1"/>
      <c r="Q32" s="110" t="str">
        <f>'My Progress'!G12</f>
        <v>2.1.3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1"/>
      <c r="B33" s="111"/>
      <c r="C33" s="105"/>
      <c r="D33" s="106"/>
      <c r="E33" s="105"/>
      <c r="F33" s="105"/>
      <c r="G33" s="107" t="str">
        <f t="shared" si="0"/>
        <v/>
      </c>
      <c r="H33" s="108" t="str">
        <f t="shared" si="1"/>
        <v/>
      </c>
      <c r="I33" s="109" t="str">
        <f t="shared" si="2"/>
        <v/>
      </c>
      <c r="J33" s="1"/>
      <c r="K33" s="2"/>
      <c r="L33" s="1"/>
      <c r="M33" s="1"/>
      <c r="N33" s="1"/>
      <c r="O33" s="1"/>
      <c r="P33" s="1"/>
      <c r="Q33" s="1">
        <f>'My Progress'!G13</f>
        <v>2.2000000000000002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"/>
      <c r="B34" s="111"/>
      <c r="C34" s="105"/>
      <c r="D34" s="106"/>
      <c r="E34" s="105"/>
      <c r="F34" s="105"/>
      <c r="G34" s="107" t="str">
        <f t="shared" si="0"/>
        <v/>
      </c>
      <c r="H34" s="108" t="str">
        <f t="shared" si="1"/>
        <v/>
      </c>
      <c r="I34" s="109" t="str">
        <f t="shared" si="2"/>
        <v/>
      </c>
      <c r="J34" s="1"/>
      <c r="K34" s="2"/>
      <c r="L34" s="1"/>
      <c r="M34" s="1"/>
      <c r="N34" s="1"/>
      <c r="O34" s="1"/>
      <c r="P34" s="1"/>
      <c r="Q34" s="110" t="str">
        <f>'My Progress'!G14</f>
        <v>2.2.1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"/>
      <c r="B35" s="111"/>
      <c r="C35" s="105"/>
      <c r="D35" s="106"/>
      <c r="E35" s="105"/>
      <c r="F35" s="105"/>
      <c r="G35" s="107" t="str">
        <f t="shared" si="0"/>
        <v/>
      </c>
      <c r="H35" s="108" t="str">
        <f t="shared" si="1"/>
        <v/>
      </c>
      <c r="I35" s="109" t="str">
        <f t="shared" si="2"/>
        <v/>
      </c>
      <c r="J35" s="1"/>
      <c r="K35" s="2"/>
      <c r="L35" s="1"/>
      <c r="M35" s="1"/>
      <c r="N35" s="1"/>
      <c r="O35" s="1"/>
      <c r="P35" s="1"/>
      <c r="Q35" s="110" t="str">
        <f>'My Progress'!G15</f>
        <v>2.2.2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"/>
      <c r="B36" s="111"/>
      <c r="C36" s="105"/>
      <c r="D36" s="106"/>
      <c r="E36" s="105"/>
      <c r="F36" s="105"/>
      <c r="G36" s="107" t="str">
        <f t="shared" si="0"/>
        <v/>
      </c>
      <c r="H36" s="108" t="str">
        <f t="shared" si="1"/>
        <v/>
      </c>
      <c r="I36" s="109" t="str">
        <f t="shared" si="2"/>
        <v/>
      </c>
      <c r="J36" s="1"/>
      <c r="K36" s="2"/>
      <c r="L36" s="1"/>
      <c r="M36" s="1"/>
      <c r="N36" s="1"/>
      <c r="O36" s="1"/>
      <c r="P36" s="1"/>
      <c r="Q36" s="110" t="str">
        <f>'My Progress'!G16</f>
        <v>2.2.3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"/>
      <c r="B37" s="111"/>
      <c r="C37" s="105"/>
      <c r="D37" s="106"/>
      <c r="E37" s="105"/>
      <c r="F37" s="105"/>
      <c r="G37" s="107" t="str">
        <f t="shared" si="0"/>
        <v/>
      </c>
      <c r="H37" s="108" t="str">
        <f t="shared" si="1"/>
        <v/>
      </c>
      <c r="I37" s="109" t="str">
        <f t="shared" si="2"/>
        <v/>
      </c>
      <c r="J37" s="1"/>
      <c r="K37" s="2"/>
      <c r="L37" s="1"/>
      <c r="M37" s="1"/>
      <c r="N37" s="1"/>
      <c r="O37" s="1"/>
      <c r="P37" s="1"/>
      <c r="Q37" s="1">
        <f>'My Progress'!G17</f>
        <v>2.2999999999999998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"/>
      <c r="B38" s="111"/>
      <c r="C38" s="105"/>
      <c r="D38" s="106"/>
      <c r="E38" s="105"/>
      <c r="F38" s="105"/>
      <c r="G38" s="107" t="str">
        <f t="shared" si="0"/>
        <v/>
      </c>
      <c r="H38" s="108" t="str">
        <f t="shared" si="1"/>
        <v/>
      </c>
      <c r="I38" s="109" t="str">
        <f t="shared" si="2"/>
        <v/>
      </c>
      <c r="J38" s="1"/>
      <c r="K38" s="2"/>
      <c r="L38" s="1"/>
      <c r="M38" s="1"/>
      <c r="N38" s="1"/>
      <c r="O38" s="1"/>
      <c r="P38" s="1"/>
      <c r="Q38" s="110" t="str">
        <f>'My Progress'!G18</f>
        <v>2.3.1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"/>
      <c r="B39" s="111"/>
      <c r="C39" s="105"/>
      <c r="D39" s="106"/>
      <c r="E39" s="105"/>
      <c r="F39" s="105"/>
      <c r="G39" s="107" t="str">
        <f t="shared" si="0"/>
        <v/>
      </c>
      <c r="H39" s="108" t="str">
        <f t="shared" si="1"/>
        <v/>
      </c>
      <c r="I39" s="109" t="str">
        <f t="shared" si="2"/>
        <v/>
      </c>
      <c r="J39" s="1"/>
      <c r="K39" s="2"/>
      <c r="L39" s="1"/>
      <c r="M39" s="1"/>
      <c r="N39" s="1"/>
      <c r="O39" s="1"/>
      <c r="P39" s="1"/>
      <c r="Q39" s="110" t="str">
        <f>'My Progress'!G19</f>
        <v>2.3.2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"/>
      <c r="B40" s="111"/>
      <c r="C40" s="105"/>
      <c r="D40" s="106"/>
      <c r="E40" s="105"/>
      <c r="F40" s="105"/>
      <c r="G40" s="107" t="str">
        <f t="shared" si="0"/>
        <v/>
      </c>
      <c r="H40" s="108" t="str">
        <f t="shared" si="1"/>
        <v/>
      </c>
      <c r="I40" s="109" t="str">
        <f t="shared" si="2"/>
        <v/>
      </c>
      <c r="J40" s="1"/>
      <c r="K40" s="2"/>
      <c r="L40" s="1"/>
      <c r="M40" s="1"/>
      <c r="N40" s="1"/>
      <c r="O40" s="1"/>
      <c r="P40" s="1"/>
      <c r="Q40" s="1">
        <f>'My Progress'!G20</f>
        <v>2.4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"/>
      <c r="B41" s="111"/>
      <c r="C41" s="105"/>
      <c r="D41" s="106"/>
      <c r="E41" s="105"/>
      <c r="F41" s="105"/>
      <c r="G41" s="107" t="str">
        <f t="shared" si="0"/>
        <v/>
      </c>
      <c r="H41" s="108" t="str">
        <f t="shared" si="1"/>
        <v/>
      </c>
      <c r="I41" s="109" t="str">
        <f t="shared" si="2"/>
        <v/>
      </c>
      <c r="J41" s="1"/>
      <c r="K41" s="2"/>
      <c r="L41" s="1"/>
      <c r="M41" s="1"/>
      <c r="N41" s="1"/>
      <c r="O41" s="1"/>
      <c r="P41" s="1"/>
      <c r="Q41" s="110" t="str">
        <f>'My Progress'!G21</f>
        <v>2.4.1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"/>
      <c r="B42" s="111"/>
      <c r="C42" s="105"/>
      <c r="D42" s="106"/>
      <c r="E42" s="105"/>
      <c r="F42" s="105"/>
      <c r="G42" s="107" t="str">
        <f t="shared" si="0"/>
        <v/>
      </c>
      <c r="H42" s="108" t="str">
        <f t="shared" si="1"/>
        <v/>
      </c>
      <c r="I42" s="109" t="str">
        <f t="shared" si="2"/>
        <v/>
      </c>
      <c r="J42" s="1"/>
      <c r="K42" s="2"/>
      <c r="L42" s="1"/>
      <c r="M42" s="1"/>
      <c r="N42" s="1"/>
      <c r="O42" s="1"/>
      <c r="P42" s="1"/>
      <c r="Q42" s="1">
        <f>'My Progress'!G22</f>
        <v>2.5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"/>
      <c r="B43" s="111"/>
      <c r="C43" s="105"/>
      <c r="D43" s="106"/>
      <c r="E43" s="105"/>
      <c r="F43" s="105"/>
      <c r="G43" s="107" t="str">
        <f t="shared" si="0"/>
        <v/>
      </c>
      <c r="H43" s="108" t="str">
        <f t="shared" si="1"/>
        <v/>
      </c>
      <c r="I43" s="109" t="str">
        <f t="shared" si="2"/>
        <v/>
      </c>
      <c r="J43" s="1"/>
      <c r="K43" s="2"/>
      <c r="L43" s="1"/>
      <c r="M43" s="1"/>
      <c r="N43" s="1"/>
      <c r="O43" s="1"/>
      <c r="P43" s="1"/>
      <c r="Q43" s="110" t="str">
        <f>'My Progress'!G23</f>
        <v>2.5.1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"/>
      <c r="B44" s="111"/>
      <c r="C44" s="105"/>
      <c r="D44" s="106"/>
      <c r="E44" s="105"/>
      <c r="F44" s="105"/>
      <c r="G44" s="107" t="str">
        <f t="shared" si="0"/>
        <v/>
      </c>
      <c r="H44" s="108" t="str">
        <f t="shared" si="1"/>
        <v/>
      </c>
      <c r="I44" s="109" t="str">
        <f t="shared" si="2"/>
        <v/>
      </c>
      <c r="J44" s="1"/>
      <c r="K44" s="2"/>
      <c r="L44" s="1"/>
      <c r="M44" s="1"/>
      <c r="N44" s="1"/>
      <c r="O44" s="1"/>
      <c r="P44" s="1"/>
      <c r="Q44" s="110" t="str">
        <f>'My Progress'!G24</f>
        <v>2.5.2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"/>
      <c r="B45" s="111"/>
      <c r="C45" s="105"/>
      <c r="D45" s="106"/>
      <c r="E45" s="105"/>
      <c r="F45" s="105"/>
      <c r="G45" s="107" t="str">
        <f t="shared" si="0"/>
        <v/>
      </c>
      <c r="H45" s="108" t="str">
        <f t="shared" si="1"/>
        <v/>
      </c>
      <c r="I45" s="109" t="str">
        <f t="shared" si="2"/>
        <v/>
      </c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"/>
      <c r="B46" s="111"/>
      <c r="C46" s="105"/>
      <c r="D46" s="106"/>
      <c r="E46" s="105"/>
      <c r="F46" s="105"/>
      <c r="G46" s="107" t="str">
        <f t="shared" si="0"/>
        <v/>
      </c>
      <c r="H46" s="108" t="str">
        <f t="shared" si="1"/>
        <v/>
      </c>
      <c r="I46" s="109" t="str">
        <f t="shared" si="2"/>
        <v/>
      </c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"/>
      <c r="B47" s="111"/>
      <c r="C47" s="105"/>
      <c r="D47" s="106"/>
      <c r="E47" s="105"/>
      <c r="F47" s="105"/>
      <c r="G47" s="107" t="str">
        <f t="shared" si="0"/>
        <v/>
      </c>
      <c r="H47" s="108" t="str">
        <f t="shared" si="1"/>
        <v/>
      </c>
      <c r="I47" s="109" t="str">
        <f t="shared" si="2"/>
        <v/>
      </c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"/>
      <c r="B48" s="111"/>
      <c r="C48" s="105"/>
      <c r="D48" s="106"/>
      <c r="E48" s="105"/>
      <c r="F48" s="105"/>
      <c r="G48" s="107" t="str">
        <f t="shared" si="0"/>
        <v/>
      </c>
      <c r="H48" s="108" t="str">
        <f t="shared" si="1"/>
        <v/>
      </c>
      <c r="I48" s="109" t="str">
        <f t="shared" si="2"/>
        <v/>
      </c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"/>
      <c r="B49" s="111"/>
      <c r="C49" s="105"/>
      <c r="D49" s="106"/>
      <c r="E49" s="105"/>
      <c r="F49" s="105"/>
      <c r="G49" s="107" t="str">
        <f t="shared" si="0"/>
        <v/>
      </c>
      <c r="H49" s="108" t="str">
        <f t="shared" si="1"/>
        <v/>
      </c>
      <c r="I49" s="109" t="str">
        <f t="shared" si="2"/>
        <v/>
      </c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"/>
      <c r="B50" s="111"/>
      <c r="C50" s="105"/>
      <c r="D50" s="106"/>
      <c r="E50" s="105"/>
      <c r="F50" s="105"/>
      <c r="G50" s="107" t="str">
        <f t="shared" si="0"/>
        <v/>
      </c>
      <c r="H50" s="108" t="str">
        <f t="shared" si="1"/>
        <v/>
      </c>
      <c r="I50" s="109" t="str">
        <f t="shared" si="2"/>
        <v/>
      </c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"/>
      <c r="B51" s="111"/>
      <c r="C51" s="105"/>
      <c r="D51" s="106"/>
      <c r="E51" s="105"/>
      <c r="F51" s="105"/>
      <c r="G51" s="107" t="str">
        <f t="shared" si="0"/>
        <v/>
      </c>
      <c r="H51" s="108" t="str">
        <f t="shared" si="1"/>
        <v/>
      </c>
      <c r="I51" s="109" t="str">
        <f t="shared" si="2"/>
        <v/>
      </c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"/>
      <c r="B52" s="111"/>
      <c r="C52" s="105"/>
      <c r="D52" s="106"/>
      <c r="E52" s="105"/>
      <c r="F52" s="105"/>
      <c r="G52" s="107" t="str">
        <f t="shared" si="0"/>
        <v/>
      </c>
      <c r="H52" s="108" t="str">
        <f t="shared" si="1"/>
        <v/>
      </c>
      <c r="I52" s="109" t="str">
        <f t="shared" si="2"/>
        <v/>
      </c>
      <c r="J52" s="190" t="s">
        <v>105</v>
      </c>
      <c r="K52" s="191"/>
      <c r="L52" s="191"/>
      <c r="M52" s="18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1"/>
      <c r="B53" s="111"/>
      <c r="C53" s="105"/>
      <c r="D53" s="106"/>
      <c r="E53" s="105"/>
      <c r="F53" s="105"/>
      <c r="G53" s="107" t="str">
        <f t="shared" si="0"/>
        <v/>
      </c>
      <c r="H53" s="108" t="str">
        <f t="shared" si="1"/>
        <v/>
      </c>
      <c r="I53" s="109" t="str">
        <f t="shared" si="2"/>
        <v/>
      </c>
      <c r="J53" s="192"/>
      <c r="K53" s="193"/>
      <c r="L53" s="193"/>
      <c r="M53" s="19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>
      <c r="A54" s="1"/>
      <c r="B54" s="111"/>
      <c r="C54" s="105"/>
      <c r="D54" s="106"/>
      <c r="E54" s="105"/>
      <c r="F54" s="105"/>
      <c r="G54" s="107" t="str">
        <f t="shared" si="0"/>
        <v/>
      </c>
      <c r="H54" s="108" t="str">
        <f t="shared" si="1"/>
        <v/>
      </c>
      <c r="I54" s="109" t="str">
        <f t="shared" si="2"/>
        <v/>
      </c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>
      <c r="A55" s="1"/>
      <c r="B55" s="111"/>
      <c r="C55" s="105"/>
      <c r="D55" s="106"/>
      <c r="E55" s="105"/>
      <c r="F55" s="105"/>
      <c r="G55" s="107" t="str">
        <f t="shared" si="0"/>
        <v/>
      </c>
      <c r="H55" s="108" t="str">
        <f t="shared" si="1"/>
        <v/>
      </c>
      <c r="I55" s="109" t="str">
        <f t="shared" si="2"/>
        <v/>
      </c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>
      <c r="A56" s="1"/>
      <c r="B56" s="111"/>
      <c r="C56" s="105"/>
      <c r="D56" s="106"/>
      <c r="E56" s="105"/>
      <c r="F56" s="105"/>
      <c r="G56" s="107" t="str">
        <f t="shared" si="0"/>
        <v/>
      </c>
      <c r="H56" s="108" t="str">
        <f t="shared" si="1"/>
        <v/>
      </c>
      <c r="I56" s="109" t="str">
        <f t="shared" si="2"/>
        <v/>
      </c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>
      <c r="A57" s="1"/>
      <c r="B57" s="111"/>
      <c r="C57" s="105"/>
      <c r="D57" s="106"/>
      <c r="E57" s="105"/>
      <c r="F57" s="105"/>
      <c r="G57" s="107" t="str">
        <f t="shared" si="0"/>
        <v/>
      </c>
      <c r="H57" s="108" t="str">
        <f t="shared" si="1"/>
        <v/>
      </c>
      <c r="I57" s="109" t="str">
        <f t="shared" si="2"/>
        <v/>
      </c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>
      <c r="A58" s="1"/>
      <c r="B58" s="111"/>
      <c r="C58" s="105"/>
      <c r="D58" s="106"/>
      <c r="E58" s="105"/>
      <c r="F58" s="105"/>
      <c r="G58" s="107" t="str">
        <f t="shared" si="0"/>
        <v/>
      </c>
      <c r="H58" s="108" t="str">
        <f t="shared" si="1"/>
        <v/>
      </c>
      <c r="I58" s="109" t="str">
        <f t="shared" si="2"/>
        <v/>
      </c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>
      <c r="A59" s="1"/>
      <c r="B59" s="111"/>
      <c r="C59" s="105"/>
      <c r="D59" s="106"/>
      <c r="E59" s="105"/>
      <c r="F59" s="105"/>
      <c r="G59" s="107" t="str">
        <f t="shared" si="0"/>
        <v/>
      </c>
      <c r="H59" s="108" t="str">
        <f t="shared" si="1"/>
        <v/>
      </c>
      <c r="I59" s="109" t="str">
        <f t="shared" si="2"/>
        <v/>
      </c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>
      <c r="A60" s="1"/>
      <c r="B60" s="111"/>
      <c r="C60" s="105"/>
      <c r="D60" s="106"/>
      <c r="E60" s="105"/>
      <c r="F60" s="105"/>
      <c r="G60" s="107" t="str">
        <f t="shared" si="0"/>
        <v/>
      </c>
      <c r="H60" s="108" t="str">
        <f t="shared" si="1"/>
        <v/>
      </c>
      <c r="I60" s="109" t="str">
        <f t="shared" si="2"/>
        <v/>
      </c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>
      <c r="A61" s="1"/>
      <c r="B61" s="111"/>
      <c r="C61" s="105"/>
      <c r="D61" s="106"/>
      <c r="E61" s="105"/>
      <c r="F61" s="105"/>
      <c r="G61" s="107" t="str">
        <f t="shared" si="0"/>
        <v/>
      </c>
      <c r="H61" s="108" t="str">
        <f t="shared" si="1"/>
        <v/>
      </c>
      <c r="I61" s="109" t="str">
        <f t="shared" si="2"/>
        <v/>
      </c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>
      <c r="A62" s="1"/>
      <c r="B62" s="111"/>
      <c r="C62" s="105"/>
      <c r="D62" s="106"/>
      <c r="E62" s="105"/>
      <c r="F62" s="105"/>
      <c r="G62" s="107" t="str">
        <f t="shared" si="0"/>
        <v/>
      </c>
      <c r="H62" s="108" t="str">
        <f t="shared" si="1"/>
        <v/>
      </c>
      <c r="I62" s="109" t="str">
        <f t="shared" si="2"/>
        <v/>
      </c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>
      <c r="A63" s="1"/>
      <c r="B63" s="111"/>
      <c r="C63" s="105"/>
      <c r="D63" s="106"/>
      <c r="E63" s="105"/>
      <c r="F63" s="105"/>
      <c r="G63" s="107" t="str">
        <f t="shared" si="0"/>
        <v/>
      </c>
      <c r="H63" s="108" t="str">
        <f t="shared" si="1"/>
        <v/>
      </c>
      <c r="I63" s="109" t="str">
        <f t="shared" si="2"/>
        <v/>
      </c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>
      <c r="A64" s="1"/>
      <c r="B64" s="111"/>
      <c r="C64" s="105"/>
      <c r="D64" s="106"/>
      <c r="E64" s="105"/>
      <c r="F64" s="105"/>
      <c r="G64" s="107" t="str">
        <f t="shared" si="0"/>
        <v/>
      </c>
      <c r="H64" s="108" t="str">
        <f t="shared" si="1"/>
        <v/>
      </c>
      <c r="I64" s="109" t="str">
        <f t="shared" si="2"/>
        <v/>
      </c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>
      <c r="A65" s="1"/>
      <c r="B65" s="111"/>
      <c r="C65" s="105"/>
      <c r="D65" s="106"/>
      <c r="E65" s="105"/>
      <c r="F65" s="105"/>
      <c r="G65" s="107" t="str">
        <f t="shared" si="0"/>
        <v/>
      </c>
      <c r="H65" s="108" t="str">
        <f t="shared" si="1"/>
        <v/>
      </c>
      <c r="I65" s="109" t="str">
        <f t="shared" si="2"/>
        <v/>
      </c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>
      <c r="A66" s="1"/>
      <c r="B66" s="111"/>
      <c r="C66" s="105"/>
      <c r="D66" s="106"/>
      <c r="E66" s="105"/>
      <c r="F66" s="105"/>
      <c r="G66" s="107" t="str">
        <f t="shared" si="0"/>
        <v/>
      </c>
      <c r="H66" s="108" t="str">
        <f t="shared" si="1"/>
        <v/>
      </c>
      <c r="I66" s="109" t="str">
        <f t="shared" si="2"/>
        <v/>
      </c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>
      <c r="A67" s="1"/>
      <c r="B67" s="111"/>
      <c r="C67" s="105"/>
      <c r="D67" s="106"/>
      <c r="E67" s="105"/>
      <c r="F67" s="105"/>
      <c r="G67" s="107" t="str">
        <f t="shared" si="0"/>
        <v/>
      </c>
      <c r="H67" s="108" t="str">
        <f t="shared" si="1"/>
        <v/>
      </c>
      <c r="I67" s="109" t="str">
        <f t="shared" si="2"/>
        <v/>
      </c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>
      <c r="A68" s="1"/>
      <c r="B68" s="111"/>
      <c r="C68" s="105"/>
      <c r="D68" s="106"/>
      <c r="E68" s="105"/>
      <c r="F68" s="105"/>
      <c r="G68" s="107" t="str">
        <f t="shared" si="0"/>
        <v/>
      </c>
      <c r="H68" s="108" t="str">
        <f t="shared" si="1"/>
        <v/>
      </c>
      <c r="I68" s="109" t="str">
        <f t="shared" si="2"/>
        <v/>
      </c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>
      <c r="A69" s="1"/>
      <c r="B69" s="111"/>
      <c r="C69" s="105"/>
      <c r="D69" s="106"/>
      <c r="E69" s="105"/>
      <c r="F69" s="105"/>
      <c r="G69" s="107" t="str">
        <f t="shared" si="0"/>
        <v/>
      </c>
      <c r="H69" s="108" t="str">
        <f t="shared" si="1"/>
        <v/>
      </c>
      <c r="I69" s="109" t="str">
        <f t="shared" si="2"/>
        <v/>
      </c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>
      <c r="A70" s="1"/>
      <c r="B70" s="111"/>
      <c r="C70" s="105"/>
      <c r="D70" s="106"/>
      <c r="E70" s="105"/>
      <c r="F70" s="105"/>
      <c r="G70" s="107" t="str">
        <f t="shared" si="0"/>
        <v/>
      </c>
      <c r="H70" s="108" t="str">
        <f t="shared" si="1"/>
        <v/>
      </c>
      <c r="I70" s="109" t="str">
        <f t="shared" si="2"/>
        <v/>
      </c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>
      <c r="A71" s="1"/>
      <c r="B71" s="111"/>
      <c r="C71" s="105"/>
      <c r="D71" s="106"/>
      <c r="E71" s="105"/>
      <c r="F71" s="105"/>
      <c r="G71" s="107" t="str">
        <f t="shared" si="0"/>
        <v/>
      </c>
      <c r="H71" s="108" t="str">
        <f t="shared" si="1"/>
        <v/>
      </c>
      <c r="I71" s="109" t="str">
        <f t="shared" si="2"/>
        <v/>
      </c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>
      <c r="A72" s="1"/>
      <c r="B72" s="111"/>
      <c r="C72" s="105"/>
      <c r="D72" s="106"/>
      <c r="E72" s="105"/>
      <c r="F72" s="105"/>
      <c r="G72" s="107" t="str">
        <f t="shared" si="0"/>
        <v/>
      </c>
      <c r="H72" s="108" t="str">
        <f t="shared" si="1"/>
        <v/>
      </c>
      <c r="I72" s="109" t="str">
        <f t="shared" si="2"/>
        <v/>
      </c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>
      <c r="A73" s="1"/>
      <c r="B73" s="111"/>
      <c r="C73" s="105"/>
      <c r="D73" s="106"/>
      <c r="E73" s="105"/>
      <c r="F73" s="105"/>
      <c r="G73" s="107" t="str">
        <f t="shared" si="0"/>
        <v/>
      </c>
      <c r="H73" s="108" t="str">
        <f t="shared" si="1"/>
        <v/>
      </c>
      <c r="I73" s="109" t="str">
        <f t="shared" si="2"/>
        <v/>
      </c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>
      <c r="A74" s="1"/>
      <c r="B74" s="111"/>
      <c r="C74" s="105"/>
      <c r="D74" s="106"/>
      <c r="E74" s="105"/>
      <c r="F74" s="105"/>
      <c r="G74" s="107" t="str">
        <f t="shared" si="0"/>
        <v/>
      </c>
      <c r="H74" s="108" t="str">
        <f t="shared" si="1"/>
        <v/>
      </c>
      <c r="I74" s="109" t="str">
        <f t="shared" si="2"/>
        <v/>
      </c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>
      <c r="A75" s="1"/>
      <c r="B75" s="111"/>
      <c r="C75" s="105"/>
      <c r="D75" s="106"/>
      <c r="E75" s="105"/>
      <c r="F75" s="105"/>
      <c r="G75" s="107" t="str">
        <f t="shared" si="0"/>
        <v/>
      </c>
      <c r="H75" s="108" t="str">
        <f t="shared" si="1"/>
        <v/>
      </c>
      <c r="I75" s="109" t="str">
        <f t="shared" si="2"/>
        <v/>
      </c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>
      <c r="A76" s="1"/>
      <c r="B76" s="111"/>
      <c r="C76" s="105"/>
      <c r="D76" s="106"/>
      <c r="E76" s="105"/>
      <c r="F76" s="105"/>
      <c r="G76" s="107" t="str">
        <f t="shared" si="0"/>
        <v/>
      </c>
      <c r="H76" s="108" t="str">
        <f t="shared" si="1"/>
        <v/>
      </c>
      <c r="I76" s="109" t="str">
        <f t="shared" si="2"/>
        <v/>
      </c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>
      <c r="A77" s="1"/>
      <c r="B77" s="111"/>
      <c r="C77" s="105"/>
      <c r="D77" s="106"/>
      <c r="E77" s="105"/>
      <c r="F77" s="105"/>
      <c r="G77" s="107" t="str">
        <f t="shared" si="0"/>
        <v/>
      </c>
      <c r="H77" s="108" t="str">
        <f t="shared" si="1"/>
        <v/>
      </c>
      <c r="I77" s="109" t="str">
        <f t="shared" si="2"/>
        <v/>
      </c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>
      <c r="A78" s="1"/>
      <c r="B78" s="111"/>
      <c r="C78" s="105"/>
      <c r="D78" s="106"/>
      <c r="E78" s="105"/>
      <c r="F78" s="105"/>
      <c r="G78" s="107" t="str">
        <f t="shared" si="0"/>
        <v/>
      </c>
      <c r="H78" s="108" t="str">
        <f t="shared" si="1"/>
        <v/>
      </c>
      <c r="I78" s="109" t="str">
        <f t="shared" si="2"/>
        <v/>
      </c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>
      <c r="A79" s="1"/>
      <c r="B79" s="111"/>
      <c r="C79" s="105"/>
      <c r="D79" s="106"/>
      <c r="E79" s="105"/>
      <c r="F79" s="105"/>
      <c r="G79" s="107" t="str">
        <f t="shared" si="0"/>
        <v/>
      </c>
      <c r="H79" s="108" t="str">
        <f t="shared" si="1"/>
        <v/>
      </c>
      <c r="I79" s="109" t="str">
        <f t="shared" si="2"/>
        <v/>
      </c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>
      <c r="A80" s="1"/>
      <c r="B80" s="111"/>
      <c r="C80" s="105"/>
      <c r="D80" s="106"/>
      <c r="E80" s="105"/>
      <c r="F80" s="105"/>
      <c r="G80" s="107" t="str">
        <f t="shared" si="0"/>
        <v/>
      </c>
      <c r="H80" s="108" t="str">
        <f t="shared" si="1"/>
        <v/>
      </c>
      <c r="I80" s="109" t="str">
        <f t="shared" si="2"/>
        <v/>
      </c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>
      <c r="A81" s="1"/>
      <c r="B81" s="111"/>
      <c r="C81" s="105"/>
      <c r="D81" s="106"/>
      <c r="E81" s="105"/>
      <c r="F81" s="105"/>
      <c r="G81" s="107" t="str">
        <f t="shared" si="0"/>
        <v/>
      </c>
      <c r="H81" s="108" t="str">
        <f t="shared" si="1"/>
        <v/>
      </c>
      <c r="I81" s="109" t="str">
        <f t="shared" si="2"/>
        <v/>
      </c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>
      <c r="A82" s="1"/>
      <c r="B82" s="111"/>
      <c r="C82" s="105"/>
      <c r="D82" s="106"/>
      <c r="E82" s="105"/>
      <c r="F82" s="105"/>
      <c r="G82" s="107" t="str">
        <f t="shared" si="0"/>
        <v/>
      </c>
      <c r="H82" s="108" t="str">
        <f t="shared" si="1"/>
        <v/>
      </c>
      <c r="I82" s="109" t="str">
        <f t="shared" si="2"/>
        <v/>
      </c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>
      <c r="A83" s="1"/>
      <c r="B83" s="111"/>
      <c r="C83" s="105"/>
      <c r="D83" s="106"/>
      <c r="E83" s="105"/>
      <c r="F83" s="105"/>
      <c r="G83" s="107" t="str">
        <f t="shared" si="0"/>
        <v/>
      </c>
      <c r="H83" s="108" t="str">
        <f t="shared" si="1"/>
        <v/>
      </c>
      <c r="I83" s="109" t="str">
        <f t="shared" si="2"/>
        <v/>
      </c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>
      <c r="A84" s="1"/>
      <c r="B84" s="111"/>
      <c r="C84" s="105"/>
      <c r="D84" s="106"/>
      <c r="E84" s="105"/>
      <c r="F84" s="105"/>
      <c r="G84" s="107" t="str">
        <f t="shared" si="0"/>
        <v/>
      </c>
      <c r="H84" s="108" t="str">
        <f t="shared" si="1"/>
        <v/>
      </c>
      <c r="I84" s="109" t="str">
        <f t="shared" si="2"/>
        <v/>
      </c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>
      <c r="A85" s="1"/>
      <c r="B85" s="111"/>
      <c r="C85" s="105"/>
      <c r="D85" s="106"/>
      <c r="E85" s="105"/>
      <c r="F85" s="105"/>
      <c r="G85" s="107" t="str">
        <f t="shared" si="0"/>
        <v/>
      </c>
      <c r="H85" s="108" t="str">
        <f t="shared" si="1"/>
        <v/>
      </c>
      <c r="I85" s="109" t="str">
        <f t="shared" si="2"/>
        <v/>
      </c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>
      <c r="A86" s="1"/>
      <c r="B86" s="111"/>
      <c r="C86" s="105"/>
      <c r="D86" s="106"/>
      <c r="E86" s="105"/>
      <c r="F86" s="105"/>
      <c r="G86" s="107" t="str">
        <f t="shared" si="0"/>
        <v/>
      </c>
      <c r="H86" s="108" t="str">
        <f t="shared" si="1"/>
        <v/>
      </c>
      <c r="I86" s="109" t="str">
        <f t="shared" si="2"/>
        <v/>
      </c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>
      <c r="A87" s="1"/>
      <c r="B87" s="111"/>
      <c r="C87" s="105"/>
      <c r="D87" s="106"/>
      <c r="E87" s="105"/>
      <c r="F87" s="105"/>
      <c r="G87" s="107" t="str">
        <f t="shared" si="0"/>
        <v/>
      </c>
      <c r="H87" s="108" t="str">
        <f t="shared" si="1"/>
        <v/>
      </c>
      <c r="I87" s="109" t="str">
        <f t="shared" si="2"/>
        <v/>
      </c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>
      <c r="A88" s="1"/>
      <c r="B88" s="111"/>
      <c r="C88" s="105"/>
      <c r="D88" s="106"/>
      <c r="E88" s="105"/>
      <c r="F88" s="105"/>
      <c r="G88" s="107" t="str">
        <f t="shared" si="0"/>
        <v/>
      </c>
      <c r="H88" s="108" t="str">
        <f t="shared" si="1"/>
        <v/>
      </c>
      <c r="I88" s="109" t="str">
        <f t="shared" si="2"/>
        <v/>
      </c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>
      <c r="A89" s="1"/>
      <c r="B89" s="111"/>
      <c r="C89" s="105"/>
      <c r="D89" s="106"/>
      <c r="E89" s="105"/>
      <c r="F89" s="105"/>
      <c r="G89" s="107" t="str">
        <f t="shared" si="0"/>
        <v/>
      </c>
      <c r="H89" s="108" t="str">
        <f t="shared" si="1"/>
        <v/>
      </c>
      <c r="I89" s="109" t="str">
        <f t="shared" si="2"/>
        <v/>
      </c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>
      <c r="A90" s="1"/>
      <c r="B90" s="111"/>
      <c r="C90" s="105"/>
      <c r="D90" s="106"/>
      <c r="E90" s="105"/>
      <c r="F90" s="105"/>
      <c r="G90" s="107" t="str">
        <f t="shared" si="0"/>
        <v/>
      </c>
      <c r="H90" s="108" t="str">
        <f t="shared" si="1"/>
        <v/>
      </c>
      <c r="I90" s="109" t="str">
        <f t="shared" si="2"/>
        <v/>
      </c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>
      <c r="A91" s="1"/>
      <c r="B91" s="111"/>
      <c r="C91" s="105"/>
      <c r="D91" s="106"/>
      <c r="E91" s="105"/>
      <c r="F91" s="105"/>
      <c r="G91" s="107" t="str">
        <f t="shared" si="0"/>
        <v/>
      </c>
      <c r="H91" s="108" t="str">
        <f t="shared" si="1"/>
        <v/>
      </c>
      <c r="I91" s="109" t="str">
        <f t="shared" si="2"/>
        <v/>
      </c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>
      <c r="A92" s="1"/>
      <c r="B92" s="111"/>
      <c r="C92" s="105"/>
      <c r="D92" s="106"/>
      <c r="E92" s="105"/>
      <c r="F92" s="105"/>
      <c r="G92" s="107" t="str">
        <f t="shared" si="0"/>
        <v/>
      </c>
      <c r="H92" s="108" t="str">
        <f t="shared" si="1"/>
        <v/>
      </c>
      <c r="I92" s="109" t="str">
        <f t="shared" si="2"/>
        <v/>
      </c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>
      <c r="A93" s="1"/>
      <c r="B93" s="111"/>
      <c r="C93" s="105"/>
      <c r="D93" s="106"/>
      <c r="E93" s="105"/>
      <c r="F93" s="105"/>
      <c r="G93" s="107" t="str">
        <f t="shared" si="0"/>
        <v/>
      </c>
      <c r="H93" s="108" t="str">
        <f t="shared" si="1"/>
        <v/>
      </c>
      <c r="I93" s="109" t="str">
        <f t="shared" si="2"/>
        <v/>
      </c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>
      <c r="A94" s="1"/>
      <c r="B94" s="111"/>
      <c r="C94" s="105"/>
      <c r="D94" s="106"/>
      <c r="E94" s="105"/>
      <c r="F94" s="105"/>
      <c r="G94" s="107" t="str">
        <f t="shared" si="0"/>
        <v/>
      </c>
      <c r="H94" s="108" t="str">
        <f t="shared" si="1"/>
        <v/>
      </c>
      <c r="I94" s="109" t="str">
        <f t="shared" si="2"/>
        <v/>
      </c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>
      <c r="A95" s="1"/>
      <c r="B95" s="111"/>
      <c r="C95" s="105"/>
      <c r="D95" s="106"/>
      <c r="E95" s="105"/>
      <c r="F95" s="105"/>
      <c r="G95" s="107" t="str">
        <f t="shared" si="0"/>
        <v/>
      </c>
      <c r="H95" s="108" t="str">
        <f t="shared" si="1"/>
        <v/>
      </c>
      <c r="I95" s="109" t="str">
        <f t="shared" si="2"/>
        <v/>
      </c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>
      <c r="A96" s="1"/>
      <c r="B96" s="111"/>
      <c r="C96" s="105"/>
      <c r="D96" s="106"/>
      <c r="E96" s="105"/>
      <c r="F96" s="105"/>
      <c r="G96" s="107" t="str">
        <f t="shared" si="0"/>
        <v/>
      </c>
      <c r="H96" s="108" t="str">
        <f t="shared" si="1"/>
        <v/>
      </c>
      <c r="I96" s="109" t="str">
        <f t="shared" si="2"/>
        <v/>
      </c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>
      <c r="A97" s="1"/>
      <c r="B97" s="111"/>
      <c r="C97" s="105"/>
      <c r="D97" s="106"/>
      <c r="E97" s="105"/>
      <c r="F97" s="105"/>
      <c r="G97" s="107" t="str">
        <f t="shared" si="0"/>
        <v/>
      </c>
      <c r="H97" s="108" t="str">
        <f t="shared" si="1"/>
        <v/>
      </c>
      <c r="I97" s="109" t="str">
        <f t="shared" si="2"/>
        <v/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>
      <c r="A98" s="1"/>
      <c r="B98" s="111"/>
      <c r="C98" s="105"/>
      <c r="D98" s="106"/>
      <c r="E98" s="105"/>
      <c r="F98" s="105"/>
      <c r="G98" s="107" t="str">
        <f t="shared" si="0"/>
        <v/>
      </c>
      <c r="H98" s="108" t="str">
        <f t="shared" si="1"/>
        <v/>
      </c>
      <c r="I98" s="109" t="str">
        <f t="shared" si="2"/>
        <v/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>
      <c r="A99" s="1"/>
      <c r="B99" s="111"/>
      <c r="C99" s="105"/>
      <c r="D99" s="106"/>
      <c r="E99" s="105"/>
      <c r="F99" s="105"/>
      <c r="G99" s="107" t="str">
        <f t="shared" si="0"/>
        <v/>
      </c>
      <c r="H99" s="108" t="str">
        <f t="shared" si="1"/>
        <v/>
      </c>
      <c r="I99" s="109" t="str">
        <f t="shared" si="2"/>
        <v/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>
      <c r="A100" s="1"/>
      <c r="B100" s="111"/>
      <c r="C100" s="105"/>
      <c r="D100" s="106"/>
      <c r="E100" s="105"/>
      <c r="F100" s="105"/>
      <c r="G100" s="107" t="str">
        <f t="shared" si="0"/>
        <v/>
      </c>
      <c r="H100" s="108" t="str">
        <f t="shared" si="1"/>
        <v/>
      </c>
      <c r="I100" s="109" t="str">
        <f t="shared" si="2"/>
        <v/>
      </c>
      <c r="J100" s="1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>
      <c r="A101" s="1"/>
      <c r="B101" s="111"/>
      <c r="C101" s="105"/>
      <c r="D101" s="106"/>
      <c r="E101" s="105"/>
      <c r="F101" s="105"/>
      <c r="G101" s="107" t="str">
        <f t="shared" si="0"/>
        <v/>
      </c>
      <c r="H101" s="108" t="str">
        <f t="shared" si="1"/>
        <v/>
      </c>
      <c r="I101" s="109" t="str">
        <f t="shared" si="2"/>
        <v/>
      </c>
      <c r="J101" s="1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>
      <c r="A102" s="1"/>
      <c r="B102" s="111"/>
      <c r="C102" s="105"/>
      <c r="D102" s="106"/>
      <c r="E102" s="105"/>
      <c r="F102" s="105"/>
      <c r="G102" s="107" t="str">
        <f t="shared" si="0"/>
        <v/>
      </c>
      <c r="H102" s="108" t="str">
        <f t="shared" si="1"/>
        <v/>
      </c>
      <c r="I102" s="109" t="str">
        <f t="shared" si="2"/>
        <v/>
      </c>
      <c r="J102" s="1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>
      <c r="A103" s="1"/>
      <c r="B103" s="111"/>
      <c r="C103" s="105"/>
      <c r="D103" s="106"/>
      <c r="E103" s="105"/>
      <c r="F103" s="105"/>
      <c r="G103" s="107" t="str">
        <f t="shared" si="0"/>
        <v/>
      </c>
      <c r="H103" s="108" t="str">
        <f t="shared" si="1"/>
        <v/>
      </c>
      <c r="I103" s="109" t="str">
        <f t="shared" si="2"/>
        <v/>
      </c>
      <c r="J103" s="1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>
      <c r="A104" s="1"/>
      <c r="B104" s="111"/>
      <c r="C104" s="105"/>
      <c r="D104" s="106"/>
      <c r="E104" s="105"/>
      <c r="F104" s="105"/>
      <c r="G104" s="107" t="str">
        <f t="shared" si="0"/>
        <v/>
      </c>
      <c r="H104" s="108" t="str">
        <f t="shared" si="1"/>
        <v/>
      </c>
      <c r="I104" s="109" t="str">
        <f t="shared" si="2"/>
        <v/>
      </c>
      <c r="J104" s="1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>
      <c r="A105" s="1"/>
      <c r="B105" s="111"/>
      <c r="C105" s="105"/>
      <c r="D105" s="106"/>
      <c r="E105" s="105"/>
      <c r="F105" s="105"/>
      <c r="G105" s="107" t="str">
        <f t="shared" si="0"/>
        <v/>
      </c>
      <c r="H105" s="108" t="str">
        <f t="shared" si="1"/>
        <v/>
      </c>
      <c r="I105" s="109" t="str">
        <f t="shared" si="2"/>
        <v/>
      </c>
      <c r="J105" s="1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>
      <c r="A106" s="1"/>
      <c r="B106" s="111"/>
      <c r="C106" s="105"/>
      <c r="D106" s="106"/>
      <c r="E106" s="105"/>
      <c r="F106" s="105"/>
      <c r="G106" s="107" t="str">
        <f t="shared" si="0"/>
        <v/>
      </c>
      <c r="H106" s="108" t="str">
        <f t="shared" si="1"/>
        <v/>
      </c>
      <c r="I106" s="109" t="str">
        <f t="shared" si="2"/>
        <v/>
      </c>
      <c r="J106" s="1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>
      <c r="A107" s="1"/>
      <c r="B107" s="111"/>
      <c r="C107" s="105"/>
      <c r="D107" s="106"/>
      <c r="E107" s="105"/>
      <c r="F107" s="105"/>
      <c r="G107" s="107" t="str">
        <f t="shared" si="0"/>
        <v/>
      </c>
      <c r="H107" s="108" t="str">
        <f t="shared" si="1"/>
        <v/>
      </c>
      <c r="I107" s="109" t="str">
        <f t="shared" si="2"/>
        <v/>
      </c>
      <c r="J107" s="1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>
      <c r="A108" s="1"/>
      <c r="B108" s="111"/>
      <c r="C108" s="105"/>
      <c r="D108" s="106"/>
      <c r="E108" s="105"/>
      <c r="F108" s="105"/>
      <c r="G108" s="107" t="str">
        <f t="shared" si="0"/>
        <v/>
      </c>
      <c r="H108" s="108" t="str">
        <f t="shared" si="1"/>
        <v/>
      </c>
      <c r="I108" s="109" t="str">
        <f t="shared" si="2"/>
        <v/>
      </c>
      <c r="J108" s="1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>
      <c r="A109" s="1"/>
      <c r="B109" s="111"/>
      <c r="C109" s="105"/>
      <c r="D109" s="106"/>
      <c r="E109" s="105"/>
      <c r="F109" s="105"/>
      <c r="G109" s="107" t="str">
        <f t="shared" si="0"/>
        <v/>
      </c>
      <c r="H109" s="108" t="str">
        <f t="shared" si="1"/>
        <v/>
      </c>
      <c r="I109" s="109" t="str">
        <f t="shared" si="2"/>
        <v/>
      </c>
      <c r="J109" s="1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>
      <c r="A110" s="1"/>
      <c r="B110" s="111"/>
      <c r="C110" s="105"/>
      <c r="D110" s="106"/>
      <c r="E110" s="105"/>
      <c r="F110" s="105"/>
      <c r="G110" s="107" t="str">
        <f t="shared" si="0"/>
        <v/>
      </c>
      <c r="H110" s="108" t="str">
        <f t="shared" si="1"/>
        <v/>
      </c>
      <c r="I110" s="109" t="str">
        <f t="shared" si="2"/>
        <v/>
      </c>
      <c r="J110" s="1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>
      <c r="A111" s="1"/>
      <c r="B111" s="111"/>
      <c r="C111" s="105"/>
      <c r="D111" s="106"/>
      <c r="E111" s="105"/>
      <c r="F111" s="105"/>
      <c r="G111" s="107" t="str">
        <f t="shared" si="0"/>
        <v/>
      </c>
      <c r="H111" s="108" t="str">
        <f t="shared" si="1"/>
        <v/>
      </c>
      <c r="I111" s="109" t="str">
        <f t="shared" si="2"/>
        <v/>
      </c>
      <c r="J111" s="1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>
      <c r="A112" s="1"/>
      <c r="B112" s="115"/>
      <c r="C112" s="116"/>
      <c r="D112" s="117"/>
      <c r="E112" s="116"/>
      <c r="F112" s="116"/>
      <c r="G112" s="118" t="str">
        <f t="shared" si="0"/>
        <v/>
      </c>
      <c r="H112" s="119" t="str">
        <f t="shared" si="1"/>
        <v/>
      </c>
      <c r="I112" s="120" t="str">
        <f t="shared" si="2"/>
        <v/>
      </c>
      <c r="J112" s="1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J52:M53"/>
    <mergeCell ref="B2:I2"/>
    <mergeCell ref="B4:C4"/>
    <mergeCell ref="E4:I4"/>
    <mergeCell ref="K4:L5"/>
    <mergeCell ref="B5:C5"/>
    <mergeCell ref="E5:I5"/>
  </mergeCells>
  <conditionalFormatting sqref="I8:I112">
    <cfRule type="cellIs" dxfId="13" priority="1" operator="equal">
      <formula>"Below"</formula>
    </cfRule>
  </conditionalFormatting>
  <conditionalFormatting sqref="I8:I112">
    <cfRule type="cellIs" dxfId="12" priority="2" operator="equal">
      <formula>"On Target"</formula>
    </cfRule>
  </conditionalFormatting>
  <conditionalFormatting sqref="I8:I112">
    <cfRule type="cellIs" dxfId="11" priority="3" operator="equal">
      <formula>"Above"</formula>
    </cfRule>
  </conditionalFormatting>
  <conditionalFormatting sqref="D8:D112">
    <cfRule type="beginsWith" dxfId="10" priority="4" operator="beginsWith" text="2.5">
      <formula>LEFT((D8),LEN("2.5"))=("2.5")</formula>
    </cfRule>
  </conditionalFormatting>
  <conditionalFormatting sqref="D8:D112">
    <cfRule type="beginsWith" dxfId="9" priority="5" operator="beginsWith" text="2.4">
      <formula>LEFT((D8),LEN("2.4"))=("2.4")</formula>
    </cfRule>
  </conditionalFormatting>
  <conditionalFormatting sqref="D8:D112">
    <cfRule type="beginsWith" dxfId="8" priority="6" operator="beginsWith" text="2.3">
      <formula>LEFT((D8),LEN("2.3"))=("2.3")</formula>
    </cfRule>
  </conditionalFormatting>
  <conditionalFormatting sqref="D8:D112">
    <cfRule type="beginsWith" dxfId="7" priority="7" operator="beginsWith" text="2.2">
      <formula>LEFT((D8),LEN("2.2"))=("2.2")</formula>
    </cfRule>
  </conditionalFormatting>
  <conditionalFormatting sqref="D8:D112">
    <cfRule type="beginsWith" dxfId="6" priority="8" operator="beginsWith" text="2.1">
      <formula>LEFT((D8),LEN("2.1"))=("2.1")</formula>
    </cfRule>
  </conditionalFormatting>
  <conditionalFormatting sqref="D8:D112">
    <cfRule type="beginsWith" dxfId="5" priority="9" operator="beginsWith" text="1.6">
      <formula>LEFT((D8),LEN("1.6"))=("1.6")</formula>
    </cfRule>
  </conditionalFormatting>
  <conditionalFormatting sqref="D8:D112">
    <cfRule type="beginsWith" dxfId="4" priority="10" operator="beginsWith" text="1.5">
      <formula>LEFT((D8),LEN("1.5"))=("1.5")</formula>
    </cfRule>
  </conditionalFormatting>
  <conditionalFormatting sqref="D8:D112">
    <cfRule type="beginsWith" dxfId="3" priority="11" operator="beginsWith" text="1.4">
      <formula>LEFT((D8),LEN("1.4"))=("1.4")</formula>
    </cfRule>
  </conditionalFormatting>
  <conditionalFormatting sqref="D8:D112">
    <cfRule type="beginsWith" dxfId="2" priority="12" operator="beginsWith" text="1.3">
      <formula>LEFT((D8),LEN("1.3"))=("1.3")</formula>
    </cfRule>
  </conditionalFormatting>
  <conditionalFormatting sqref="D8:D112">
    <cfRule type="beginsWith" dxfId="1" priority="13" operator="beginsWith" text="1.2">
      <formula>LEFT((D8),LEN("1.2"))=("1.2")</formula>
    </cfRule>
  </conditionalFormatting>
  <conditionalFormatting sqref="D8:D112">
    <cfRule type="beginsWith" dxfId="0" priority="14" operator="beginsWith" text="1.1">
      <formula>LEFT((D8),LEN("1.1"))=("1.1")</formula>
    </cfRule>
  </conditionalFormatting>
  <dataValidations count="2">
    <dataValidation type="list" allowBlank="1" showInputMessage="1" showErrorMessage="1" prompt="select from drop down list" sqref="D8:D112" xr:uid="{00000000-0002-0000-0200-000000000000}">
      <formula1>$Q$8:$Q$44</formula1>
    </dataValidation>
    <dataValidation type="decimal" allowBlank="1" showInputMessage="1" showErrorMessage="1" prompt="enter your score" sqref="F8:F112" xr:uid="{00000000-0002-0000-0200-000001000000}">
      <formula1>0</formula1>
      <formula2>E8</formula2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Z1000"/>
  <sheetViews>
    <sheetView showGridLines="0" tabSelected="1" workbookViewId="0">
      <selection activeCell="B7" sqref="B7"/>
    </sheetView>
  </sheetViews>
  <sheetFormatPr defaultColWidth="14.42578125" defaultRowHeight="15" customHeight="1"/>
  <cols>
    <col min="1" max="1" width="3.140625" customWidth="1"/>
    <col min="2" max="2" width="13.71093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1.1 - Systems architecture tracker for "&amp;'My Progress'!E4</f>
        <v xml:space="preserve">Unit 1.1 - Systems architecture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26" t="s">
        <v>106</v>
      </c>
      <c r="C4" s="127" t="s">
        <v>107</v>
      </c>
      <c r="D4" s="196" t="s">
        <v>108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>
      <c r="A5" s="1"/>
      <c r="B5" s="128" t="s">
        <v>347</v>
      </c>
      <c r="C5" s="129">
        <v>1</v>
      </c>
      <c r="D5" s="197" t="s">
        <v>109</v>
      </c>
      <c r="E5" s="19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>
      <c r="A6" s="1"/>
      <c r="B6" s="128" t="s">
        <v>348</v>
      </c>
      <c r="C6" s="129">
        <v>50</v>
      </c>
      <c r="D6" s="130"/>
      <c r="E6" s="131" t="s">
        <v>110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>
      <c r="A7" s="1"/>
      <c r="B7" s="128">
        <v>0</v>
      </c>
      <c r="C7" s="129">
        <v>0</v>
      </c>
      <c r="D7" s="199" t="s">
        <v>111</v>
      </c>
      <c r="E7" s="20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>
      <c r="A8" s="1"/>
      <c r="B8" s="128">
        <v>0</v>
      </c>
      <c r="C8" s="129">
        <v>0</v>
      </c>
      <c r="D8" s="132"/>
      <c r="E8" s="133" t="s">
        <v>112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128">
        <v>0</v>
      </c>
      <c r="C9" s="129">
        <v>0</v>
      </c>
      <c r="D9" s="132"/>
      <c r="E9" s="133" t="s">
        <v>113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>
      <c r="A10" s="1"/>
      <c r="B10" s="128">
        <v>0</v>
      </c>
      <c r="C10" s="129">
        <v>0</v>
      </c>
      <c r="D10" s="132"/>
      <c r="E10" s="133" t="s">
        <v>114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>
      <c r="A11" s="1"/>
      <c r="B11" s="128">
        <v>0</v>
      </c>
      <c r="C11" s="129">
        <v>0</v>
      </c>
      <c r="D11" s="132"/>
      <c r="E11" s="133" t="s">
        <v>115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>
      <c r="A12" s="1"/>
      <c r="B12" s="128">
        <v>0</v>
      </c>
      <c r="C12" s="129">
        <v>0</v>
      </c>
      <c r="D12" s="199" t="s">
        <v>116</v>
      </c>
      <c r="E12" s="20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>
      <c r="A13" s="1"/>
      <c r="B13" s="128">
        <v>0</v>
      </c>
      <c r="C13" s="129">
        <v>0</v>
      </c>
      <c r="D13" s="134"/>
      <c r="E13" s="133" t="s">
        <v>117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>
      <c r="A14" s="1"/>
      <c r="B14" s="128">
        <v>0</v>
      </c>
      <c r="C14" s="129">
        <v>0</v>
      </c>
      <c r="D14" s="134"/>
      <c r="E14" s="133" t="s">
        <v>118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>
      <c r="A15" s="1"/>
      <c r="B15" s="128">
        <v>2</v>
      </c>
      <c r="C15" s="129">
        <v>0</v>
      </c>
      <c r="D15" s="134"/>
      <c r="E15" s="133" t="s">
        <v>119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>
      <c r="A16" s="1"/>
      <c r="B16" s="128">
        <v>0</v>
      </c>
      <c r="C16" s="129">
        <v>0</v>
      </c>
      <c r="D16" s="134"/>
      <c r="E16" s="133" t="s">
        <v>120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>
      <c r="A17" s="1"/>
      <c r="B17" s="201" t="s">
        <v>121</v>
      </c>
      <c r="C17" s="170"/>
      <c r="D17" s="170"/>
      <c r="E17" s="20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203"/>
      <c r="C18" s="204"/>
      <c r="D18" s="204"/>
      <c r="E18" s="20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21"/>
      <c r="C19" s="121"/>
      <c r="D19" s="135"/>
      <c r="E19" s="12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26" t="s">
        <v>106</v>
      </c>
      <c r="C20" s="127" t="s">
        <v>107</v>
      </c>
      <c r="D20" s="196" t="s">
        <v>122</v>
      </c>
      <c r="E20" s="17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28">
        <v>0</v>
      </c>
      <c r="C21" s="129">
        <v>0</v>
      </c>
      <c r="D21" s="197" t="s">
        <v>123</v>
      </c>
      <c r="E21" s="19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28">
        <v>0</v>
      </c>
      <c r="C22" s="129">
        <v>0</v>
      </c>
      <c r="D22" s="130"/>
      <c r="E22" s="131" t="s">
        <v>124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28">
        <v>0</v>
      </c>
      <c r="C23" s="129">
        <v>0</v>
      </c>
      <c r="D23" s="130"/>
      <c r="E23" s="131" t="s">
        <v>125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36">
        <v>0</v>
      </c>
      <c r="C24" s="137">
        <v>0</v>
      </c>
      <c r="D24" s="134"/>
      <c r="E24" s="138" t="s">
        <v>126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01" t="s">
        <v>121</v>
      </c>
      <c r="C25" s="170"/>
      <c r="D25" s="170"/>
      <c r="E25" s="20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9.75" customHeight="1">
      <c r="A26" s="1"/>
      <c r="B26" s="203"/>
      <c r="C26" s="204"/>
      <c r="D26" s="204"/>
      <c r="E26" s="20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21"/>
      <c r="C27" s="121"/>
      <c r="D27" s="1"/>
      <c r="E27" s="1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26" t="s">
        <v>106</v>
      </c>
      <c r="C28" s="127" t="s">
        <v>107</v>
      </c>
      <c r="D28" s="196" t="s">
        <v>127</v>
      </c>
      <c r="E28" s="17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28">
        <v>0</v>
      </c>
      <c r="C29" s="129">
        <v>0</v>
      </c>
      <c r="D29" s="206" t="s">
        <v>128</v>
      </c>
      <c r="E29" s="19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36">
        <v>0</v>
      </c>
      <c r="C30" s="137">
        <v>0</v>
      </c>
      <c r="D30" s="207" t="s">
        <v>129</v>
      </c>
      <c r="E30" s="20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01" t="s">
        <v>121</v>
      </c>
      <c r="C31" s="170"/>
      <c r="D31" s="170"/>
      <c r="E31" s="20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9.75" customHeight="1">
      <c r="A32" s="1"/>
      <c r="B32" s="203"/>
      <c r="C32" s="204"/>
      <c r="D32" s="204"/>
      <c r="E32" s="20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21"/>
      <c r="C33" s="121"/>
      <c r="D33" s="1"/>
      <c r="E33" s="1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B17:E17"/>
    <mergeCell ref="B18:E18"/>
    <mergeCell ref="B31:E31"/>
    <mergeCell ref="B32:E32"/>
    <mergeCell ref="D20:E20"/>
    <mergeCell ref="D21:E21"/>
    <mergeCell ref="B25:E25"/>
    <mergeCell ref="B26:E26"/>
    <mergeCell ref="D28:E28"/>
    <mergeCell ref="D29:E29"/>
    <mergeCell ref="D30:E30"/>
    <mergeCell ref="B2:E2"/>
    <mergeCell ref="D4:E4"/>
    <mergeCell ref="D5:E5"/>
    <mergeCell ref="D7:E7"/>
    <mergeCell ref="D12:E1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855468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9.14062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1.2 - Memory and storage tracker for "&amp;'My Progress'!E4</f>
        <v xml:space="preserve">Unit 1.2 - Memory and storage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39" t="s">
        <v>106</v>
      </c>
      <c r="C4" s="140" t="s">
        <v>107</v>
      </c>
      <c r="D4" s="208" t="s">
        <v>130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>
      <c r="A5" s="1"/>
      <c r="B5" s="128">
        <v>0</v>
      </c>
      <c r="C5" s="129">
        <v>1</v>
      </c>
      <c r="D5" s="206" t="s">
        <v>131</v>
      </c>
      <c r="E5" s="19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>
      <c r="A6" s="1"/>
      <c r="B6" s="128">
        <v>0</v>
      </c>
      <c r="C6" s="129">
        <v>0</v>
      </c>
      <c r="D6" s="207" t="s">
        <v>132</v>
      </c>
      <c r="E6" s="20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>
      <c r="A7" s="1"/>
      <c r="B7" s="128">
        <v>0</v>
      </c>
      <c r="C7" s="129">
        <v>0</v>
      </c>
      <c r="D7" s="207" t="s">
        <v>133</v>
      </c>
      <c r="E7" s="20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>
      <c r="A8" s="1"/>
      <c r="B8" s="128">
        <v>0</v>
      </c>
      <c r="C8" s="129">
        <v>0</v>
      </c>
      <c r="D8" s="207" t="s">
        <v>134</v>
      </c>
      <c r="E8" s="20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128">
        <v>0</v>
      </c>
      <c r="C9" s="129">
        <v>0</v>
      </c>
      <c r="D9" s="207" t="s">
        <v>135</v>
      </c>
      <c r="E9" s="20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>
      <c r="A10" s="1"/>
      <c r="B10" s="201" t="s">
        <v>121</v>
      </c>
      <c r="C10" s="170"/>
      <c r="D10" s="170"/>
      <c r="E10" s="20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9.75" customHeight="1">
      <c r="A11" s="1"/>
      <c r="B11" s="203"/>
      <c r="C11" s="204"/>
      <c r="D11" s="204"/>
      <c r="E11" s="20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21"/>
      <c r="C12" s="121"/>
      <c r="D12" s="135"/>
      <c r="E12" s="12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39" t="s">
        <v>106</v>
      </c>
      <c r="C13" s="140" t="s">
        <v>107</v>
      </c>
      <c r="D13" s="208" t="s">
        <v>136</v>
      </c>
      <c r="E13" s="17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136">
        <v>0</v>
      </c>
      <c r="C14" s="137">
        <v>0</v>
      </c>
      <c r="D14" s="209" t="s">
        <v>137</v>
      </c>
      <c r="E14" s="2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136">
        <v>0</v>
      </c>
      <c r="C15" s="137">
        <v>0</v>
      </c>
      <c r="D15" s="199" t="s">
        <v>138</v>
      </c>
      <c r="E15" s="20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36">
        <v>0</v>
      </c>
      <c r="C16" s="137">
        <v>0</v>
      </c>
      <c r="D16" s="141"/>
      <c r="E16" s="142" t="s">
        <v>139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36">
        <v>0</v>
      </c>
      <c r="C17" s="137">
        <v>0</v>
      </c>
      <c r="D17" s="143"/>
      <c r="E17" s="144" t="s">
        <v>140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36">
        <v>0</v>
      </c>
      <c r="C18" s="137">
        <v>0</v>
      </c>
      <c r="D18" s="134"/>
      <c r="E18" s="138" t="s">
        <v>141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36">
        <v>0</v>
      </c>
      <c r="C19" s="137">
        <v>0</v>
      </c>
      <c r="D19" s="206" t="s">
        <v>142</v>
      </c>
      <c r="E19" s="19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36">
        <v>0</v>
      </c>
      <c r="C20" s="137">
        <v>0</v>
      </c>
      <c r="D20" s="199" t="s">
        <v>143</v>
      </c>
      <c r="E20" s="20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36">
        <v>0</v>
      </c>
      <c r="C21" s="137">
        <v>0</v>
      </c>
      <c r="D21" s="134"/>
      <c r="E21" s="138" t="s">
        <v>144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36">
        <v>0</v>
      </c>
      <c r="C22" s="137">
        <v>0</v>
      </c>
      <c r="D22" s="141"/>
      <c r="E22" s="142" t="s">
        <v>145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36">
        <v>0</v>
      </c>
      <c r="C23" s="137">
        <v>0</v>
      </c>
      <c r="D23" s="134"/>
      <c r="E23" s="138" t="s">
        <v>146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36">
        <v>0</v>
      </c>
      <c r="C24" s="137">
        <v>0</v>
      </c>
      <c r="D24" s="141"/>
      <c r="E24" s="142" t="s">
        <v>147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36">
        <v>0</v>
      </c>
      <c r="C25" s="137">
        <v>0</v>
      </c>
      <c r="D25" s="134"/>
      <c r="E25" s="138" t="s">
        <v>148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36">
        <v>0</v>
      </c>
      <c r="C26" s="137">
        <v>0</v>
      </c>
      <c r="D26" s="141"/>
      <c r="E26" s="142" t="s">
        <v>149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11" t="s">
        <v>121</v>
      </c>
      <c r="C27" s="212"/>
      <c r="D27" s="212"/>
      <c r="E27" s="2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75" customHeight="1">
      <c r="A28" s="1"/>
      <c r="B28" s="203"/>
      <c r="C28" s="204"/>
      <c r="D28" s="204"/>
      <c r="E28" s="20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21"/>
      <c r="C29" s="121"/>
      <c r="D29" s="1"/>
      <c r="E29" s="1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45" t="s">
        <v>106</v>
      </c>
      <c r="C30" s="146" t="s">
        <v>107</v>
      </c>
      <c r="D30" s="214" t="s">
        <v>150</v>
      </c>
      <c r="E30" s="2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47">
        <v>0</v>
      </c>
      <c r="C31" s="148">
        <v>0</v>
      </c>
      <c r="D31" s="215" t="s">
        <v>151</v>
      </c>
      <c r="E31" s="21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28">
        <v>0</v>
      </c>
      <c r="C32" s="129">
        <v>0</v>
      </c>
      <c r="D32" s="130"/>
      <c r="E32" s="131" t="s">
        <v>152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28">
        <v>0</v>
      </c>
      <c r="C33" s="129">
        <v>0</v>
      </c>
      <c r="D33" s="130"/>
      <c r="E33" s="131" t="s">
        <v>153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28">
        <v>0</v>
      </c>
      <c r="C34" s="129">
        <v>0</v>
      </c>
      <c r="D34" s="130"/>
      <c r="E34" s="131" t="s">
        <v>154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28">
        <v>0</v>
      </c>
      <c r="C35" s="129">
        <v>0</v>
      </c>
      <c r="D35" s="130"/>
      <c r="E35" s="131" t="s">
        <v>155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28">
        <v>0</v>
      </c>
      <c r="C36" s="129">
        <v>0</v>
      </c>
      <c r="D36" s="130"/>
      <c r="E36" s="131" t="s">
        <v>156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28">
        <v>0</v>
      </c>
      <c r="C37" s="129">
        <v>0</v>
      </c>
      <c r="D37" s="130"/>
      <c r="E37" s="131" t="s">
        <v>157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28">
        <v>0</v>
      </c>
      <c r="C38" s="129">
        <v>0</v>
      </c>
      <c r="D38" s="130"/>
      <c r="E38" s="131" t="s">
        <v>158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28">
        <v>0</v>
      </c>
      <c r="C39" s="129">
        <v>0</v>
      </c>
      <c r="D39" s="130"/>
      <c r="E39" s="131" t="s">
        <v>159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28">
        <v>0</v>
      </c>
      <c r="C40" s="129">
        <v>0</v>
      </c>
      <c r="D40" s="207" t="s">
        <v>160</v>
      </c>
      <c r="E40" s="20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28">
        <v>0</v>
      </c>
      <c r="C41" s="129">
        <v>0</v>
      </c>
      <c r="D41" s="207" t="s">
        <v>161</v>
      </c>
      <c r="E41" s="20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01" t="s">
        <v>121</v>
      </c>
      <c r="C42" s="170"/>
      <c r="D42" s="170"/>
      <c r="E42" s="20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9.75" customHeight="1">
      <c r="A43" s="1"/>
      <c r="B43" s="203"/>
      <c r="C43" s="204"/>
      <c r="D43" s="204"/>
      <c r="E43" s="20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39" t="s">
        <v>106</v>
      </c>
      <c r="C45" s="140" t="s">
        <v>107</v>
      </c>
      <c r="D45" s="208" t="s">
        <v>162</v>
      </c>
      <c r="E45" s="17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28">
        <v>0</v>
      </c>
      <c r="C46" s="129">
        <v>0</v>
      </c>
      <c r="D46" s="219" t="s">
        <v>163</v>
      </c>
      <c r="E46" s="19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28">
        <v>0</v>
      </c>
      <c r="C47" s="129">
        <v>0</v>
      </c>
      <c r="D47" s="149"/>
      <c r="E47" s="150" t="s">
        <v>164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28">
        <v>0</v>
      </c>
      <c r="C48" s="129">
        <v>0</v>
      </c>
      <c r="D48" s="149"/>
      <c r="E48" s="150" t="s">
        <v>165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28">
        <v>0</v>
      </c>
      <c r="C49" s="129">
        <v>0</v>
      </c>
      <c r="D49" s="149"/>
      <c r="E49" s="150" t="s">
        <v>166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28">
        <v>0</v>
      </c>
      <c r="C50" s="129">
        <v>0</v>
      </c>
      <c r="D50" s="149"/>
      <c r="E50" s="150" t="s">
        <v>167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28">
        <v>0</v>
      </c>
      <c r="C51" s="129">
        <v>0</v>
      </c>
      <c r="D51" s="149"/>
      <c r="E51" s="150" t="s">
        <v>168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28">
        <v>0</v>
      </c>
      <c r="C52" s="129">
        <v>0</v>
      </c>
      <c r="D52" s="219" t="s">
        <v>169</v>
      </c>
      <c r="E52" s="19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28">
        <v>0</v>
      </c>
      <c r="C53" s="129">
        <v>0</v>
      </c>
      <c r="D53" s="149"/>
      <c r="E53" s="150" t="s">
        <v>170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28">
        <v>0</v>
      </c>
      <c r="C54" s="129">
        <v>0</v>
      </c>
      <c r="D54" s="149"/>
      <c r="E54" s="150" t="s">
        <v>171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8">
        <v>0</v>
      </c>
      <c r="C55" s="129">
        <v>0</v>
      </c>
      <c r="D55" s="149"/>
      <c r="E55" s="150" t="s">
        <v>172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28">
        <v>0</v>
      </c>
      <c r="C56" s="129">
        <v>0</v>
      </c>
      <c r="D56" s="219" t="s">
        <v>173</v>
      </c>
      <c r="E56" s="19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28">
        <v>0</v>
      </c>
      <c r="C57" s="129">
        <v>0</v>
      </c>
      <c r="D57" s="149"/>
      <c r="E57" s="150" t="s">
        <v>174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28">
        <v>0</v>
      </c>
      <c r="C58" s="129">
        <v>0</v>
      </c>
      <c r="D58" s="149"/>
      <c r="E58" s="150" t="s">
        <v>175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8">
        <v>0</v>
      </c>
      <c r="C59" s="129">
        <v>0</v>
      </c>
      <c r="D59" s="149"/>
      <c r="E59" s="150" t="s">
        <v>176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28">
        <v>0</v>
      </c>
      <c r="C60" s="129">
        <v>0</v>
      </c>
      <c r="D60" s="219" t="s">
        <v>177</v>
      </c>
      <c r="E60" s="19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28">
        <v>0</v>
      </c>
      <c r="C61" s="129">
        <v>0</v>
      </c>
      <c r="D61" s="149"/>
      <c r="E61" s="150" t="s">
        <v>178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8">
        <v>0</v>
      </c>
      <c r="C62" s="129">
        <v>0</v>
      </c>
      <c r="D62" s="149"/>
      <c r="E62" s="150" t="s">
        <v>179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01" t="s">
        <v>121</v>
      </c>
      <c r="C63" s="170"/>
      <c r="D63" s="170"/>
      <c r="E63" s="20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99.75" customHeight="1">
      <c r="A64" s="1"/>
      <c r="B64" s="203"/>
      <c r="C64" s="204"/>
      <c r="D64" s="204"/>
      <c r="E64" s="20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39" t="s">
        <v>106</v>
      </c>
      <c r="C66" s="140" t="s">
        <v>107</v>
      </c>
      <c r="D66" s="208" t="s">
        <v>180</v>
      </c>
      <c r="E66" s="17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28">
        <v>0</v>
      </c>
      <c r="C67" s="129">
        <v>0</v>
      </c>
      <c r="D67" s="217" t="s">
        <v>181</v>
      </c>
      <c r="E67" s="19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28">
        <v>0</v>
      </c>
      <c r="C68" s="129">
        <v>0</v>
      </c>
      <c r="D68" s="218" t="s">
        <v>182</v>
      </c>
      <c r="E68" s="20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28">
        <v>0</v>
      </c>
      <c r="C69" s="129">
        <v>0</v>
      </c>
      <c r="D69" s="151"/>
      <c r="E69" s="152" t="s">
        <v>183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28">
        <v>0</v>
      </c>
      <c r="C70" s="129">
        <v>0</v>
      </c>
      <c r="D70" s="149"/>
      <c r="E70" s="150" t="s">
        <v>184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01" t="s">
        <v>121</v>
      </c>
      <c r="C71" s="170"/>
      <c r="D71" s="170"/>
      <c r="E71" s="20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99.75" customHeight="1">
      <c r="A72" s="1"/>
      <c r="B72" s="203"/>
      <c r="C72" s="204"/>
      <c r="D72" s="204"/>
      <c r="E72" s="20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B71:E71"/>
    <mergeCell ref="B72:E72"/>
    <mergeCell ref="B43:E43"/>
    <mergeCell ref="D45:E45"/>
    <mergeCell ref="D46:E46"/>
    <mergeCell ref="D52:E52"/>
    <mergeCell ref="D56:E56"/>
    <mergeCell ref="D60:E60"/>
    <mergeCell ref="B63:E63"/>
    <mergeCell ref="B42:E42"/>
    <mergeCell ref="B64:E64"/>
    <mergeCell ref="D66:E66"/>
    <mergeCell ref="D67:E67"/>
    <mergeCell ref="D68:E68"/>
    <mergeCell ref="B28:E28"/>
    <mergeCell ref="D30:E30"/>
    <mergeCell ref="D31:E31"/>
    <mergeCell ref="D40:E40"/>
    <mergeCell ref="D41:E41"/>
    <mergeCell ref="D14:E14"/>
    <mergeCell ref="D15:E15"/>
    <mergeCell ref="D19:E19"/>
    <mergeCell ref="D20:E20"/>
    <mergeCell ref="B27:E27"/>
    <mergeCell ref="D8:E8"/>
    <mergeCell ref="D9:E9"/>
    <mergeCell ref="B10:E10"/>
    <mergeCell ref="B11:E11"/>
    <mergeCell ref="D13:E13"/>
    <mergeCell ref="B2:E2"/>
    <mergeCell ref="D4:E4"/>
    <mergeCell ref="D5:E5"/>
    <mergeCell ref="D6:E6"/>
    <mergeCell ref="D7:E7"/>
  </mergeCells>
  <pageMargins left="0.70866141732283472" right="0.70866141732283472" top="0.74803149606299213" bottom="0.74803149606299213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71093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1.3 - Computer networks, connections and protocols tracker for "&amp;'My Progress'!E4</f>
        <v xml:space="preserve">Unit 1.3 - Computer networks, connections and protocols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53" t="s">
        <v>106</v>
      </c>
      <c r="C4" s="154" t="s">
        <v>107</v>
      </c>
      <c r="D4" s="220" t="s">
        <v>185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128">
        <v>0</v>
      </c>
      <c r="C5" s="129">
        <v>0</v>
      </c>
      <c r="D5" s="221" t="s">
        <v>186</v>
      </c>
      <c r="E5" s="20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136">
        <v>0</v>
      </c>
      <c r="C6" s="155">
        <v>0</v>
      </c>
      <c r="D6" s="156"/>
      <c r="E6" s="157" t="s">
        <v>187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136">
        <v>0</v>
      </c>
      <c r="C7" s="155">
        <v>0</v>
      </c>
      <c r="D7" s="132"/>
      <c r="E7" s="158" t="s">
        <v>188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136">
        <v>0</v>
      </c>
      <c r="C8" s="137">
        <v>0</v>
      </c>
      <c r="D8" s="206" t="s">
        <v>189</v>
      </c>
      <c r="E8" s="19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136">
        <v>0</v>
      </c>
      <c r="C9" s="137">
        <v>0</v>
      </c>
      <c r="D9" s="207" t="s">
        <v>190</v>
      </c>
      <c r="E9" s="20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136">
        <v>0</v>
      </c>
      <c r="C10" s="137">
        <v>0</v>
      </c>
      <c r="D10" s="222" t="s">
        <v>191</v>
      </c>
      <c r="E10" s="2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136">
        <v>0</v>
      </c>
      <c r="C11" s="155">
        <v>0</v>
      </c>
      <c r="D11" s="134"/>
      <c r="E11" s="159" t="s">
        <v>192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136">
        <v>0</v>
      </c>
      <c r="C12" s="155">
        <v>0</v>
      </c>
      <c r="D12" s="134"/>
      <c r="E12" s="159" t="s">
        <v>193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136">
        <v>0</v>
      </c>
      <c r="C13" s="155">
        <v>0</v>
      </c>
      <c r="D13" s="134"/>
      <c r="E13" s="159" t="s">
        <v>194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136">
        <v>0</v>
      </c>
      <c r="C14" s="155">
        <v>0</v>
      </c>
      <c r="D14" s="134"/>
      <c r="E14" s="159" t="s">
        <v>195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136">
        <v>0</v>
      </c>
      <c r="C15" s="155">
        <v>0</v>
      </c>
      <c r="D15" s="134"/>
      <c r="E15" s="159" t="s">
        <v>196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36">
        <v>0</v>
      </c>
      <c r="C16" s="137">
        <v>0</v>
      </c>
      <c r="D16" s="221" t="s">
        <v>197</v>
      </c>
      <c r="E16" s="20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36">
        <v>0</v>
      </c>
      <c r="C17" s="155">
        <v>0</v>
      </c>
      <c r="D17" s="134"/>
      <c r="E17" s="159" t="s">
        <v>198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36">
        <v>0</v>
      </c>
      <c r="C18" s="155">
        <v>0</v>
      </c>
      <c r="D18" s="134"/>
      <c r="E18" s="159" t="s">
        <v>199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36">
        <v>0</v>
      </c>
      <c r="C19" s="155">
        <v>0</v>
      </c>
      <c r="D19" s="134"/>
      <c r="E19" s="159" t="s">
        <v>200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36">
        <v>0</v>
      </c>
      <c r="C20" s="155">
        <v>0</v>
      </c>
      <c r="D20" s="134"/>
      <c r="E20" s="159" t="s">
        <v>201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36">
        <v>0</v>
      </c>
      <c r="C21" s="137">
        <v>0</v>
      </c>
      <c r="D21" s="206" t="s">
        <v>202</v>
      </c>
      <c r="E21" s="19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01" t="s">
        <v>121</v>
      </c>
      <c r="C22" s="170"/>
      <c r="D22" s="170"/>
      <c r="E22" s="20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9.75" customHeight="1">
      <c r="A23" s="1"/>
      <c r="B23" s="203"/>
      <c r="C23" s="204"/>
      <c r="D23" s="204"/>
      <c r="E23" s="20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24"/>
      <c r="B24" s="124"/>
      <c r="C24" s="124"/>
      <c r="D24" s="124"/>
      <c r="E24" s="125"/>
      <c r="F24" s="125"/>
      <c r="G24" s="125"/>
      <c r="H24" s="125"/>
      <c r="I24" s="125"/>
      <c r="J24" s="125"/>
      <c r="K24" s="125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spans="1:26" ht="15.75" customHeight="1">
      <c r="A25" s="1"/>
      <c r="B25" s="153" t="s">
        <v>106</v>
      </c>
      <c r="C25" s="154" t="s">
        <v>107</v>
      </c>
      <c r="D25" s="220" t="s">
        <v>203</v>
      </c>
      <c r="E25" s="17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36">
        <v>0</v>
      </c>
      <c r="C26" s="137">
        <v>0</v>
      </c>
      <c r="D26" s="199" t="s">
        <v>204</v>
      </c>
      <c r="E26" s="20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36">
        <v>0</v>
      </c>
      <c r="C27" s="137">
        <v>0</v>
      </c>
      <c r="D27" s="132"/>
      <c r="E27" s="133" t="s">
        <v>205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36">
        <v>0</v>
      </c>
      <c r="C28" s="137">
        <v>0</v>
      </c>
      <c r="D28" s="132"/>
      <c r="E28" s="133" t="s">
        <v>206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36">
        <v>0</v>
      </c>
      <c r="C29" s="137">
        <v>0</v>
      </c>
      <c r="D29" s="207" t="s">
        <v>207</v>
      </c>
      <c r="E29" s="20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36">
        <v>0</v>
      </c>
      <c r="C30" s="137">
        <v>0</v>
      </c>
      <c r="D30" s="207" t="s">
        <v>208</v>
      </c>
      <c r="E30" s="20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36">
        <v>0</v>
      </c>
      <c r="C31" s="137">
        <v>0</v>
      </c>
      <c r="D31" s="207" t="s">
        <v>209</v>
      </c>
      <c r="E31" s="20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36">
        <v>0</v>
      </c>
      <c r="C32" s="137">
        <v>0</v>
      </c>
      <c r="D32" s="199" t="s">
        <v>210</v>
      </c>
      <c r="E32" s="20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36">
        <v>0</v>
      </c>
      <c r="C33" s="137">
        <v>0</v>
      </c>
      <c r="D33" s="132"/>
      <c r="E33" s="133" t="s">
        <v>211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36">
        <v>0</v>
      </c>
      <c r="C34" s="137">
        <v>0</v>
      </c>
      <c r="D34" s="134"/>
      <c r="E34" s="138" t="s">
        <v>212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36">
        <v>0</v>
      </c>
      <c r="C35" s="137">
        <v>0</v>
      </c>
      <c r="D35" s="132"/>
      <c r="E35" s="133" t="s">
        <v>213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36">
        <v>0</v>
      </c>
      <c r="C36" s="137">
        <v>0</v>
      </c>
      <c r="D36" s="134"/>
      <c r="E36" s="138" t="s">
        <v>214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36">
        <v>0</v>
      </c>
      <c r="C37" s="137">
        <v>0</v>
      </c>
      <c r="D37" s="134"/>
      <c r="E37" s="138" t="s">
        <v>215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36">
        <v>0</v>
      </c>
      <c r="C38" s="137">
        <v>0</v>
      </c>
      <c r="D38" s="134"/>
      <c r="E38" s="138" t="s">
        <v>216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36">
        <v>0</v>
      </c>
      <c r="C39" s="137">
        <v>0</v>
      </c>
      <c r="D39" s="132"/>
      <c r="E39" s="133" t="s">
        <v>217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36">
        <v>0</v>
      </c>
      <c r="C40" s="137">
        <v>0</v>
      </c>
      <c r="D40" s="207" t="s">
        <v>218</v>
      </c>
      <c r="E40" s="20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01" t="s">
        <v>121</v>
      </c>
      <c r="C41" s="170"/>
      <c r="D41" s="170"/>
      <c r="E41" s="20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9.75" customHeight="1">
      <c r="A42" s="1"/>
      <c r="B42" s="203"/>
      <c r="C42" s="204"/>
      <c r="D42" s="204"/>
      <c r="E42" s="20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B41:E41"/>
    <mergeCell ref="B42:E42"/>
    <mergeCell ref="D21:E21"/>
    <mergeCell ref="B22:E22"/>
    <mergeCell ref="B23:E23"/>
    <mergeCell ref="D25:E25"/>
    <mergeCell ref="D26:E26"/>
    <mergeCell ref="D29:E29"/>
    <mergeCell ref="D30:E30"/>
    <mergeCell ref="D10:E10"/>
    <mergeCell ref="D16:E16"/>
    <mergeCell ref="D31:E31"/>
    <mergeCell ref="D32:E32"/>
    <mergeCell ref="D40:E40"/>
    <mergeCell ref="B2:E2"/>
    <mergeCell ref="D4:E4"/>
    <mergeCell ref="D5:E5"/>
    <mergeCell ref="D8:E8"/>
    <mergeCell ref="D9:E9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C0099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71093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1.4 - Network security tracker for "&amp;'My Progress'!E4</f>
        <v xml:space="preserve">Unit 1.4 - Network security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60" t="s">
        <v>106</v>
      </c>
      <c r="C4" s="161" t="s">
        <v>107</v>
      </c>
      <c r="D4" s="223" t="s">
        <v>219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136">
        <v>2</v>
      </c>
      <c r="C5" s="137">
        <v>4</v>
      </c>
      <c r="D5" s="218" t="s">
        <v>220</v>
      </c>
      <c r="E5" s="20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>
      <c r="A6" s="1"/>
      <c r="B6" s="128">
        <v>0</v>
      </c>
      <c r="C6" s="129">
        <v>0</v>
      </c>
      <c r="D6" s="141"/>
      <c r="E6" s="142" t="s">
        <v>221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>
      <c r="A7" s="1"/>
      <c r="B7" s="128">
        <v>0</v>
      </c>
      <c r="C7" s="129">
        <v>0</v>
      </c>
      <c r="D7" s="141"/>
      <c r="E7" s="142" t="s">
        <v>222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>
      <c r="A8" s="1"/>
      <c r="B8" s="128">
        <v>0</v>
      </c>
      <c r="C8" s="129">
        <v>0</v>
      </c>
      <c r="D8" s="141"/>
      <c r="E8" s="142" t="s">
        <v>223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128">
        <v>0</v>
      </c>
      <c r="C9" s="129">
        <v>0</v>
      </c>
      <c r="D9" s="141"/>
      <c r="E9" s="142" t="s">
        <v>224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>
      <c r="A10" s="1"/>
      <c r="B10" s="128">
        <v>0</v>
      </c>
      <c r="C10" s="129">
        <v>0</v>
      </c>
      <c r="D10" s="141"/>
      <c r="E10" s="142" t="s">
        <v>225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>
      <c r="A11" s="1"/>
      <c r="B11" s="128">
        <v>0</v>
      </c>
      <c r="C11" s="129">
        <v>0</v>
      </c>
      <c r="D11" s="141"/>
      <c r="E11" s="142" t="s">
        <v>226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>
      <c r="A12" s="1"/>
      <c r="B12" s="201" t="s">
        <v>121</v>
      </c>
      <c r="C12" s="170"/>
      <c r="D12" s="170"/>
      <c r="E12" s="20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.75" customHeight="1">
      <c r="A13" s="1"/>
      <c r="B13" s="203"/>
      <c r="C13" s="204"/>
      <c r="D13" s="204"/>
      <c r="E13" s="20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21"/>
      <c r="C14" s="121"/>
      <c r="D14" s="135"/>
      <c r="E14" s="1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60" t="s">
        <v>106</v>
      </c>
      <c r="C15" s="161" t="s">
        <v>107</v>
      </c>
      <c r="D15" s="223" t="s">
        <v>227</v>
      </c>
      <c r="E15" s="17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28">
        <v>0</v>
      </c>
      <c r="C16" s="129">
        <v>0</v>
      </c>
      <c r="D16" s="197" t="s">
        <v>228</v>
      </c>
      <c r="E16" s="19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36">
        <v>0</v>
      </c>
      <c r="C17" s="137">
        <v>0</v>
      </c>
      <c r="D17" s="162"/>
      <c r="E17" s="163" t="s">
        <v>229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36">
        <v>0</v>
      </c>
      <c r="C18" s="137">
        <v>0</v>
      </c>
      <c r="D18" s="134"/>
      <c r="E18" s="138" t="s">
        <v>230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36">
        <v>0</v>
      </c>
      <c r="C19" s="137">
        <v>0</v>
      </c>
      <c r="D19" s="134"/>
      <c r="E19" s="138" t="s">
        <v>231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36">
        <v>0</v>
      </c>
      <c r="C20" s="137">
        <v>0</v>
      </c>
      <c r="D20" s="134"/>
      <c r="E20" s="138" t="s">
        <v>232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36">
        <v>0</v>
      </c>
      <c r="C21" s="137">
        <v>0</v>
      </c>
      <c r="D21" s="162"/>
      <c r="E21" s="163" t="s">
        <v>233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36">
        <v>0</v>
      </c>
      <c r="C22" s="137">
        <v>0</v>
      </c>
      <c r="D22" s="134"/>
      <c r="E22" s="138" t="s">
        <v>207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36">
        <v>0</v>
      </c>
      <c r="C23" s="137">
        <v>0</v>
      </c>
      <c r="D23" s="134"/>
      <c r="E23" s="138" t="s">
        <v>234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01" t="s">
        <v>121</v>
      </c>
      <c r="C24" s="170"/>
      <c r="D24" s="170"/>
      <c r="E24" s="20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99.75" customHeight="1">
      <c r="A25" s="1"/>
      <c r="B25" s="203"/>
      <c r="C25" s="204"/>
      <c r="D25" s="204"/>
      <c r="E25" s="20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21"/>
      <c r="C26" s="121"/>
      <c r="D26" s="1"/>
      <c r="E26" s="1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21"/>
      <c r="C27" s="121"/>
      <c r="D27" s="1"/>
      <c r="E27" s="1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21"/>
      <c r="C28" s="121"/>
      <c r="D28" s="1"/>
      <c r="E28" s="1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21"/>
      <c r="C29" s="121"/>
      <c r="D29" s="1"/>
      <c r="E29" s="1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21"/>
      <c r="C30" s="121"/>
      <c r="D30" s="1"/>
      <c r="E30" s="1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21"/>
      <c r="C31" s="121"/>
      <c r="D31" s="1"/>
      <c r="E31" s="1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21"/>
      <c r="C32" s="121"/>
      <c r="D32" s="1"/>
      <c r="E32" s="1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21"/>
      <c r="C33" s="121"/>
      <c r="D33" s="1"/>
      <c r="E33" s="1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24:E24"/>
    <mergeCell ref="B25:E25"/>
    <mergeCell ref="B2:E2"/>
    <mergeCell ref="D4:E4"/>
    <mergeCell ref="D5:E5"/>
    <mergeCell ref="B12:E12"/>
    <mergeCell ref="B13:E13"/>
    <mergeCell ref="D15:E15"/>
    <mergeCell ref="D16:E16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855468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1.5 - Systems software tracker for "&amp;'My Progress'!E4</f>
        <v xml:space="preserve">Unit 1.5 - Systems software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64" t="s">
        <v>106</v>
      </c>
      <c r="C4" s="165" t="s">
        <v>107</v>
      </c>
      <c r="D4" s="224" t="s">
        <v>235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128">
        <v>0</v>
      </c>
      <c r="C5" s="129">
        <v>0</v>
      </c>
      <c r="D5" s="197" t="s">
        <v>236</v>
      </c>
      <c r="E5" s="19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1"/>
      <c r="B6" s="136">
        <v>0</v>
      </c>
      <c r="C6" s="137">
        <v>0</v>
      </c>
      <c r="D6" s="134"/>
      <c r="E6" s="138" t="s">
        <v>237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"/>
      <c r="B7" s="128">
        <v>0</v>
      </c>
      <c r="C7" s="129">
        <v>0</v>
      </c>
      <c r="D7" s="141"/>
      <c r="E7" s="142" t="s">
        <v>238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"/>
      <c r="B8" s="136">
        <v>0</v>
      </c>
      <c r="C8" s="137">
        <v>0</v>
      </c>
      <c r="D8" s="134"/>
      <c r="E8" s="138" t="s">
        <v>239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"/>
      <c r="B9" s="128">
        <v>0</v>
      </c>
      <c r="C9" s="129">
        <v>0</v>
      </c>
      <c r="D9" s="141"/>
      <c r="E9" s="142" t="s">
        <v>240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"/>
      <c r="B10" s="136">
        <v>0</v>
      </c>
      <c r="C10" s="137">
        <v>0</v>
      </c>
      <c r="D10" s="134"/>
      <c r="E10" s="138" t="s">
        <v>241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>
      <c r="A11" s="1"/>
      <c r="B11" s="201" t="s">
        <v>121</v>
      </c>
      <c r="C11" s="170"/>
      <c r="D11" s="170"/>
      <c r="E11" s="20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9.75" customHeight="1">
      <c r="A12" s="1"/>
      <c r="B12" s="203"/>
      <c r="C12" s="204"/>
      <c r="D12" s="204"/>
      <c r="E12" s="20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21"/>
      <c r="C13" s="121"/>
      <c r="D13" s="135"/>
      <c r="E13" s="1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64" t="s">
        <v>106</v>
      </c>
      <c r="C14" s="165" t="s">
        <v>107</v>
      </c>
      <c r="D14" s="224" t="s">
        <v>242</v>
      </c>
      <c r="E14" s="17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128">
        <v>0</v>
      </c>
      <c r="C15" s="129">
        <v>0</v>
      </c>
      <c r="D15" s="206" t="s">
        <v>243</v>
      </c>
      <c r="E15" s="19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28">
        <v>0</v>
      </c>
      <c r="C16" s="129">
        <v>0</v>
      </c>
      <c r="D16" s="199" t="s">
        <v>244</v>
      </c>
      <c r="E16" s="20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36">
        <v>0</v>
      </c>
      <c r="C17" s="137">
        <v>0</v>
      </c>
      <c r="D17" s="134"/>
      <c r="E17" s="138" t="s">
        <v>245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28">
        <v>0</v>
      </c>
      <c r="C18" s="129">
        <v>0</v>
      </c>
      <c r="D18" s="141"/>
      <c r="E18" s="142" t="s">
        <v>246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36">
        <v>0</v>
      </c>
      <c r="C19" s="137">
        <v>0</v>
      </c>
      <c r="D19" s="134"/>
      <c r="E19" s="138" t="s">
        <v>247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>
      <c r="A20" s="1"/>
      <c r="B20" s="201" t="s">
        <v>121</v>
      </c>
      <c r="C20" s="170"/>
      <c r="D20" s="170"/>
      <c r="E20" s="20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203"/>
      <c r="C21" s="204"/>
      <c r="D21" s="204"/>
      <c r="E21" s="20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21"/>
      <c r="C22" s="121"/>
      <c r="D22" s="1"/>
      <c r="E22" s="1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21"/>
      <c r="C23" s="121"/>
      <c r="D23" s="1"/>
      <c r="E23" s="1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21"/>
      <c r="C24" s="121"/>
      <c r="D24" s="1"/>
      <c r="E24" s="1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21"/>
      <c r="C25" s="121"/>
      <c r="D25" s="1"/>
      <c r="E25" s="1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21"/>
      <c r="C26" s="121"/>
      <c r="D26" s="1"/>
      <c r="E26" s="1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21"/>
      <c r="C27" s="121"/>
      <c r="D27" s="1"/>
      <c r="E27" s="1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21"/>
      <c r="C28" s="121"/>
      <c r="D28" s="1"/>
      <c r="E28" s="1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21"/>
      <c r="C29" s="121"/>
      <c r="D29" s="1"/>
      <c r="E29" s="1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21"/>
      <c r="C30" s="121"/>
      <c r="D30" s="1"/>
      <c r="E30" s="1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21"/>
      <c r="C31" s="121"/>
      <c r="D31" s="1"/>
      <c r="E31" s="1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21"/>
      <c r="C32" s="121"/>
      <c r="D32" s="1"/>
      <c r="E32" s="1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21"/>
      <c r="C33" s="121"/>
      <c r="D33" s="1"/>
      <c r="E33" s="1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D16:E16"/>
    <mergeCell ref="B20:E20"/>
    <mergeCell ref="B21:E21"/>
    <mergeCell ref="B2:E2"/>
    <mergeCell ref="D4:E4"/>
    <mergeCell ref="D5:E5"/>
    <mergeCell ref="B11:E11"/>
    <mergeCell ref="B12:E12"/>
    <mergeCell ref="D14:E14"/>
    <mergeCell ref="D15:E15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71093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225" t="str">
        <f>"Unit 1.6 - Ethical, legal, cultural and environmental impacts of digital technology tracker for "&amp;'My Progress'!E4</f>
        <v xml:space="preserve">Unit 1.6 - Ethical, legal, cultural and environmental impacts of digital technology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66" t="s">
        <v>106</v>
      </c>
      <c r="C4" s="167" t="s">
        <v>107</v>
      </c>
      <c r="D4" s="226" t="s">
        <v>248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136">
        <v>0</v>
      </c>
      <c r="C5" s="137">
        <v>0</v>
      </c>
      <c r="D5" s="221" t="s">
        <v>249</v>
      </c>
      <c r="E5" s="20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>
      <c r="A6" s="1"/>
      <c r="B6" s="128">
        <v>0</v>
      </c>
      <c r="C6" s="168">
        <v>0</v>
      </c>
      <c r="D6" s="134"/>
      <c r="E6" s="159" t="s">
        <v>250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25" customHeight="1">
      <c r="A7" s="1"/>
      <c r="B7" s="128">
        <v>0</v>
      </c>
      <c r="C7" s="168">
        <v>0</v>
      </c>
      <c r="D7" s="134"/>
      <c r="E7" s="159" t="s">
        <v>251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>
      <c r="A8" s="1"/>
      <c r="B8" s="128">
        <v>0</v>
      </c>
      <c r="C8" s="168">
        <v>0</v>
      </c>
      <c r="D8" s="134"/>
      <c r="E8" s="159" t="s">
        <v>252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128">
        <v>0</v>
      </c>
      <c r="C9" s="168">
        <v>0</v>
      </c>
      <c r="D9" s="134"/>
      <c r="E9" s="159" t="s">
        <v>253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28">
        <v>0</v>
      </c>
      <c r="C10" s="168">
        <v>0</v>
      </c>
      <c r="D10" s="134"/>
      <c r="E10" s="159" t="s">
        <v>254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"/>
      <c r="B11" s="128">
        <v>0</v>
      </c>
      <c r="C11" s="129">
        <v>0</v>
      </c>
      <c r="D11" s="221" t="s">
        <v>255</v>
      </c>
      <c r="E11" s="20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28">
        <v>0</v>
      </c>
      <c r="C12" s="168">
        <v>0</v>
      </c>
      <c r="D12" s="134"/>
      <c r="E12" s="159" t="s">
        <v>256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28">
        <v>0</v>
      </c>
      <c r="C13" s="168">
        <v>0</v>
      </c>
      <c r="D13" s="134"/>
      <c r="E13" s="159" t="s">
        <v>257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28">
        <v>0</v>
      </c>
      <c r="C14" s="168">
        <v>0</v>
      </c>
      <c r="D14" s="134"/>
      <c r="E14" s="159" t="s">
        <v>258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28">
        <v>0</v>
      </c>
      <c r="C15" s="168">
        <v>0</v>
      </c>
      <c r="D15" s="134"/>
      <c r="E15" s="159" t="s">
        <v>259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>
      <c r="A16" s="1"/>
      <c r="B16" s="201" t="s">
        <v>121</v>
      </c>
      <c r="C16" s="170"/>
      <c r="D16" s="170"/>
      <c r="E16" s="20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9.75" customHeight="1">
      <c r="A17" s="1"/>
      <c r="B17" s="203"/>
      <c r="C17" s="204"/>
      <c r="D17" s="204"/>
      <c r="E17" s="20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24"/>
      <c r="B18" s="124"/>
      <c r="C18" s="124"/>
      <c r="D18" s="124"/>
      <c r="E18" s="125"/>
      <c r="F18" s="125"/>
      <c r="G18" s="125"/>
      <c r="H18" s="125"/>
      <c r="I18" s="125"/>
      <c r="J18" s="125"/>
      <c r="K18" s="125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 spans="1:26">
      <c r="A19" s="1"/>
      <c r="B19" s="121"/>
      <c r="C19" s="121"/>
      <c r="D19" s="1"/>
      <c r="E19" s="12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21"/>
      <c r="C20" s="121"/>
      <c r="D20" s="1"/>
      <c r="E20" s="12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21"/>
      <c r="C21" s="121"/>
      <c r="D21" s="1"/>
      <c r="E21" s="12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21"/>
      <c r="C22" s="121"/>
      <c r="D22" s="1"/>
      <c r="E22" s="1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21"/>
      <c r="C23" s="121"/>
      <c r="D23" s="1"/>
      <c r="E23" s="1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21"/>
      <c r="C24" s="121"/>
      <c r="D24" s="1"/>
      <c r="E24" s="1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21"/>
      <c r="C25" s="121"/>
      <c r="D25" s="1"/>
      <c r="E25" s="1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21"/>
      <c r="C26" s="121"/>
      <c r="D26" s="1"/>
      <c r="E26" s="1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21"/>
      <c r="C27" s="121"/>
      <c r="D27" s="1"/>
      <c r="E27" s="1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21"/>
      <c r="C28" s="121"/>
      <c r="D28" s="1"/>
      <c r="E28" s="1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21"/>
      <c r="C29" s="121"/>
      <c r="D29" s="1"/>
      <c r="E29" s="1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21"/>
      <c r="C30" s="121"/>
      <c r="D30" s="1"/>
      <c r="E30" s="1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21"/>
      <c r="C31" s="121"/>
      <c r="D31" s="1"/>
      <c r="E31" s="1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21"/>
      <c r="C32" s="121"/>
      <c r="D32" s="1"/>
      <c r="E32" s="1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21"/>
      <c r="C33" s="121"/>
      <c r="D33" s="1"/>
      <c r="E33" s="1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17:E17"/>
    <mergeCell ref="B2:E2"/>
    <mergeCell ref="D4:E4"/>
    <mergeCell ref="D5:E5"/>
    <mergeCell ref="D11:E11"/>
    <mergeCell ref="B16:E16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71093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2.1 - Algorithms tracker for "&amp;'My Progress'!E4</f>
        <v xml:space="preserve">Unit 2.1 - Algorithms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26" t="s">
        <v>106</v>
      </c>
      <c r="C4" s="127" t="s">
        <v>107</v>
      </c>
      <c r="D4" s="196" t="s">
        <v>260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>
      <c r="A5" s="1"/>
      <c r="B5" s="128">
        <v>0</v>
      </c>
      <c r="C5" s="129">
        <v>0</v>
      </c>
      <c r="D5" s="197" t="s">
        <v>261</v>
      </c>
      <c r="E5" s="19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>
      <c r="A6" s="1"/>
      <c r="B6" s="128">
        <v>0</v>
      </c>
      <c r="C6" s="129">
        <v>0</v>
      </c>
      <c r="D6" s="130"/>
      <c r="E6" s="131" t="s">
        <v>262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>
      <c r="A7" s="1"/>
      <c r="B7" s="128">
        <v>0</v>
      </c>
      <c r="C7" s="129">
        <v>0</v>
      </c>
      <c r="D7" s="132"/>
      <c r="E7" s="133" t="s">
        <v>263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>
      <c r="A8" s="1"/>
      <c r="B8" s="128">
        <v>0</v>
      </c>
      <c r="C8" s="129">
        <v>0</v>
      </c>
      <c r="D8" s="132"/>
      <c r="E8" s="133" t="s">
        <v>264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201" t="s">
        <v>121</v>
      </c>
      <c r="C9" s="170"/>
      <c r="D9" s="170"/>
      <c r="E9" s="20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9.75" customHeight="1">
      <c r="A10" s="1"/>
      <c r="B10" s="203"/>
      <c r="C10" s="204"/>
      <c r="D10" s="204"/>
      <c r="E10" s="20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21"/>
      <c r="C11" s="121"/>
      <c r="D11" s="135"/>
      <c r="E11" s="12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26" t="s">
        <v>106</v>
      </c>
      <c r="C12" s="127" t="s">
        <v>107</v>
      </c>
      <c r="D12" s="196" t="s">
        <v>265</v>
      </c>
      <c r="E12" s="17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128">
        <v>0</v>
      </c>
      <c r="C13" s="129">
        <v>0</v>
      </c>
      <c r="D13" s="206" t="s">
        <v>266</v>
      </c>
      <c r="E13" s="19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128">
        <v>0</v>
      </c>
      <c r="C14" s="129">
        <v>0</v>
      </c>
      <c r="D14" s="207" t="s">
        <v>267</v>
      </c>
      <c r="E14" s="20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128">
        <v>0</v>
      </c>
      <c r="C15" s="129">
        <v>0</v>
      </c>
      <c r="D15" s="199" t="s">
        <v>268</v>
      </c>
      <c r="E15" s="20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28">
        <v>0</v>
      </c>
      <c r="C16" s="129">
        <v>0</v>
      </c>
      <c r="D16" s="134"/>
      <c r="E16" s="138" t="s">
        <v>269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36">
        <v>0</v>
      </c>
      <c r="C17" s="137">
        <v>0</v>
      </c>
      <c r="D17" s="134"/>
      <c r="E17" s="138" t="s">
        <v>270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36">
        <v>0</v>
      </c>
      <c r="C18" s="137">
        <v>0</v>
      </c>
      <c r="D18" s="134"/>
      <c r="E18" s="138" t="s">
        <v>271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28">
        <v>0</v>
      </c>
      <c r="C19" s="129">
        <v>0</v>
      </c>
      <c r="D19" s="207" t="s">
        <v>272</v>
      </c>
      <c r="E19" s="20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28">
        <v>0</v>
      </c>
      <c r="C20" s="129">
        <v>0</v>
      </c>
      <c r="D20" s="207" t="s">
        <v>273</v>
      </c>
      <c r="E20" s="20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01" t="s">
        <v>121</v>
      </c>
      <c r="C21" s="170"/>
      <c r="D21" s="170"/>
      <c r="E21" s="20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9.75" customHeight="1">
      <c r="A22" s="1"/>
      <c r="B22" s="203"/>
      <c r="C22" s="204"/>
      <c r="D22" s="204"/>
      <c r="E22" s="20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21"/>
      <c r="C23" s="121"/>
      <c r="D23" s="1"/>
      <c r="E23" s="1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26" t="s">
        <v>106</v>
      </c>
      <c r="C24" s="127" t="s">
        <v>107</v>
      </c>
      <c r="D24" s="196" t="s">
        <v>274</v>
      </c>
      <c r="E24" s="17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28">
        <v>0</v>
      </c>
      <c r="C25" s="129">
        <v>0</v>
      </c>
      <c r="D25" s="197" t="s">
        <v>275</v>
      </c>
      <c r="E25" s="19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28">
        <v>0</v>
      </c>
      <c r="C26" s="129">
        <v>0</v>
      </c>
      <c r="D26" s="130"/>
      <c r="E26" s="131" t="s">
        <v>276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36">
        <v>0</v>
      </c>
      <c r="C27" s="137">
        <v>0</v>
      </c>
      <c r="D27" s="134"/>
      <c r="E27" s="138" t="s">
        <v>277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36">
        <v>0</v>
      </c>
      <c r="C28" s="137">
        <v>0</v>
      </c>
      <c r="D28" s="199" t="s">
        <v>278</v>
      </c>
      <c r="E28" s="20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28">
        <v>0</v>
      </c>
      <c r="C29" s="129">
        <v>0</v>
      </c>
      <c r="D29" s="130"/>
      <c r="E29" s="131" t="s">
        <v>279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36">
        <v>0</v>
      </c>
      <c r="C30" s="137">
        <v>0</v>
      </c>
      <c r="D30" s="134"/>
      <c r="E30" s="138" t="s">
        <v>280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36">
        <v>0</v>
      </c>
      <c r="C31" s="137">
        <v>0</v>
      </c>
      <c r="D31" s="134"/>
      <c r="E31" s="138" t="s">
        <v>281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01" t="s">
        <v>121</v>
      </c>
      <c r="C32" s="170"/>
      <c r="D32" s="170"/>
      <c r="E32" s="20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9.75" customHeight="1">
      <c r="A33" s="1"/>
      <c r="B33" s="203"/>
      <c r="C33" s="204"/>
      <c r="D33" s="204"/>
      <c r="E33" s="20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B33:E33"/>
    <mergeCell ref="D14:E14"/>
    <mergeCell ref="D15:E15"/>
    <mergeCell ref="D19:E19"/>
    <mergeCell ref="D20:E20"/>
    <mergeCell ref="B21:E21"/>
    <mergeCell ref="B22:E22"/>
    <mergeCell ref="D24:E24"/>
    <mergeCell ref="D12:E12"/>
    <mergeCell ref="D13:E13"/>
    <mergeCell ref="D25:E25"/>
    <mergeCell ref="D28:E28"/>
    <mergeCell ref="B32:E32"/>
    <mergeCell ref="B2:E2"/>
    <mergeCell ref="D4:E4"/>
    <mergeCell ref="D5:E5"/>
    <mergeCell ref="B9:E9"/>
    <mergeCell ref="B10:E10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855468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9.14062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2.2 - Programming fundamentals tracker for "&amp;'My Progress'!E4</f>
        <v xml:space="preserve">Unit 2.2 - Programming fundamentals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39" t="s">
        <v>106</v>
      </c>
      <c r="C4" s="140" t="s">
        <v>107</v>
      </c>
      <c r="D4" s="208" t="s">
        <v>282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>
      <c r="A5" s="1"/>
      <c r="B5" s="128">
        <v>0</v>
      </c>
      <c r="C5" s="129">
        <v>0</v>
      </c>
      <c r="D5" s="206" t="s">
        <v>283</v>
      </c>
      <c r="E5" s="19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>
      <c r="A6" s="1"/>
      <c r="B6" s="128">
        <v>0</v>
      </c>
      <c r="C6" s="129">
        <v>0</v>
      </c>
      <c r="D6" s="199" t="s">
        <v>284</v>
      </c>
      <c r="E6" s="20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>
      <c r="A7" s="1"/>
      <c r="B7" s="128">
        <v>0</v>
      </c>
      <c r="C7" s="129">
        <v>0</v>
      </c>
      <c r="D7" s="134"/>
      <c r="E7" s="138" t="s">
        <v>285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>
      <c r="A8" s="1"/>
      <c r="B8" s="128">
        <v>0</v>
      </c>
      <c r="C8" s="129">
        <v>0</v>
      </c>
      <c r="D8" s="134"/>
      <c r="E8" s="138" t="s">
        <v>286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128">
        <v>0</v>
      </c>
      <c r="C9" s="129">
        <v>0</v>
      </c>
      <c r="D9" s="134"/>
      <c r="E9" s="138" t="s">
        <v>287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>
      <c r="A10" s="1"/>
      <c r="B10" s="128">
        <v>0</v>
      </c>
      <c r="C10" s="129">
        <v>0</v>
      </c>
      <c r="D10" s="207" t="s">
        <v>288</v>
      </c>
      <c r="E10" s="20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>
      <c r="A11" s="1"/>
      <c r="B11" s="128">
        <v>0</v>
      </c>
      <c r="C11" s="129">
        <v>0</v>
      </c>
      <c r="D11" s="207" t="s">
        <v>289</v>
      </c>
      <c r="E11" s="20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>
      <c r="A12" s="1"/>
      <c r="B12" s="201" t="s">
        <v>121</v>
      </c>
      <c r="C12" s="170"/>
      <c r="D12" s="170"/>
      <c r="E12" s="20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.75" customHeight="1">
      <c r="A13" s="1"/>
      <c r="B13" s="203"/>
      <c r="C13" s="204"/>
      <c r="D13" s="204"/>
      <c r="E13" s="20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21"/>
      <c r="C14" s="121"/>
      <c r="D14" s="135"/>
      <c r="E14" s="1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39" t="s">
        <v>106</v>
      </c>
      <c r="C15" s="140" t="s">
        <v>107</v>
      </c>
      <c r="D15" s="208" t="s">
        <v>290</v>
      </c>
      <c r="E15" s="17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36">
        <v>0</v>
      </c>
      <c r="C16" s="137">
        <v>0</v>
      </c>
      <c r="D16" s="199" t="s">
        <v>291</v>
      </c>
      <c r="E16" s="20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36">
        <v>0</v>
      </c>
      <c r="C17" s="137">
        <v>0</v>
      </c>
      <c r="D17" s="141"/>
      <c r="E17" s="142" t="s">
        <v>292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36">
        <v>0</v>
      </c>
      <c r="C18" s="137">
        <v>0</v>
      </c>
      <c r="D18" s="143"/>
      <c r="E18" s="144" t="s">
        <v>293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36">
        <v>0</v>
      </c>
      <c r="C19" s="137">
        <v>0</v>
      </c>
      <c r="D19" s="134"/>
      <c r="E19" s="138" t="s">
        <v>294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36">
        <v>0</v>
      </c>
      <c r="C20" s="137">
        <v>0</v>
      </c>
      <c r="D20" s="143"/>
      <c r="E20" s="144" t="s">
        <v>295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36">
        <v>0</v>
      </c>
      <c r="C21" s="137">
        <v>0</v>
      </c>
      <c r="D21" s="134"/>
      <c r="E21" s="138" t="s">
        <v>296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11" t="s">
        <v>121</v>
      </c>
      <c r="C22" s="212"/>
      <c r="D22" s="212"/>
      <c r="E22" s="2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99.75" customHeight="1">
      <c r="A23" s="1"/>
      <c r="B23" s="203"/>
      <c r="C23" s="204"/>
      <c r="D23" s="204"/>
      <c r="E23" s="20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21"/>
      <c r="C24" s="121"/>
      <c r="D24" s="1"/>
      <c r="E24" s="1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45" t="s">
        <v>106</v>
      </c>
      <c r="C25" s="146" t="s">
        <v>107</v>
      </c>
      <c r="D25" s="214" t="s">
        <v>297</v>
      </c>
      <c r="E25" s="2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47">
        <v>0</v>
      </c>
      <c r="C26" s="148">
        <v>0</v>
      </c>
      <c r="D26" s="227" t="s">
        <v>298</v>
      </c>
      <c r="E26" s="21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28">
        <v>0</v>
      </c>
      <c r="C27" s="129">
        <v>0</v>
      </c>
      <c r="D27" s="199" t="s">
        <v>299</v>
      </c>
      <c r="E27" s="20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28">
        <v>0</v>
      </c>
      <c r="C28" s="129">
        <v>0</v>
      </c>
      <c r="D28" s="130"/>
      <c r="E28" s="130" t="s">
        <v>300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28">
        <v>0</v>
      </c>
      <c r="C29" s="129">
        <v>0</v>
      </c>
      <c r="D29" s="130"/>
      <c r="E29" s="130" t="s">
        <v>301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28">
        <v>0</v>
      </c>
      <c r="C30" s="129">
        <v>0</v>
      </c>
      <c r="D30" s="130"/>
      <c r="E30" s="130" t="s">
        <v>302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28">
        <v>0</v>
      </c>
      <c r="C31" s="129">
        <v>0</v>
      </c>
      <c r="D31" s="130"/>
      <c r="E31" s="130" t="s">
        <v>303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28">
        <v>0</v>
      </c>
      <c r="C32" s="129">
        <v>0</v>
      </c>
      <c r="D32" s="207" t="s">
        <v>304</v>
      </c>
      <c r="E32" s="20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28">
        <v>0</v>
      </c>
      <c r="C33" s="129">
        <v>0</v>
      </c>
      <c r="D33" s="207" t="s">
        <v>305</v>
      </c>
      <c r="E33" s="20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28">
        <v>0</v>
      </c>
      <c r="C34" s="129">
        <v>0</v>
      </c>
      <c r="D34" s="207" t="s">
        <v>306</v>
      </c>
      <c r="E34" s="20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28">
        <v>0</v>
      </c>
      <c r="C35" s="129">
        <v>0</v>
      </c>
      <c r="D35" s="207" t="s">
        <v>307</v>
      </c>
      <c r="E35" s="20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28">
        <v>0</v>
      </c>
      <c r="C36" s="129">
        <v>0</v>
      </c>
      <c r="D36" s="207" t="s">
        <v>308</v>
      </c>
      <c r="E36" s="20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01" t="s">
        <v>121</v>
      </c>
      <c r="C37" s="170"/>
      <c r="D37" s="170"/>
      <c r="E37" s="20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9.75" customHeight="1">
      <c r="A38" s="1"/>
      <c r="B38" s="203"/>
      <c r="C38" s="204"/>
      <c r="D38" s="204"/>
      <c r="E38" s="20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D34:E34"/>
    <mergeCell ref="D35:E35"/>
    <mergeCell ref="D36:E36"/>
    <mergeCell ref="B37:E37"/>
    <mergeCell ref="B38:E38"/>
    <mergeCell ref="D11:E11"/>
    <mergeCell ref="B12:E12"/>
    <mergeCell ref="D27:E27"/>
    <mergeCell ref="D32:E32"/>
    <mergeCell ref="D33:E33"/>
    <mergeCell ref="B13:E13"/>
    <mergeCell ref="D15:E15"/>
    <mergeCell ref="D16:E16"/>
    <mergeCell ref="B22:E22"/>
    <mergeCell ref="B23:E23"/>
    <mergeCell ref="D25:E25"/>
    <mergeCell ref="D26:E26"/>
    <mergeCell ref="B2:E2"/>
    <mergeCell ref="D4:E4"/>
    <mergeCell ref="D5:E5"/>
    <mergeCell ref="D6:E6"/>
    <mergeCell ref="D10:E10"/>
  </mergeCells>
  <pageMargins left="0.70866141732283472" right="0.70866141732283472" top="0.74803149606299213" bottom="0.74803149606299213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71093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2.3 - Producing robust programs tracker for "&amp;'My Progress'!E4</f>
        <v xml:space="preserve">Unit 2.3 - Producing robust programs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53" t="s">
        <v>106</v>
      </c>
      <c r="C4" s="154" t="s">
        <v>107</v>
      </c>
      <c r="D4" s="220" t="s">
        <v>309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128">
        <v>0</v>
      </c>
      <c r="C5" s="129">
        <v>0</v>
      </c>
      <c r="D5" s="221" t="s">
        <v>310</v>
      </c>
      <c r="E5" s="20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136">
        <v>0</v>
      </c>
      <c r="C6" s="155">
        <v>0</v>
      </c>
      <c r="D6" s="156"/>
      <c r="E6" s="157" t="s">
        <v>311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136">
        <v>0</v>
      </c>
      <c r="C7" s="155">
        <v>0</v>
      </c>
      <c r="D7" s="132"/>
      <c r="E7" s="158" t="s">
        <v>312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136">
        <v>0</v>
      </c>
      <c r="C8" s="137">
        <v>0</v>
      </c>
      <c r="D8" s="206" t="s">
        <v>313</v>
      </c>
      <c r="E8" s="19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136">
        <v>0</v>
      </c>
      <c r="C9" s="137">
        <v>0</v>
      </c>
      <c r="D9" s="222" t="s">
        <v>314</v>
      </c>
      <c r="E9" s="2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136">
        <v>0</v>
      </c>
      <c r="C10" s="155">
        <v>0</v>
      </c>
      <c r="D10" s="134"/>
      <c r="E10" s="159" t="s">
        <v>315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136">
        <v>0</v>
      </c>
      <c r="C11" s="155">
        <v>0</v>
      </c>
      <c r="D11" s="134"/>
      <c r="E11" s="159" t="s">
        <v>316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136">
        <v>0</v>
      </c>
      <c r="C12" s="155">
        <v>0</v>
      </c>
      <c r="D12" s="134"/>
      <c r="E12" s="159" t="s">
        <v>317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136">
        <v>0</v>
      </c>
      <c r="C13" s="155">
        <v>0</v>
      </c>
      <c r="D13" s="134"/>
      <c r="E13" s="159" t="s">
        <v>318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>
      <c r="A14" s="1"/>
      <c r="B14" s="201" t="s">
        <v>121</v>
      </c>
      <c r="C14" s="170"/>
      <c r="D14" s="170"/>
      <c r="E14" s="20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9.75" customHeight="1">
      <c r="A15" s="1"/>
      <c r="B15" s="203"/>
      <c r="C15" s="204"/>
      <c r="D15" s="204"/>
      <c r="E15" s="20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24"/>
      <c r="B16" s="124"/>
      <c r="C16" s="124"/>
      <c r="D16" s="124"/>
      <c r="E16" s="125"/>
      <c r="F16" s="125"/>
      <c r="G16" s="125"/>
      <c r="H16" s="125"/>
      <c r="I16" s="125"/>
      <c r="J16" s="125"/>
      <c r="K16" s="125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 spans="1:26">
      <c r="A17" s="1"/>
      <c r="B17" s="153" t="s">
        <v>106</v>
      </c>
      <c r="C17" s="154" t="s">
        <v>107</v>
      </c>
      <c r="D17" s="220" t="s">
        <v>319</v>
      </c>
      <c r="E17" s="17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36">
        <v>0</v>
      </c>
      <c r="C18" s="137">
        <v>0</v>
      </c>
      <c r="D18" s="207" t="s">
        <v>320</v>
      </c>
      <c r="E18" s="20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36">
        <v>0</v>
      </c>
      <c r="C19" s="137">
        <v>0</v>
      </c>
      <c r="D19" s="199" t="s">
        <v>321</v>
      </c>
      <c r="E19" s="20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36">
        <v>0</v>
      </c>
      <c r="C20" s="137">
        <v>0</v>
      </c>
      <c r="D20" s="132"/>
      <c r="E20" s="133" t="s">
        <v>322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36">
        <v>0</v>
      </c>
      <c r="C21" s="137">
        <v>0</v>
      </c>
      <c r="D21" s="134"/>
      <c r="E21" s="138" t="s">
        <v>323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136">
        <v>0</v>
      </c>
      <c r="C22" s="137">
        <v>0</v>
      </c>
      <c r="D22" s="207" t="s">
        <v>324</v>
      </c>
      <c r="E22" s="20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136">
        <v>0</v>
      </c>
      <c r="C23" s="137">
        <v>0</v>
      </c>
      <c r="D23" s="199" t="s">
        <v>325</v>
      </c>
      <c r="E23" s="20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136">
        <v>0</v>
      </c>
      <c r="C24" s="137">
        <v>0</v>
      </c>
      <c r="D24" s="132"/>
      <c r="E24" s="133" t="s">
        <v>326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36">
        <v>0</v>
      </c>
      <c r="C25" s="137">
        <v>0</v>
      </c>
      <c r="D25" s="134"/>
      <c r="E25" s="138" t="s">
        <v>327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36">
        <v>0</v>
      </c>
      <c r="C26" s="137">
        <v>0</v>
      </c>
      <c r="D26" s="132"/>
      <c r="E26" s="133" t="s">
        <v>328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36">
        <v>0</v>
      </c>
      <c r="C27" s="137">
        <v>0</v>
      </c>
      <c r="D27" s="207" t="s">
        <v>329</v>
      </c>
      <c r="E27" s="20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01" t="s">
        <v>121</v>
      </c>
      <c r="C28" s="170"/>
      <c r="D28" s="170"/>
      <c r="E28" s="20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9.75" customHeight="1">
      <c r="A29" s="1"/>
      <c r="B29" s="203"/>
      <c r="C29" s="204"/>
      <c r="D29" s="204"/>
      <c r="E29" s="20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21"/>
      <c r="C30" s="121"/>
      <c r="D30" s="1"/>
      <c r="E30" s="1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21"/>
      <c r="C31" s="121"/>
      <c r="D31" s="1"/>
      <c r="E31" s="1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21"/>
      <c r="C32" s="121"/>
      <c r="D32" s="1"/>
      <c r="E32" s="1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21"/>
      <c r="C33" s="121"/>
      <c r="D33" s="1"/>
      <c r="E33" s="1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D27:E27"/>
    <mergeCell ref="B28:E28"/>
    <mergeCell ref="B29:E29"/>
    <mergeCell ref="B2:E2"/>
    <mergeCell ref="D4:E4"/>
    <mergeCell ref="D5:E5"/>
    <mergeCell ref="D8:E8"/>
    <mergeCell ref="D9:E9"/>
    <mergeCell ref="B14:E14"/>
    <mergeCell ref="B15:E15"/>
    <mergeCell ref="D17:E17"/>
    <mergeCell ref="D18:E18"/>
    <mergeCell ref="D19:E19"/>
    <mergeCell ref="D22:E22"/>
    <mergeCell ref="D23:E23"/>
  </mergeCell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C0099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71093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195" t="str">
        <f>"Unit 2.4 - Boolean logic tracker for "&amp;'My Progress'!E4</f>
        <v xml:space="preserve">Unit 2.4 - Boolean logic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60" t="s">
        <v>106</v>
      </c>
      <c r="C4" s="161" t="s">
        <v>107</v>
      </c>
      <c r="D4" s="223" t="s">
        <v>330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>
      <c r="A5" s="1"/>
      <c r="B5" s="128">
        <v>0</v>
      </c>
      <c r="C5" s="129">
        <v>0</v>
      </c>
      <c r="D5" s="227" t="s">
        <v>331</v>
      </c>
      <c r="E5" s="21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>
      <c r="A6" s="1"/>
      <c r="B6" s="128">
        <v>0</v>
      </c>
      <c r="C6" s="129">
        <v>0</v>
      </c>
      <c r="D6" s="207" t="s">
        <v>332</v>
      </c>
      <c r="E6" s="20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>
      <c r="A7" s="1"/>
      <c r="B7" s="128">
        <v>0</v>
      </c>
      <c r="C7" s="129">
        <v>0</v>
      </c>
      <c r="D7" s="207" t="s">
        <v>333</v>
      </c>
      <c r="E7" s="20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>
      <c r="A8" s="1"/>
      <c r="B8" s="128">
        <v>0</v>
      </c>
      <c r="C8" s="129">
        <v>0</v>
      </c>
      <c r="D8" s="207" t="s">
        <v>334</v>
      </c>
      <c r="E8" s="20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201" t="s">
        <v>121</v>
      </c>
      <c r="C9" s="170"/>
      <c r="D9" s="170"/>
      <c r="E9" s="20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9.75" customHeight="1">
      <c r="A10" s="1"/>
      <c r="B10" s="203"/>
      <c r="C10" s="204"/>
      <c r="D10" s="204"/>
      <c r="E10" s="20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21"/>
      <c r="C11" s="121"/>
      <c r="D11" s="135"/>
      <c r="E11" s="12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21"/>
      <c r="C12" s="121"/>
      <c r="D12" s="1"/>
      <c r="E12" s="12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21"/>
      <c r="C13" s="121"/>
      <c r="D13" s="1"/>
      <c r="E13" s="1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21"/>
      <c r="C14" s="121"/>
      <c r="D14" s="1"/>
      <c r="E14" s="1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21"/>
      <c r="C15" s="121"/>
      <c r="D15" s="1"/>
      <c r="E15" s="12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21"/>
      <c r="C16" s="121"/>
      <c r="D16" s="1"/>
      <c r="E16" s="12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21"/>
      <c r="C17" s="121"/>
      <c r="D17" s="1"/>
      <c r="E17" s="12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21"/>
      <c r="C18" s="121"/>
      <c r="D18" s="1"/>
      <c r="E18" s="12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21"/>
      <c r="C19" s="121"/>
      <c r="D19" s="1"/>
      <c r="E19" s="12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21"/>
      <c r="C20" s="121"/>
      <c r="D20" s="1"/>
      <c r="E20" s="12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21"/>
      <c r="C21" s="121"/>
      <c r="D21" s="1"/>
      <c r="E21" s="12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21"/>
      <c r="C22" s="121"/>
      <c r="D22" s="1"/>
      <c r="E22" s="1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21"/>
      <c r="C23" s="121"/>
      <c r="D23" s="1"/>
      <c r="E23" s="1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21"/>
      <c r="C24" s="121"/>
      <c r="D24" s="1"/>
      <c r="E24" s="1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21"/>
      <c r="C25" s="121"/>
      <c r="D25" s="1"/>
      <c r="E25" s="1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21"/>
      <c r="C26" s="121"/>
      <c r="D26" s="1"/>
      <c r="E26" s="1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21"/>
      <c r="C27" s="121"/>
      <c r="D27" s="1"/>
      <c r="E27" s="1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21"/>
      <c r="C28" s="121"/>
      <c r="D28" s="1"/>
      <c r="E28" s="1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21"/>
      <c r="C29" s="121"/>
      <c r="D29" s="1"/>
      <c r="E29" s="1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21"/>
      <c r="C30" s="121"/>
      <c r="D30" s="1"/>
      <c r="E30" s="1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21"/>
      <c r="C31" s="121"/>
      <c r="D31" s="1"/>
      <c r="E31" s="1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21"/>
      <c r="C32" s="121"/>
      <c r="D32" s="1"/>
      <c r="E32" s="1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21"/>
      <c r="C33" s="121"/>
      <c r="D33" s="1"/>
      <c r="E33" s="1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D8:E8"/>
    <mergeCell ref="B9:E9"/>
    <mergeCell ref="B10:E10"/>
    <mergeCell ref="B2:E2"/>
    <mergeCell ref="D4:E4"/>
    <mergeCell ref="D5:E5"/>
    <mergeCell ref="D6:E6"/>
    <mergeCell ref="D7:E7"/>
  </mergeCell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Z1000"/>
  <sheetViews>
    <sheetView showGridLines="0" workbookViewId="0"/>
  </sheetViews>
  <sheetFormatPr defaultColWidth="14.42578125" defaultRowHeight="15" customHeight="1"/>
  <cols>
    <col min="1" max="1" width="3.140625" customWidth="1"/>
    <col min="2" max="2" width="13.85546875" customWidth="1"/>
    <col min="3" max="3" width="12.140625" customWidth="1"/>
    <col min="4" max="4" width="9.140625" customWidth="1"/>
    <col min="5" max="5" width="124.42578125" customWidth="1"/>
    <col min="6" max="6" width="9.140625" customWidth="1"/>
    <col min="7" max="11" width="8.7109375" hidden="1" customWidth="1"/>
    <col min="12" max="26" width="8.7109375" customWidth="1"/>
  </cols>
  <sheetData>
    <row r="1" spans="1:26">
      <c r="A1" s="1"/>
      <c r="B1" s="121"/>
      <c r="C1" s="121"/>
      <c r="D1" s="1"/>
      <c r="E1" s="1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customHeight="1">
      <c r="A2" s="123"/>
      <c r="B2" s="225" t="str">
        <f>"Unit 2.5 - Programming languages and Integrated Development Environments tracker for "&amp;'My Progress'!E4</f>
        <v xml:space="preserve">Unit 2.5 - Programming languages and Integrated Development Environments tracker for </v>
      </c>
      <c r="C2" s="170"/>
      <c r="D2" s="170"/>
      <c r="E2" s="171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>
      <c r="A3" s="124"/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>
      <c r="A4" s="1"/>
      <c r="B4" s="164" t="s">
        <v>106</v>
      </c>
      <c r="C4" s="165" t="s">
        <v>107</v>
      </c>
      <c r="D4" s="224" t="s">
        <v>335</v>
      </c>
      <c r="E4" s="17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1"/>
      <c r="B5" s="128">
        <v>0</v>
      </c>
      <c r="C5" s="129">
        <v>0</v>
      </c>
      <c r="D5" s="197" t="s">
        <v>336</v>
      </c>
      <c r="E5" s="19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1"/>
      <c r="B6" s="136">
        <v>0</v>
      </c>
      <c r="C6" s="137">
        <v>0</v>
      </c>
      <c r="D6" s="134"/>
      <c r="E6" s="138" t="s">
        <v>337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1"/>
      <c r="B7" s="128">
        <v>0</v>
      </c>
      <c r="C7" s="129">
        <v>0</v>
      </c>
      <c r="D7" s="141"/>
      <c r="E7" s="142" t="s">
        <v>338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>
      <c r="A8" s="1"/>
      <c r="B8" s="128">
        <v>0</v>
      </c>
      <c r="C8" s="129">
        <v>0</v>
      </c>
      <c r="D8" s="207" t="s">
        <v>339</v>
      </c>
      <c r="E8" s="20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>
      <c r="A9" s="1"/>
      <c r="B9" s="128">
        <v>0</v>
      </c>
      <c r="C9" s="129">
        <v>0</v>
      </c>
      <c r="D9" s="207" t="s">
        <v>340</v>
      </c>
      <c r="E9" s="20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>
      <c r="A10" s="1"/>
      <c r="B10" s="201" t="s">
        <v>121</v>
      </c>
      <c r="C10" s="170"/>
      <c r="D10" s="170"/>
      <c r="E10" s="20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9.75" customHeight="1">
      <c r="A11" s="1"/>
      <c r="B11" s="203"/>
      <c r="C11" s="204"/>
      <c r="D11" s="204"/>
      <c r="E11" s="20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21"/>
      <c r="C12" s="121"/>
      <c r="D12" s="135"/>
      <c r="E12" s="12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64" t="s">
        <v>106</v>
      </c>
      <c r="C13" s="165" t="s">
        <v>107</v>
      </c>
      <c r="D13" s="224" t="s">
        <v>341</v>
      </c>
      <c r="E13" s="17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128">
        <v>0</v>
      </c>
      <c r="C14" s="129">
        <v>0</v>
      </c>
      <c r="D14" s="199" t="s">
        <v>342</v>
      </c>
      <c r="E14" s="20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136">
        <v>0</v>
      </c>
      <c r="C15" s="137">
        <v>0</v>
      </c>
      <c r="D15" s="134"/>
      <c r="E15" s="138" t="s">
        <v>343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28">
        <v>0</v>
      </c>
      <c r="C16" s="129">
        <v>0</v>
      </c>
      <c r="D16" s="141"/>
      <c r="E16" s="142" t="s">
        <v>344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28">
        <v>0</v>
      </c>
      <c r="C17" s="129">
        <v>0</v>
      </c>
      <c r="D17" s="141"/>
      <c r="E17" s="142" t="s">
        <v>345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36">
        <v>0</v>
      </c>
      <c r="C18" s="137">
        <v>0</v>
      </c>
      <c r="D18" s="134"/>
      <c r="E18" s="138" t="s">
        <v>346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>
      <c r="A19" s="1"/>
      <c r="B19" s="201" t="s">
        <v>121</v>
      </c>
      <c r="C19" s="170"/>
      <c r="D19" s="170"/>
      <c r="E19" s="20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203"/>
      <c r="C20" s="204"/>
      <c r="D20" s="204"/>
      <c r="E20" s="20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21"/>
      <c r="C21" s="121"/>
      <c r="D21" s="1"/>
      <c r="E21" s="12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21"/>
      <c r="C22" s="121"/>
      <c r="D22" s="1"/>
      <c r="E22" s="1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21"/>
      <c r="C23" s="121"/>
      <c r="D23" s="1"/>
      <c r="E23" s="1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21"/>
      <c r="C24" s="121"/>
      <c r="D24" s="1"/>
      <c r="E24" s="1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21"/>
      <c r="C25" s="121"/>
      <c r="D25" s="1"/>
      <c r="E25" s="1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21"/>
      <c r="C26" s="121"/>
      <c r="D26" s="1"/>
      <c r="E26" s="1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21"/>
      <c r="C27" s="121"/>
      <c r="D27" s="1"/>
      <c r="E27" s="1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21"/>
      <c r="C28" s="121"/>
      <c r="D28" s="1"/>
      <c r="E28" s="1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21"/>
      <c r="C29" s="121"/>
      <c r="D29" s="1"/>
      <c r="E29" s="1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21"/>
      <c r="C30" s="121"/>
      <c r="D30" s="1"/>
      <c r="E30" s="1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21"/>
      <c r="C31" s="121"/>
      <c r="D31" s="1"/>
      <c r="E31" s="1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21"/>
      <c r="C32" s="121"/>
      <c r="D32" s="1"/>
      <c r="E32" s="1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21"/>
      <c r="C33" s="121"/>
      <c r="D33" s="1"/>
      <c r="E33" s="1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21"/>
      <c r="C34" s="121"/>
      <c r="D34" s="1"/>
      <c r="E34" s="1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21"/>
      <c r="C35" s="121"/>
      <c r="D35" s="1"/>
      <c r="E35" s="1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21"/>
      <c r="C36" s="121"/>
      <c r="D36" s="1"/>
      <c r="E36" s="1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21"/>
      <c r="C37" s="121"/>
      <c r="D37" s="1"/>
      <c r="E37" s="1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21"/>
      <c r="C38" s="121"/>
      <c r="D38" s="1"/>
      <c r="E38" s="1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21"/>
      <c r="C39" s="121"/>
      <c r="D39" s="1"/>
      <c r="E39" s="1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21"/>
      <c r="C40" s="121"/>
      <c r="D40" s="1"/>
      <c r="E40" s="1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21"/>
      <c r="C41" s="121"/>
      <c r="D41" s="1"/>
      <c r="E41" s="1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21"/>
      <c r="C42" s="121"/>
      <c r="D42" s="1"/>
      <c r="E42" s="1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21"/>
      <c r="C43" s="121"/>
      <c r="D43" s="1"/>
      <c r="E43" s="1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21"/>
      <c r="C44" s="121"/>
      <c r="D44" s="1"/>
      <c r="E44" s="1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21"/>
      <c r="C45" s="121"/>
      <c r="D45" s="1"/>
      <c r="E45" s="1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21"/>
      <c r="C46" s="121"/>
      <c r="D46" s="1"/>
      <c r="E46" s="1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21"/>
      <c r="C47" s="121"/>
      <c r="D47" s="1"/>
      <c r="E47" s="1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21"/>
      <c r="C48" s="121"/>
      <c r="D48" s="1"/>
      <c r="E48" s="1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21"/>
      <c r="C49" s="121"/>
      <c r="D49" s="1"/>
      <c r="E49" s="1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21"/>
      <c r="C50" s="121"/>
      <c r="D50" s="1"/>
      <c r="E50" s="1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21"/>
      <c r="C51" s="121"/>
      <c r="D51" s="1"/>
      <c r="E51" s="1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21"/>
      <c r="C52" s="121"/>
      <c r="D52" s="1"/>
      <c r="E52" s="1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21"/>
      <c r="C53" s="121"/>
      <c r="D53" s="1"/>
      <c r="E53" s="1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21"/>
      <c r="C54" s="121"/>
      <c r="D54" s="1"/>
      <c r="E54" s="1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21"/>
      <c r="C55" s="121"/>
      <c r="D55" s="1"/>
      <c r="E55" s="1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21"/>
      <c r="C56" s="121"/>
      <c r="D56" s="1"/>
      <c r="E56" s="1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21"/>
      <c r="C57" s="121"/>
      <c r="D57" s="1"/>
      <c r="E57" s="1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21"/>
      <c r="C58" s="121"/>
      <c r="D58" s="1"/>
      <c r="E58" s="1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21"/>
      <c r="C59" s="121"/>
      <c r="D59" s="1"/>
      <c r="E59" s="1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21"/>
      <c r="C60" s="121"/>
      <c r="D60" s="1"/>
      <c r="E60" s="1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21"/>
      <c r="C61" s="121"/>
      <c r="D61" s="1"/>
      <c r="E61" s="1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21"/>
      <c r="C62" s="121"/>
      <c r="D62" s="1"/>
      <c r="E62" s="1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21"/>
      <c r="C63" s="121"/>
      <c r="D63" s="1"/>
      <c r="E63" s="1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21"/>
      <c r="C64" s="121"/>
      <c r="D64" s="1"/>
      <c r="E64" s="1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21"/>
      <c r="C65" s="121"/>
      <c r="D65" s="1"/>
      <c r="E65" s="1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21"/>
      <c r="C66" s="121"/>
      <c r="D66" s="1"/>
      <c r="E66" s="1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21"/>
      <c r="C67" s="121"/>
      <c r="D67" s="1"/>
      <c r="E67" s="1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21"/>
      <c r="C68" s="121"/>
      <c r="D68" s="1"/>
      <c r="E68" s="1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21"/>
      <c r="C69" s="121"/>
      <c r="D69" s="1"/>
      <c r="E69" s="1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21"/>
      <c r="C70" s="121"/>
      <c r="D70" s="1"/>
      <c r="E70" s="1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21"/>
      <c r="C71" s="121"/>
      <c r="D71" s="1"/>
      <c r="E71" s="1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21"/>
      <c r="C72" s="121"/>
      <c r="D72" s="1"/>
      <c r="E72" s="1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21"/>
      <c r="C73" s="121"/>
      <c r="D73" s="1"/>
      <c r="E73" s="1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21"/>
      <c r="C74" s="121"/>
      <c r="D74" s="1"/>
      <c r="E74" s="1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21"/>
      <c r="C75" s="121"/>
      <c r="D75" s="1"/>
      <c r="E75" s="1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21"/>
      <c r="C76" s="121"/>
      <c r="D76" s="1"/>
      <c r="E76" s="1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21"/>
      <c r="C77" s="121"/>
      <c r="D77" s="1"/>
      <c r="E77" s="1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21"/>
      <c r="C78" s="121"/>
      <c r="D78" s="1"/>
      <c r="E78" s="1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21"/>
      <c r="C79" s="121"/>
      <c r="D79" s="1"/>
      <c r="E79" s="1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21"/>
      <c r="C80" s="121"/>
      <c r="D80" s="1"/>
      <c r="E80" s="1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21"/>
      <c r="C81" s="121"/>
      <c r="D81" s="1"/>
      <c r="E81" s="1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21"/>
      <c r="C82" s="121"/>
      <c r="D82" s="1"/>
      <c r="E82" s="1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21"/>
      <c r="C83" s="121"/>
      <c r="D83" s="1"/>
      <c r="E83" s="1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21"/>
      <c r="C84" s="121"/>
      <c r="D84" s="1"/>
      <c r="E84" s="1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21"/>
      <c r="C85" s="121"/>
      <c r="D85" s="1"/>
      <c r="E85" s="1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21"/>
      <c r="C86" s="121"/>
      <c r="D86" s="1"/>
      <c r="E86" s="1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21"/>
      <c r="C87" s="121"/>
      <c r="D87" s="1"/>
      <c r="E87" s="1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21"/>
      <c r="C88" s="121"/>
      <c r="D88" s="1"/>
      <c r="E88" s="1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21"/>
      <c r="C89" s="121"/>
      <c r="D89" s="1"/>
      <c r="E89" s="1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21"/>
      <c r="C90" s="121"/>
      <c r="D90" s="1"/>
      <c r="E90" s="1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21"/>
      <c r="C91" s="121"/>
      <c r="D91" s="1"/>
      <c r="E91" s="1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21"/>
      <c r="C92" s="121"/>
      <c r="D92" s="1"/>
      <c r="E92" s="1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21"/>
      <c r="C93" s="121"/>
      <c r="D93" s="1"/>
      <c r="E93" s="1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21"/>
      <c r="C94" s="121"/>
      <c r="D94" s="1"/>
      <c r="E94" s="1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21"/>
      <c r="C95" s="121"/>
      <c r="D95" s="1"/>
      <c r="E95" s="1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21"/>
      <c r="C96" s="121"/>
      <c r="D96" s="1"/>
      <c r="E96" s="1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21"/>
      <c r="C97" s="121"/>
      <c r="D97" s="1"/>
      <c r="E97" s="1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21"/>
      <c r="C98" s="121"/>
      <c r="D98" s="1"/>
      <c r="E98" s="1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21"/>
      <c r="C99" s="121"/>
      <c r="D99" s="1"/>
      <c r="E99" s="1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21"/>
      <c r="C100" s="121"/>
      <c r="D100" s="1"/>
      <c r="E100" s="1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21"/>
      <c r="C101" s="121"/>
      <c r="D101" s="1"/>
      <c r="E101" s="1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21"/>
      <c r="C102" s="121"/>
      <c r="D102" s="1"/>
      <c r="E102" s="1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21"/>
      <c r="C103" s="121"/>
      <c r="D103" s="1"/>
      <c r="E103" s="1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21"/>
      <c r="C104" s="121"/>
      <c r="D104" s="1"/>
      <c r="E104" s="1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21"/>
      <c r="C105" s="121"/>
      <c r="D105" s="1"/>
      <c r="E105" s="1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21"/>
      <c r="C106" s="121"/>
      <c r="D106" s="1"/>
      <c r="E106" s="1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21"/>
      <c r="C107" s="121"/>
      <c r="D107" s="1"/>
      <c r="E107" s="1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21"/>
      <c r="C108" s="121"/>
      <c r="D108" s="1"/>
      <c r="E108" s="1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21"/>
      <c r="C109" s="121"/>
      <c r="D109" s="1"/>
      <c r="E109" s="1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21"/>
      <c r="C110" s="121"/>
      <c r="D110" s="1"/>
      <c r="E110" s="1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21"/>
      <c r="C111" s="121"/>
      <c r="D111" s="1"/>
      <c r="E111" s="1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21"/>
      <c r="C112" s="121"/>
      <c r="D112" s="1"/>
      <c r="E112" s="1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21"/>
      <c r="C113" s="121"/>
      <c r="D113" s="1"/>
      <c r="E113" s="1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21"/>
      <c r="C114" s="121"/>
      <c r="D114" s="1"/>
      <c r="E114" s="1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21"/>
      <c r="C115" s="121"/>
      <c r="D115" s="1"/>
      <c r="E115" s="1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21"/>
      <c r="C116" s="121"/>
      <c r="D116" s="1"/>
      <c r="E116" s="1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21"/>
      <c r="C117" s="121"/>
      <c r="D117" s="1"/>
      <c r="E117" s="1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21"/>
      <c r="C118" s="121"/>
      <c r="D118" s="1"/>
      <c r="E118" s="1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21"/>
      <c r="C119" s="121"/>
      <c r="D119" s="1"/>
      <c r="E119" s="1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21"/>
      <c r="C120" s="121"/>
      <c r="D120" s="1"/>
      <c r="E120" s="1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21"/>
      <c r="C121" s="121"/>
      <c r="D121" s="1"/>
      <c r="E121" s="1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21"/>
      <c r="C122" s="121"/>
      <c r="D122" s="1"/>
      <c r="E122" s="1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21"/>
      <c r="C123" s="121"/>
      <c r="D123" s="1"/>
      <c r="E123" s="1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21"/>
      <c r="C124" s="121"/>
      <c r="D124" s="1"/>
      <c r="E124" s="1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21"/>
      <c r="C125" s="121"/>
      <c r="D125" s="1"/>
      <c r="E125" s="1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21"/>
      <c r="C126" s="121"/>
      <c r="D126" s="1"/>
      <c r="E126" s="1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21"/>
      <c r="C127" s="121"/>
      <c r="D127" s="1"/>
      <c r="E127" s="1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21"/>
      <c r="C128" s="121"/>
      <c r="D128" s="1"/>
      <c r="E128" s="1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21"/>
      <c r="C129" s="121"/>
      <c r="D129" s="1"/>
      <c r="E129" s="1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21"/>
      <c r="C130" s="121"/>
      <c r="D130" s="1"/>
      <c r="E130" s="1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21"/>
      <c r="C131" s="121"/>
      <c r="D131" s="1"/>
      <c r="E131" s="1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21"/>
      <c r="C132" s="121"/>
      <c r="D132" s="1"/>
      <c r="E132" s="1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21"/>
      <c r="C133" s="121"/>
      <c r="D133" s="1"/>
      <c r="E133" s="1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21"/>
      <c r="C134" s="121"/>
      <c r="D134" s="1"/>
      <c r="E134" s="1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21"/>
      <c r="C135" s="121"/>
      <c r="D135" s="1"/>
      <c r="E135" s="1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21"/>
      <c r="C136" s="121"/>
      <c r="D136" s="1"/>
      <c r="E136" s="1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21"/>
      <c r="C137" s="121"/>
      <c r="D137" s="1"/>
      <c r="E137" s="1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21"/>
      <c r="C138" s="121"/>
      <c r="D138" s="1"/>
      <c r="E138" s="1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21"/>
      <c r="C139" s="121"/>
      <c r="D139" s="1"/>
      <c r="E139" s="1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21"/>
      <c r="C140" s="121"/>
      <c r="D140" s="1"/>
      <c r="E140" s="1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21"/>
      <c r="C141" s="121"/>
      <c r="D141" s="1"/>
      <c r="E141" s="1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21"/>
      <c r="C142" s="121"/>
      <c r="D142" s="1"/>
      <c r="E142" s="1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21"/>
      <c r="C143" s="121"/>
      <c r="D143" s="1"/>
      <c r="E143" s="1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21"/>
      <c r="C144" s="121"/>
      <c r="D144" s="1"/>
      <c r="E144" s="1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21"/>
      <c r="C145" s="121"/>
      <c r="D145" s="1"/>
      <c r="E145" s="1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21"/>
      <c r="C146" s="121"/>
      <c r="D146" s="1"/>
      <c r="E146" s="1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21"/>
      <c r="C147" s="121"/>
      <c r="D147" s="1"/>
      <c r="E147" s="1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21"/>
      <c r="C148" s="121"/>
      <c r="D148" s="1"/>
      <c r="E148" s="1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21"/>
      <c r="C149" s="121"/>
      <c r="D149" s="1"/>
      <c r="E149" s="1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21"/>
      <c r="C150" s="121"/>
      <c r="D150" s="1"/>
      <c r="E150" s="1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21"/>
      <c r="C151" s="121"/>
      <c r="D151" s="1"/>
      <c r="E151" s="1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21"/>
      <c r="C152" s="121"/>
      <c r="D152" s="1"/>
      <c r="E152" s="1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21"/>
      <c r="C153" s="121"/>
      <c r="D153" s="1"/>
      <c r="E153" s="1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21"/>
      <c r="C154" s="121"/>
      <c r="D154" s="1"/>
      <c r="E154" s="1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21"/>
      <c r="C155" s="121"/>
      <c r="D155" s="1"/>
      <c r="E155" s="1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21"/>
      <c r="C156" s="121"/>
      <c r="D156" s="1"/>
      <c r="E156" s="1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21"/>
      <c r="C157" s="121"/>
      <c r="D157" s="1"/>
      <c r="E157" s="1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21"/>
      <c r="C158" s="121"/>
      <c r="D158" s="1"/>
      <c r="E158" s="1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21"/>
      <c r="C159" s="121"/>
      <c r="D159" s="1"/>
      <c r="E159" s="1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21"/>
      <c r="C160" s="121"/>
      <c r="D160" s="1"/>
      <c r="E160" s="1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21"/>
      <c r="C161" s="121"/>
      <c r="D161" s="1"/>
      <c r="E161" s="1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21"/>
      <c r="C162" s="121"/>
      <c r="D162" s="1"/>
      <c r="E162" s="1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21"/>
      <c r="C163" s="121"/>
      <c r="D163" s="1"/>
      <c r="E163" s="1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21"/>
      <c r="C164" s="121"/>
      <c r="D164" s="1"/>
      <c r="E164" s="1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21"/>
      <c r="C165" s="121"/>
      <c r="D165" s="1"/>
      <c r="E165" s="1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21"/>
      <c r="C166" s="121"/>
      <c r="D166" s="1"/>
      <c r="E166" s="1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21"/>
      <c r="C167" s="121"/>
      <c r="D167" s="1"/>
      <c r="E167" s="1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21"/>
      <c r="C168" s="121"/>
      <c r="D168" s="1"/>
      <c r="E168" s="1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21"/>
      <c r="C169" s="121"/>
      <c r="D169" s="1"/>
      <c r="E169" s="1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21"/>
      <c r="C170" s="121"/>
      <c r="D170" s="1"/>
      <c r="E170" s="1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21"/>
      <c r="C171" s="121"/>
      <c r="D171" s="1"/>
      <c r="E171" s="1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21"/>
      <c r="C172" s="121"/>
      <c r="D172" s="1"/>
      <c r="E172" s="1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21"/>
      <c r="C173" s="121"/>
      <c r="D173" s="1"/>
      <c r="E173" s="1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21"/>
      <c r="C174" s="121"/>
      <c r="D174" s="1"/>
      <c r="E174" s="1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21"/>
      <c r="C175" s="121"/>
      <c r="D175" s="1"/>
      <c r="E175" s="1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21"/>
      <c r="C176" s="121"/>
      <c r="D176" s="1"/>
      <c r="E176" s="1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21"/>
      <c r="C177" s="121"/>
      <c r="D177" s="1"/>
      <c r="E177" s="1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21"/>
      <c r="C178" s="121"/>
      <c r="D178" s="1"/>
      <c r="E178" s="1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21"/>
      <c r="C179" s="121"/>
      <c r="D179" s="1"/>
      <c r="E179" s="1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21"/>
      <c r="C180" s="121"/>
      <c r="D180" s="1"/>
      <c r="E180" s="1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21"/>
      <c r="C181" s="121"/>
      <c r="D181" s="1"/>
      <c r="E181" s="1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21"/>
      <c r="C182" s="121"/>
      <c r="D182" s="1"/>
      <c r="E182" s="1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21"/>
      <c r="C183" s="121"/>
      <c r="D183" s="1"/>
      <c r="E183" s="1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21"/>
      <c r="C184" s="121"/>
      <c r="D184" s="1"/>
      <c r="E184" s="1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21"/>
      <c r="C185" s="121"/>
      <c r="D185" s="1"/>
      <c r="E185" s="1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21"/>
      <c r="C186" s="121"/>
      <c r="D186" s="1"/>
      <c r="E186" s="1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21"/>
      <c r="C187" s="121"/>
      <c r="D187" s="1"/>
      <c r="E187" s="1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21"/>
      <c r="C188" s="121"/>
      <c r="D188" s="1"/>
      <c r="E188" s="1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21"/>
      <c r="C189" s="121"/>
      <c r="D189" s="1"/>
      <c r="E189" s="1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21"/>
      <c r="C190" s="121"/>
      <c r="D190" s="1"/>
      <c r="E190" s="1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21"/>
      <c r="C191" s="121"/>
      <c r="D191" s="1"/>
      <c r="E191" s="1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21"/>
      <c r="C192" s="121"/>
      <c r="D192" s="1"/>
      <c r="E192" s="1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21"/>
      <c r="C193" s="121"/>
      <c r="D193" s="1"/>
      <c r="E193" s="1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21"/>
      <c r="C194" s="121"/>
      <c r="D194" s="1"/>
      <c r="E194" s="1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21"/>
      <c r="C195" s="121"/>
      <c r="D195" s="1"/>
      <c r="E195" s="1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21"/>
      <c r="C196" s="121"/>
      <c r="D196" s="1"/>
      <c r="E196" s="1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21"/>
      <c r="C197" s="121"/>
      <c r="D197" s="1"/>
      <c r="E197" s="1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21"/>
      <c r="C198" s="121"/>
      <c r="D198" s="1"/>
      <c r="E198" s="1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21"/>
      <c r="C199" s="121"/>
      <c r="D199" s="1"/>
      <c r="E199" s="1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21"/>
      <c r="C200" s="121"/>
      <c r="D200" s="1"/>
      <c r="E200" s="1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21"/>
      <c r="C201" s="121"/>
      <c r="D201" s="1"/>
      <c r="E201" s="1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21"/>
      <c r="C202" s="121"/>
      <c r="D202" s="1"/>
      <c r="E202" s="1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21"/>
      <c r="C203" s="121"/>
      <c r="D203" s="1"/>
      <c r="E203" s="1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21"/>
      <c r="C204" s="121"/>
      <c r="D204" s="1"/>
      <c r="E204" s="1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21"/>
      <c r="C205" s="121"/>
      <c r="D205" s="1"/>
      <c r="E205" s="1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21"/>
      <c r="C206" s="121"/>
      <c r="D206" s="1"/>
      <c r="E206" s="1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21"/>
      <c r="C207" s="121"/>
      <c r="D207" s="1"/>
      <c r="E207" s="1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21"/>
      <c r="C208" s="121"/>
      <c r="D208" s="1"/>
      <c r="E208" s="1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21"/>
      <c r="C209" s="121"/>
      <c r="D209" s="1"/>
      <c r="E209" s="1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21"/>
      <c r="C210" s="121"/>
      <c r="D210" s="1"/>
      <c r="E210" s="1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21"/>
      <c r="C211" s="121"/>
      <c r="D211" s="1"/>
      <c r="E211" s="1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21"/>
      <c r="C212" s="121"/>
      <c r="D212" s="1"/>
      <c r="E212" s="1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21"/>
      <c r="C213" s="121"/>
      <c r="D213" s="1"/>
      <c r="E213" s="1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21"/>
      <c r="C214" s="121"/>
      <c r="D214" s="1"/>
      <c r="E214" s="1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21"/>
      <c r="C215" s="121"/>
      <c r="D215" s="1"/>
      <c r="E215" s="1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21"/>
      <c r="C216" s="121"/>
      <c r="D216" s="1"/>
      <c r="E216" s="1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21"/>
      <c r="C217" s="121"/>
      <c r="D217" s="1"/>
      <c r="E217" s="1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21"/>
      <c r="C218" s="121"/>
      <c r="D218" s="1"/>
      <c r="E218" s="1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21"/>
      <c r="C219" s="121"/>
      <c r="D219" s="1"/>
      <c r="E219" s="1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21"/>
      <c r="C220" s="121"/>
      <c r="D220" s="1"/>
      <c r="E220" s="1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21"/>
      <c r="C221" s="121"/>
      <c r="D221" s="1"/>
      <c r="E221" s="1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21"/>
      <c r="C222" s="121"/>
      <c r="D222" s="1"/>
      <c r="E222" s="1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21"/>
      <c r="C223" s="121"/>
      <c r="D223" s="1"/>
      <c r="E223" s="1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21"/>
      <c r="C224" s="121"/>
      <c r="D224" s="1"/>
      <c r="E224" s="1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21"/>
      <c r="C225" s="121"/>
      <c r="D225" s="1"/>
      <c r="E225" s="1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21"/>
      <c r="C226" s="121"/>
      <c r="D226" s="1"/>
      <c r="E226" s="1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21"/>
      <c r="C227" s="121"/>
      <c r="D227" s="1"/>
      <c r="E227" s="1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21"/>
      <c r="C228" s="121"/>
      <c r="D228" s="1"/>
      <c r="E228" s="1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21"/>
      <c r="C229" s="121"/>
      <c r="D229" s="1"/>
      <c r="E229" s="1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21"/>
      <c r="C230" s="121"/>
      <c r="D230" s="1"/>
      <c r="E230" s="1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21"/>
      <c r="C231" s="121"/>
      <c r="D231" s="1"/>
      <c r="E231" s="1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21"/>
      <c r="C232" s="121"/>
      <c r="D232" s="1"/>
      <c r="E232" s="1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21"/>
      <c r="C233" s="121"/>
      <c r="D233" s="1"/>
      <c r="E233" s="1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21"/>
      <c r="C234" s="121"/>
      <c r="D234" s="1"/>
      <c r="E234" s="1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21"/>
      <c r="C235" s="121"/>
      <c r="D235" s="1"/>
      <c r="E235" s="1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21"/>
      <c r="C236" s="121"/>
      <c r="D236" s="1"/>
      <c r="E236" s="1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21"/>
      <c r="C237" s="121"/>
      <c r="D237" s="1"/>
      <c r="E237" s="1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21"/>
      <c r="C238" s="121"/>
      <c r="D238" s="1"/>
      <c r="E238" s="1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21"/>
      <c r="C239" s="121"/>
      <c r="D239" s="1"/>
      <c r="E239" s="1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21"/>
      <c r="C240" s="121"/>
      <c r="D240" s="1"/>
      <c r="E240" s="1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21"/>
      <c r="C241" s="121"/>
      <c r="D241" s="1"/>
      <c r="E241" s="1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21"/>
      <c r="C242" s="121"/>
      <c r="D242" s="1"/>
      <c r="E242" s="1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21"/>
      <c r="C243" s="121"/>
      <c r="D243" s="1"/>
      <c r="E243" s="1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21"/>
      <c r="C244" s="121"/>
      <c r="D244" s="1"/>
      <c r="E244" s="1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21"/>
      <c r="C245" s="121"/>
      <c r="D245" s="1"/>
      <c r="E245" s="1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21"/>
      <c r="C246" s="121"/>
      <c r="D246" s="1"/>
      <c r="E246" s="1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21"/>
      <c r="C247" s="121"/>
      <c r="D247" s="1"/>
      <c r="E247" s="1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21"/>
      <c r="C248" s="121"/>
      <c r="D248" s="1"/>
      <c r="E248" s="1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21"/>
      <c r="C249" s="121"/>
      <c r="D249" s="1"/>
      <c r="E249" s="1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21"/>
      <c r="C250" s="121"/>
      <c r="D250" s="1"/>
      <c r="E250" s="1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21"/>
      <c r="C251" s="121"/>
      <c r="D251" s="1"/>
      <c r="E251" s="1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21"/>
      <c r="C252" s="121"/>
      <c r="D252" s="1"/>
      <c r="E252" s="1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21"/>
      <c r="C253" s="121"/>
      <c r="D253" s="1"/>
      <c r="E253" s="1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21"/>
      <c r="C254" s="121"/>
      <c r="D254" s="1"/>
      <c r="E254" s="1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21"/>
      <c r="C255" s="121"/>
      <c r="D255" s="1"/>
      <c r="E255" s="1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21"/>
      <c r="C256" s="121"/>
      <c r="D256" s="1"/>
      <c r="E256" s="1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21"/>
      <c r="C257" s="121"/>
      <c r="D257" s="1"/>
      <c r="E257" s="1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21"/>
      <c r="C258" s="121"/>
      <c r="D258" s="1"/>
      <c r="E258" s="1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21"/>
      <c r="C259" s="121"/>
      <c r="D259" s="1"/>
      <c r="E259" s="1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21"/>
      <c r="C260" s="121"/>
      <c r="D260" s="1"/>
      <c r="E260" s="1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21"/>
      <c r="C261" s="121"/>
      <c r="D261" s="1"/>
      <c r="E261" s="1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21"/>
      <c r="C262" s="121"/>
      <c r="D262" s="1"/>
      <c r="E262" s="1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21"/>
      <c r="C263" s="121"/>
      <c r="D263" s="1"/>
      <c r="E263" s="1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21"/>
      <c r="C264" s="121"/>
      <c r="D264" s="1"/>
      <c r="E264" s="1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21"/>
      <c r="C265" s="121"/>
      <c r="D265" s="1"/>
      <c r="E265" s="1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21"/>
      <c r="C266" s="121"/>
      <c r="D266" s="1"/>
      <c r="E266" s="1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21"/>
      <c r="C267" s="121"/>
      <c r="D267" s="1"/>
      <c r="E267" s="1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21"/>
      <c r="C268" s="121"/>
      <c r="D268" s="1"/>
      <c r="E268" s="1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21"/>
      <c r="C269" s="121"/>
      <c r="D269" s="1"/>
      <c r="E269" s="1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21"/>
      <c r="C270" s="121"/>
      <c r="D270" s="1"/>
      <c r="E270" s="1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21"/>
      <c r="C271" s="121"/>
      <c r="D271" s="1"/>
      <c r="E271" s="1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21"/>
      <c r="C272" s="121"/>
      <c r="D272" s="1"/>
      <c r="E272" s="1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21"/>
      <c r="C273" s="121"/>
      <c r="D273" s="1"/>
      <c r="E273" s="1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21"/>
      <c r="C274" s="121"/>
      <c r="D274" s="1"/>
      <c r="E274" s="1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21"/>
      <c r="C275" s="121"/>
      <c r="D275" s="1"/>
      <c r="E275" s="1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21"/>
      <c r="C276" s="121"/>
      <c r="D276" s="1"/>
      <c r="E276" s="1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21"/>
      <c r="C277" s="121"/>
      <c r="D277" s="1"/>
      <c r="E277" s="1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21"/>
      <c r="C278" s="121"/>
      <c r="D278" s="1"/>
      <c r="E278" s="1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21"/>
      <c r="C279" s="121"/>
      <c r="D279" s="1"/>
      <c r="E279" s="1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21"/>
      <c r="C280" s="121"/>
      <c r="D280" s="1"/>
      <c r="E280" s="1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21"/>
      <c r="C281" s="121"/>
      <c r="D281" s="1"/>
      <c r="E281" s="1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21"/>
      <c r="C282" s="121"/>
      <c r="D282" s="1"/>
      <c r="E282" s="1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21"/>
      <c r="C283" s="121"/>
      <c r="D283" s="1"/>
      <c r="E283" s="1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21"/>
      <c r="C284" s="121"/>
      <c r="D284" s="1"/>
      <c r="E284" s="1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21"/>
      <c r="C285" s="121"/>
      <c r="D285" s="1"/>
      <c r="E285" s="1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21"/>
      <c r="C286" s="121"/>
      <c r="D286" s="1"/>
      <c r="E286" s="1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21"/>
      <c r="C287" s="121"/>
      <c r="D287" s="1"/>
      <c r="E287" s="1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21"/>
      <c r="C288" s="121"/>
      <c r="D288" s="1"/>
      <c r="E288" s="1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21"/>
      <c r="C289" s="121"/>
      <c r="D289" s="1"/>
      <c r="E289" s="1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21"/>
      <c r="C290" s="121"/>
      <c r="D290" s="1"/>
      <c r="E290" s="1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21"/>
      <c r="C291" s="121"/>
      <c r="D291" s="1"/>
      <c r="E291" s="1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21"/>
      <c r="C292" s="121"/>
      <c r="D292" s="1"/>
      <c r="E292" s="1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21"/>
      <c r="C293" s="121"/>
      <c r="D293" s="1"/>
      <c r="E293" s="1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21"/>
      <c r="C294" s="121"/>
      <c r="D294" s="1"/>
      <c r="E294" s="1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21"/>
      <c r="C295" s="121"/>
      <c r="D295" s="1"/>
      <c r="E295" s="1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21"/>
      <c r="C296" s="121"/>
      <c r="D296" s="1"/>
      <c r="E296" s="1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21"/>
      <c r="C297" s="121"/>
      <c r="D297" s="1"/>
      <c r="E297" s="1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21"/>
      <c r="C298" s="121"/>
      <c r="D298" s="1"/>
      <c r="E298" s="1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21"/>
      <c r="C299" s="121"/>
      <c r="D299" s="1"/>
      <c r="E299" s="1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21"/>
      <c r="C300" s="121"/>
      <c r="D300" s="1"/>
      <c r="E300" s="1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21"/>
      <c r="C301" s="121"/>
      <c r="D301" s="1"/>
      <c r="E301" s="1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21"/>
      <c r="C302" s="121"/>
      <c r="D302" s="1"/>
      <c r="E302" s="1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21"/>
      <c r="C303" s="121"/>
      <c r="D303" s="1"/>
      <c r="E303" s="1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21"/>
      <c r="C304" s="121"/>
      <c r="D304" s="1"/>
      <c r="E304" s="1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21"/>
      <c r="C305" s="121"/>
      <c r="D305" s="1"/>
      <c r="E305" s="1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21"/>
      <c r="C306" s="121"/>
      <c r="D306" s="1"/>
      <c r="E306" s="1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21"/>
      <c r="C307" s="121"/>
      <c r="D307" s="1"/>
      <c r="E307" s="1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21"/>
      <c r="C308" s="121"/>
      <c r="D308" s="1"/>
      <c r="E308" s="1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21"/>
      <c r="C309" s="121"/>
      <c r="D309" s="1"/>
      <c r="E309" s="1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21"/>
      <c r="C310" s="121"/>
      <c r="D310" s="1"/>
      <c r="E310" s="1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21"/>
      <c r="C311" s="121"/>
      <c r="D311" s="1"/>
      <c r="E311" s="1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21"/>
      <c r="C312" s="121"/>
      <c r="D312" s="1"/>
      <c r="E312" s="1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21"/>
      <c r="C313" s="121"/>
      <c r="D313" s="1"/>
      <c r="E313" s="1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21"/>
      <c r="C314" s="121"/>
      <c r="D314" s="1"/>
      <c r="E314" s="1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21"/>
      <c r="C315" s="121"/>
      <c r="D315" s="1"/>
      <c r="E315" s="1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21"/>
      <c r="C316" s="121"/>
      <c r="D316" s="1"/>
      <c r="E316" s="1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21"/>
      <c r="C317" s="121"/>
      <c r="D317" s="1"/>
      <c r="E317" s="1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21"/>
      <c r="C318" s="121"/>
      <c r="D318" s="1"/>
      <c r="E318" s="1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21"/>
      <c r="C319" s="121"/>
      <c r="D319" s="1"/>
      <c r="E319" s="1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21"/>
      <c r="C320" s="121"/>
      <c r="D320" s="1"/>
      <c r="E320" s="1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21"/>
      <c r="C321" s="121"/>
      <c r="D321" s="1"/>
      <c r="E321" s="1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21"/>
      <c r="C322" s="121"/>
      <c r="D322" s="1"/>
      <c r="E322" s="1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21"/>
      <c r="C323" s="121"/>
      <c r="D323" s="1"/>
      <c r="E323" s="1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21"/>
      <c r="C324" s="121"/>
      <c r="D324" s="1"/>
      <c r="E324" s="1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21"/>
      <c r="C325" s="121"/>
      <c r="D325" s="1"/>
      <c r="E325" s="1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21"/>
      <c r="C326" s="121"/>
      <c r="D326" s="1"/>
      <c r="E326" s="1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21"/>
      <c r="C327" s="121"/>
      <c r="D327" s="1"/>
      <c r="E327" s="1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21"/>
      <c r="C328" s="121"/>
      <c r="D328" s="1"/>
      <c r="E328" s="1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21"/>
      <c r="C329" s="121"/>
      <c r="D329" s="1"/>
      <c r="E329" s="1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21"/>
      <c r="C330" s="121"/>
      <c r="D330" s="1"/>
      <c r="E330" s="1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21"/>
      <c r="C331" s="121"/>
      <c r="D331" s="1"/>
      <c r="E331" s="1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21"/>
      <c r="C332" s="121"/>
      <c r="D332" s="1"/>
      <c r="E332" s="1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21"/>
      <c r="C333" s="121"/>
      <c r="D333" s="1"/>
      <c r="E333" s="1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21"/>
      <c r="C334" s="121"/>
      <c r="D334" s="1"/>
      <c r="E334" s="1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21"/>
      <c r="C335" s="121"/>
      <c r="D335" s="1"/>
      <c r="E335" s="1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21"/>
      <c r="C336" s="121"/>
      <c r="D336" s="1"/>
      <c r="E336" s="1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21"/>
      <c r="C337" s="121"/>
      <c r="D337" s="1"/>
      <c r="E337" s="1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21"/>
      <c r="C338" s="121"/>
      <c r="D338" s="1"/>
      <c r="E338" s="1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21"/>
      <c r="C339" s="121"/>
      <c r="D339" s="1"/>
      <c r="E339" s="1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21"/>
      <c r="C340" s="121"/>
      <c r="D340" s="1"/>
      <c r="E340" s="1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21"/>
      <c r="C341" s="121"/>
      <c r="D341" s="1"/>
      <c r="E341" s="1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21"/>
      <c r="C342" s="121"/>
      <c r="D342" s="1"/>
      <c r="E342" s="1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21"/>
      <c r="C343" s="121"/>
      <c r="D343" s="1"/>
      <c r="E343" s="1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21"/>
      <c r="C344" s="121"/>
      <c r="D344" s="1"/>
      <c r="E344" s="1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21"/>
      <c r="C345" s="121"/>
      <c r="D345" s="1"/>
      <c r="E345" s="1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21"/>
      <c r="C346" s="121"/>
      <c r="D346" s="1"/>
      <c r="E346" s="1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21"/>
      <c r="C347" s="121"/>
      <c r="D347" s="1"/>
      <c r="E347" s="1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21"/>
      <c r="C348" s="121"/>
      <c r="D348" s="1"/>
      <c r="E348" s="1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21"/>
      <c r="C349" s="121"/>
      <c r="D349" s="1"/>
      <c r="E349" s="1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21"/>
      <c r="C350" s="121"/>
      <c r="D350" s="1"/>
      <c r="E350" s="1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21"/>
      <c r="C351" s="121"/>
      <c r="D351" s="1"/>
      <c r="E351" s="1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21"/>
      <c r="C352" s="121"/>
      <c r="D352" s="1"/>
      <c r="E352" s="1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21"/>
      <c r="C353" s="121"/>
      <c r="D353" s="1"/>
      <c r="E353" s="1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21"/>
      <c r="C354" s="121"/>
      <c r="D354" s="1"/>
      <c r="E354" s="1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21"/>
      <c r="C355" s="121"/>
      <c r="D355" s="1"/>
      <c r="E355" s="1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21"/>
      <c r="C356" s="121"/>
      <c r="D356" s="1"/>
      <c r="E356" s="1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21"/>
      <c r="C357" s="121"/>
      <c r="D357" s="1"/>
      <c r="E357" s="1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21"/>
      <c r="C358" s="121"/>
      <c r="D358" s="1"/>
      <c r="E358" s="1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21"/>
      <c r="C359" s="121"/>
      <c r="D359" s="1"/>
      <c r="E359" s="1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21"/>
      <c r="C360" s="121"/>
      <c r="D360" s="1"/>
      <c r="E360" s="1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21"/>
      <c r="C361" s="121"/>
      <c r="D361" s="1"/>
      <c r="E361" s="1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21"/>
      <c r="C362" s="121"/>
      <c r="D362" s="1"/>
      <c r="E362" s="1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21"/>
      <c r="C363" s="121"/>
      <c r="D363" s="1"/>
      <c r="E363" s="1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21"/>
      <c r="C364" s="121"/>
      <c r="D364" s="1"/>
      <c r="E364" s="1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21"/>
      <c r="C365" s="121"/>
      <c r="D365" s="1"/>
      <c r="E365" s="1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21"/>
      <c r="C366" s="121"/>
      <c r="D366" s="1"/>
      <c r="E366" s="1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21"/>
      <c r="C367" s="121"/>
      <c r="D367" s="1"/>
      <c r="E367" s="1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21"/>
      <c r="C368" s="121"/>
      <c r="D368" s="1"/>
      <c r="E368" s="1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21"/>
      <c r="C369" s="121"/>
      <c r="D369" s="1"/>
      <c r="E369" s="1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21"/>
      <c r="C370" s="121"/>
      <c r="D370" s="1"/>
      <c r="E370" s="1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21"/>
      <c r="C371" s="121"/>
      <c r="D371" s="1"/>
      <c r="E371" s="1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21"/>
      <c r="C372" s="121"/>
      <c r="D372" s="1"/>
      <c r="E372" s="1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21"/>
      <c r="C373" s="121"/>
      <c r="D373" s="1"/>
      <c r="E373" s="1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21"/>
      <c r="C374" s="121"/>
      <c r="D374" s="1"/>
      <c r="E374" s="1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21"/>
      <c r="C375" s="121"/>
      <c r="D375" s="1"/>
      <c r="E375" s="1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21"/>
      <c r="C376" s="121"/>
      <c r="D376" s="1"/>
      <c r="E376" s="1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21"/>
      <c r="C377" s="121"/>
      <c r="D377" s="1"/>
      <c r="E377" s="1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21"/>
      <c r="C378" s="121"/>
      <c r="D378" s="1"/>
      <c r="E378" s="1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21"/>
      <c r="C379" s="121"/>
      <c r="D379" s="1"/>
      <c r="E379" s="1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21"/>
      <c r="C380" s="121"/>
      <c r="D380" s="1"/>
      <c r="E380" s="1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21"/>
      <c r="C381" s="121"/>
      <c r="D381" s="1"/>
      <c r="E381" s="1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21"/>
      <c r="C382" s="121"/>
      <c r="D382" s="1"/>
      <c r="E382" s="1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21"/>
      <c r="C383" s="121"/>
      <c r="D383" s="1"/>
      <c r="E383" s="1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21"/>
      <c r="C384" s="121"/>
      <c r="D384" s="1"/>
      <c r="E384" s="1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21"/>
      <c r="C385" s="121"/>
      <c r="D385" s="1"/>
      <c r="E385" s="1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21"/>
      <c r="C386" s="121"/>
      <c r="D386" s="1"/>
      <c r="E386" s="1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21"/>
      <c r="C387" s="121"/>
      <c r="D387" s="1"/>
      <c r="E387" s="1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21"/>
      <c r="C388" s="121"/>
      <c r="D388" s="1"/>
      <c r="E388" s="1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21"/>
      <c r="C389" s="121"/>
      <c r="D389" s="1"/>
      <c r="E389" s="1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21"/>
      <c r="C390" s="121"/>
      <c r="D390" s="1"/>
      <c r="E390" s="1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21"/>
      <c r="C391" s="121"/>
      <c r="D391" s="1"/>
      <c r="E391" s="1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21"/>
      <c r="C392" s="121"/>
      <c r="D392" s="1"/>
      <c r="E392" s="1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21"/>
      <c r="C393" s="121"/>
      <c r="D393" s="1"/>
      <c r="E393" s="1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21"/>
      <c r="C394" s="121"/>
      <c r="D394" s="1"/>
      <c r="E394" s="1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21"/>
      <c r="C395" s="121"/>
      <c r="D395" s="1"/>
      <c r="E395" s="1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21"/>
      <c r="C396" s="121"/>
      <c r="D396" s="1"/>
      <c r="E396" s="1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21"/>
      <c r="C397" s="121"/>
      <c r="D397" s="1"/>
      <c r="E397" s="1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21"/>
      <c r="C398" s="121"/>
      <c r="D398" s="1"/>
      <c r="E398" s="1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21"/>
      <c r="C399" s="121"/>
      <c r="D399" s="1"/>
      <c r="E399" s="1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21"/>
      <c r="C400" s="121"/>
      <c r="D400" s="1"/>
      <c r="E400" s="1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21"/>
      <c r="C401" s="121"/>
      <c r="D401" s="1"/>
      <c r="E401" s="1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21"/>
      <c r="C402" s="121"/>
      <c r="D402" s="1"/>
      <c r="E402" s="1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21"/>
      <c r="C403" s="121"/>
      <c r="D403" s="1"/>
      <c r="E403" s="1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21"/>
      <c r="C404" s="121"/>
      <c r="D404" s="1"/>
      <c r="E404" s="1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21"/>
      <c r="C405" s="121"/>
      <c r="D405" s="1"/>
      <c r="E405" s="1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21"/>
      <c r="C406" s="121"/>
      <c r="D406" s="1"/>
      <c r="E406" s="1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21"/>
      <c r="C407" s="121"/>
      <c r="D407" s="1"/>
      <c r="E407" s="1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21"/>
      <c r="C408" s="121"/>
      <c r="D408" s="1"/>
      <c r="E408" s="1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21"/>
      <c r="C409" s="121"/>
      <c r="D409" s="1"/>
      <c r="E409" s="1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21"/>
      <c r="C410" s="121"/>
      <c r="D410" s="1"/>
      <c r="E410" s="1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21"/>
      <c r="C411" s="121"/>
      <c r="D411" s="1"/>
      <c r="E411" s="1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21"/>
      <c r="C412" s="121"/>
      <c r="D412" s="1"/>
      <c r="E412" s="1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21"/>
      <c r="C413" s="121"/>
      <c r="D413" s="1"/>
      <c r="E413" s="1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21"/>
      <c r="C414" s="121"/>
      <c r="D414" s="1"/>
      <c r="E414" s="1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21"/>
      <c r="C415" s="121"/>
      <c r="D415" s="1"/>
      <c r="E415" s="1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21"/>
      <c r="C416" s="121"/>
      <c r="D416" s="1"/>
      <c r="E416" s="1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21"/>
      <c r="C417" s="121"/>
      <c r="D417" s="1"/>
      <c r="E417" s="1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21"/>
      <c r="C418" s="121"/>
      <c r="D418" s="1"/>
      <c r="E418" s="1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21"/>
      <c r="C419" s="121"/>
      <c r="D419" s="1"/>
      <c r="E419" s="1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21"/>
      <c r="C420" s="121"/>
      <c r="D420" s="1"/>
      <c r="E420" s="1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21"/>
      <c r="C421" s="121"/>
      <c r="D421" s="1"/>
      <c r="E421" s="1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21"/>
      <c r="C422" s="121"/>
      <c r="D422" s="1"/>
      <c r="E422" s="1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21"/>
      <c r="C423" s="121"/>
      <c r="D423" s="1"/>
      <c r="E423" s="1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21"/>
      <c r="C424" s="121"/>
      <c r="D424" s="1"/>
      <c r="E424" s="1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21"/>
      <c r="C425" s="121"/>
      <c r="D425" s="1"/>
      <c r="E425" s="1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21"/>
      <c r="C426" s="121"/>
      <c r="D426" s="1"/>
      <c r="E426" s="1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21"/>
      <c r="C427" s="121"/>
      <c r="D427" s="1"/>
      <c r="E427" s="1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21"/>
      <c r="C428" s="121"/>
      <c r="D428" s="1"/>
      <c r="E428" s="1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21"/>
      <c r="C429" s="121"/>
      <c r="D429" s="1"/>
      <c r="E429" s="1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21"/>
      <c r="C430" s="121"/>
      <c r="D430" s="1"/>
      <c r="E430" s="1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21"/>
      <c r="C431" s="121"/>
      <c r="D431" s="1"/>
      <c r="E431" s="1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21"/>
      <c r="C432" s="121"/>
      <c r="D432" s="1"/>
      <c r="E432" s="1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21"/>
      <c r="C433" s="121"/>
      <c r="D433" s="1"/>
      <c r="E433" s="1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21"/>
      <c r="C434" s="121"/>
      <c r="D434" s="1"/>
      <c r="E434" s="1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21"/>
      <c r="C435" s="121"/>
      <c r="D435" s="1"/>
      <c r="E435" s="1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21"/>
      <c r="C436" s="121"/>
      <c r="D436" s="1"/>
      <c r="E436" s="1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21"/>
      <c r="C437" s="121"/>
      <c r="D437" s="1"/>
      <c r="E437" s="1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21"/>
      <c r="C438" s="121"/>
      <c r="D438" s="1"/>
      <c r="E438" s="1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21"/>
      <c r="C439" s="121"/>
      <c r="D439" s="1"/>
      <c r="E439" s="1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21"/>
      <c r="C440" s="121"/>
      <c r="D440" s="1"/>
      <c r="E440" s="1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21"/>
      <c r="C441" s="121"/>
      <c r="D441" s="1"/>
      <c r="E441" s="1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21"/>
      <c r="C442" s="121"/>
      <c r="D442" s="1"/>
      <c r="E442" s="1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21"/>
      <c r="C443" s="121"/>
      <c r="D443" s="1"/>
      <c r="E443" s="1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21"/>
      <c r="C444" s="121"/>
      <c r="D444" s="1"/>
      <c r="E444" s="1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21"/>
      <c r="C445" s="121"/>
      <c r="D445" s="1"/>
      <c r="E445" s="1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21"/>
      <c r="C446" s="121"/>
      <c r="D446" s="1"/>
      <c r="E446" s="1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21"/>
      <c r="C447" s="121"/>
      <c r="D447" s="1"/>
      <c r="E447" s="1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21"/>
      <c r="C448" s="121"/>
      <c r="D448" s="1"/>
      <c r="E448" s="1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21"/>
      <c r="C449" s="121"/>
      <c r="D449" s="1"/>
      <c r="E449" s="1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21"/>
      <c r="C450" s="121"/>
      <c r="D450" s="1"/>
      <c r="E450" s="1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21"/>
      <c r="C451" s="121"/>
      <c r="D451" s="1"/>
      <c r="E451" s="1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21"/>
      <c r="C452" s="121"/>
      <c r="D452" s="1"/>
      <c r="E452" s="1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21"/>
      <c r="C453" s="121"/>
      <c r="D453" s="1"/>
      <c r="E453" s="1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21"/>
      <c r="C454" s="121"/>
      <c r="D454" s="1"/>
      <c r="E454" s="1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21"/>
      <c r="C455" s="121"/>
      <c r="D455" s="1"/>
      <c r="E455" s="1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21"/>
      <c r="C456" s="121"/>
      <c r="D456" s="1"/>
      <c r="E456" s="1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21"/>
      <c r="C457" s="121"/>
      <c r="D457" s="1"/>
      <c r="E457" s="1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21"/>
      <c r="C458" s="121"/>
      <c r="D458" s="1"/>
      <c r="E458" s="1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21"/>
      <c r="C459" s="121"/>
      <c r="D459" s="1"/>
      <c r="E459" s="1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21"/>
      <c r="C460" s="121"/>
      <c r="D460" s="1"/>
      <c r="E460" s="1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21"/>
      <c r="C461" s="121"/>
      <c r="D461" s="1"/>
      <c r="E461" s="1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21"/>
      <c r="C462" s="121"/>
      <c r="D462" s="1"/>
      <c r="E462" s="1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21"/>
      <c r="C463" s="121"/>
      <c r="D463" s="1"/>
      <c r="E463" s="1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21"/>
      <c r="C464" s="121"/>
      <c r="D464" s="1"/>
      <c r="E464" s="1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21"/>
      <c r="C465" s="121"/>
      <c r="D465" s="1"/>
      <c r="E465" s="1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21"/>
      <c r="C466" s="121"/>
      <c r="D466" s="1"/>
      <c r="E466" s="1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21"/>
      <c r="C467" s="121"/>
      <c r="D467" s="1"/>
      <c r="E467" s="1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21"/>
      <c r="C468" s="121"/>
      <c r="D468" s="1"/>
      <c r="E468" s="1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21"/>
      <c r="C469" s="121"/>
      <c r="D469" s="1"/>
      <c r="E469" s="1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21"/>
      <c r="C470" s="121"/>
      <c r="D470" s="1"/>
      <c r="E470" s="1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21"/>
      <c r="C471" s="121"/>
      <c r="D471" s="1"/>
      <c r="E471" s="1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21"/>
      <c r="C472" s="121"/>
      <c r="D472" s="1"/>
      <c r="E472" s="1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21"/>
      <c r="C473" s="121"/>
      <c r="D473" s="1"/>
      <c r="E473" s="1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21"/>
      <c r="C474" s="121"/>
      <c r="D474" s="1"/>
      <c r="E474" s="1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21"/>
      <c r="C475" s="121"/>
      <c r="D475" s="1"/>
      <c r="E475" s="1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21"/>
      <c r="C476" s="121"/>
      <c r="D476" s="1"/>
      <c r="E476" s="1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21"/>
      <c r="C477" s="121"/>
      <c r="D477" s="1"/>
      <c r="E477" s="1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21"/>
      <c r="C478" s="121"/>
      <c r="D478" s="1"/>
      <c r="E478" s="1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21"/>
      <c r="C479" s="121"/>
      <c r="D479" s="1"/>
      <c r="E479" s="1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21"/>
      <c r="C480" s="121"/>
      <c r="D480" s="1"/>
      <c r="E480" s="1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21"/>
      <c r="C481" s="121"/>
      <c r="D481" s="1"/>
      <c r="E481" s="1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21"/>
      <c r="C482" s="121"/>
      <c r="D482" s="1"/>
      <c r="E482" s="1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21"/>
      <c r="C483" s="121"/>
      <c r="D483" s="1"/>
      <c r="E483" s="1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21"/>
      <c r="C484" s="121"/>
      <c r="D484" s="1"/>
      <c r="E484" s="1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21"/>
      <c r="C485" s="121"/>
      <c r="D485" s="1"/>
      <c r="E485" s="1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21"/>
      <c r="C486" s="121"/>
      <c r="D486" s="1"/>
      <c r="E486" s="1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21"/>
      <c r="C487" s="121"/>
      <c r="D487" s="1"/>
      <c r="E487" s="1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21"/>
      <c r="C488" s="121"/>
      <c r="D488" s="1"/>
      <c r="E488" s="1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21"/>
      <c r="C489" s="121"/>
      <c r="D489" s="1"/>
      <c r="E489" s="1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21"/>
      <c r="C490" s="121"/>
      <c r="D490" s="1"/>
      <c r="E490" s="1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21"/>
      <c r="C491" s="121"/>
      <c r="D491" s="1"/>
      <c r="E491" s="1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21"/>
      <c r="C492" s="121"/>
      <c r="D492" s="1"/>
      <c r="E492" s="1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21"/>
      <c r="C493" s="121"/>
      <c r="D493" s="1"/>
      <c r="E493" s="1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21"/>
      <c r="C494" s="121"/>
      <c r="D494" s="1"/>
      <c r="E494" s="1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21"/>
      <c r="C495" s="121"/>
      <c r="D495" s="1"/>
      <c r="E495" s="1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21"/>
      <c r="C496" s="121"/>
      <c r="D496" s="1"/>
      <c r="E496" s="1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21"/>
      <c r="C497" s="121"/>
      <c r="D497" s="1"/>
      <c r="E497" s="1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21"/>
      <c r="C498" s="121"/>
      <c r="D498" s="1"/>
      <c r="E498" s="1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21"/>
      <c r="C499" s="121"/>
      <c r="D499" s="1"/>
      <c r="E499" s="1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21"/>
      <c r="C500" s="121"/>
      <c r="D500" s="1"/>
      <c r="E500" s="1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21"/>
      <c r="C501" s="121"/>
      <c r="D501" s="1"/>
      <c r="E501" s="1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21"/>
      <c r="C502" s="121"/>
      <c r="D502" s="1"/>
      <c r="E502" s="1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21"/>
      <c r="C503" s="121"/>
      <c r="D503" s="1"/>
      <c r="E503" s="1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21"/>
      <c r="C504" s="121"/>
      <c r="D504" s="1"/>
      <c r="E504" s="1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21"/>
      <c r="C505" s="121"/>
      <c r="D505" s="1"/>
      <c r="E505" s="1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21"/>
      <c r="C506" s="121"/>
      <c r="D506" s="1"/>
      <c r="E506" s="1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21"/>
      <c r="C507" s="121"/>
      <c r="D507" s="1"/>
      <c r="E507" s="1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21"/>
      <c r="C508" s="121"/>
      <c r="D508" s="1"/>
      <c r="E508" s="1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21"/>
      <c r="C509" s="121"/>
      <c r="D509" s="1"/>
      <c r="E509" s="1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21"/>
      <c r="C510" s="121"/>
      <c r="D510" s="1"/>
      <c r="E510" s="1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21"/>
      <c r="C511" s="121"/>
      <c r="D511" s="1"/>
      <c r="E511" s="1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21"/>
      <c r="C512" s="121"/>
      <c r="D512" s="1"/>
      <c r="E512" s="1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21"/>
      <c r="C513" s="121"/>
      <c r="D513" s="1"/>
      <c r="E513" s="1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21"/>
      <c r="C514" s="121"/>
      <c r="D514" s="1"/>
      <c r="E514" s="1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21"/>
      <c r="C515" s="121"/>
      <c r="D515" s="1"/>
      <c r="E515" s="1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21"/>
      <c r="C516" s="121"/>
      <c r="D516" s="1"/>
      <c r="E516" s="1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21"/>
      <c r="C517" s="121"/>
      <c r="D517" s="1"/>
      <c r="E517" s="1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21"/>
      <c r="C518" s="121"/>
      <c r="D518" s="1"/>
      <c r="E518" s="1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21"/>
      <c r="C519" s="121"/>
      <c r="D519" s="1"/>
      <c r="E519" s="1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21"/>
      <c r="C520" s="121"/>
      <c r="D520" s="1"/>
      <c r="E520" s="1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21"/>
      <c r="C521" s="121"/>
      <c r="D521" s="1"/>
      <c r="E521" s="1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21"/>
      <c r="C522" s="121"/>
      <c r="D522" s="1"/>
      <c r="E522" s="1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21"/>
      <c r="C523" s="121"/>
      <c r="D523" s="1"/>
      <c r="E523" s="1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21"/>
      <c r="C524" s="121"/>
      <c r="D524" s="1"/>
      <c r="E524" s="1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21"/>
      <c r="C525" s="121"/>
      <c r="D525" s="1"/>
      <c r="E525" s="1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21"/>
      <c r="C526" s="121"/>
      <c r="D526" s="1"/>
      <c r="E526" s="1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21"/>
      <c r="C527" s="121"/>
      <c r="D527" s="1"/>
      <c r="E527" s="1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21"/>
      <c r="C528" s="121"/>
      <c r="D528" s="1"/>
      <c r="E528" s="1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21"/>
      <c r="C529" s="121"/>
      <c r="D529" s="1"/>
      <c r="E529" s="1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21"/>
      <c r="C530" s="121"/>
      <c r="D530" s="1"/>
      <c r="E530" s="1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21"/>
      <c r="C531" s="121"/>
      <c r="D531" s="1"/>
      <c r="E531" s="1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21"/>
      <c r="C532" s="121"/>
      <c r="D532" s="1"/>
      <c r="E532" s="1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21"/>
      <c r="C533" s="121"/>
      <c r="D533" s="1"/>
      <c r="E533" s="1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21"/>
      <c r="C534" s="121"/>
      <c r="D534" s="1"/>
      <c r="E534" s="1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21"/>
      <c r="C535" s="121"/>
      <c r="D535" s="1"/>
      <c r="E535" s="1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21"/>
      <c r="C536" s="121"/>
      <c r="D536" s="1"/>
      <c r="E536" s="1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21"/>
      <c r="C537" s="121"/>
      <c r="D537" s="1"/>
      <c r="E537" s="1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21"/>
      <c r="C538" s="121"/>
      <c r="D538" s="1"/>
      <c r="E538" s="1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21"/>
      <c r="C539" s="121"/>
      <c r="D539" s="1"/>
      <c r="E539" s="1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21"/>
      <c r="C540" s="121"/>
      <c r="D540" s="1"/>
      <c r="E540" s="1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21"/>
      <c r="C541" s="121"/>
      <c r="D541" s="1"/>
      <c r="E541" s="1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21"/>
      <c r="C542" s="121"/>
      <c r="D542" s="1"/>
      <c r="E542" s="1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21"/>
      <c r="C543" s="121"/>
      <c r="D543" s="1"/>
      <c r="E543" s="1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21"/>
      <c r="C544" s="121"/>
      <c r="D544" s="1"/>
      <c r="E544" s="1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21"/>
      <c r="C545" s="121"/>
      <c r="D545" s="1"/>
      <c r="E545" s="1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21"/>
      <c r="C546" s="121"/>
      <c r="D546" s="1"/>
      <c r="E546" s="1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21"/>
      <c r="C547" s="121"/>
      <c r="D547" s="1"/>
      <c r="E547" s="1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21"/>
      <c r="C548" s="121"/>
      <c r="D548" s="1"/>
      <c r="E548" s="1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21"/>
      <c r="C549" s="121"/>
      <c r="D549" s="1"/>
      <c r="E549" s="1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21"/>
      <c r="C550" s="121"/>
      <c r="D550" s="1"/>
      <c r="E550" s="1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21"/>
      <c r="C551" s="121"/>
      <c r="D551" s="1"/>
      <c r="E551" s="1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21"/>
      <c r="C552" s="121"/>
      <c r="D552" s="1"/>
      <c r="E552" s="1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21"/>
      <c r="C553" s="121"/>
      <c r="D553" s="1"/>
      <c r="E553" s="1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21"/>
      <c r="C554" s="121"/>
      <c r="D554" s="1"/>
      <c r="E554" s="1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21"/>
      <c r="C555" s="121"/>
      <c r="D555" s="1"/>
      <c r="E555" s="1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21"/>
      <c r="C556" s="121"/>
      <c r="D556" s="1"/>
      <c r="E556" s="1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21"/>
      <c r="C557" s="121"/>
      <c r="D557" s="1"/>
      <c r="E557" s="1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21"/>
      <c r="C558" s="121"/>
      <c r="D558" s="1"/>
      <c r="E558" s="1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21"/>
      <c r="C559" s="121"/>
      <c r="D559" s="1"/>
      <c r="E559" s="1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21"/>
      <c r="C560" s="121"/>
      <c r="D560" s="1"/>
      <c r="E560" s="1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21"/>
      <c r="C561" s="121"/>
      <c r="D561" s="1"/>
      <c r="E561" s="1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21"/>
      <c r="C562" s="121"/>
      <c r="D562" s="1"/>
      <c r="E562" s="1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21"/>
      <c r="C563" s="121"/>
      <c r="D563" s="1"/>
      <c r="E563" s="1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21"/>
      <c r="C564" s="121"/>
      <c r="D564" s="1"/>
      <c r="E564" s="1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21"/>
      <c r="C565" s="121"/>
      <c r="D565" s="1"/>
      <c r="E565" s="1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21"/>
      <c r="C566" s="121"/>
      <c r="D566" s="1"/>
      <c r="E566" s="1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21"/>
      <c r="C567" s="121"/>
      <c r="D567" s="1"/>
      <c r="E567" s="1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21"/>
      <c r="C568" s="121"/>
      <c r="D568" s="1"/>
      <c r="E568" s="1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21"/>
      <c r="C569" s="121"/>
      <c r="D569" s="1"/>
      <c r="E569" s="1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21"/>
      <c r="C570" s="121"/>
      <c r="D570" s="1"/>
      <c r="E570" s="1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21"/>
      <c r="C571" s="121"/>
      <c r="D571" s="1"/>
      <c r="E571" s="1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21"/>
      <c r="C572" s="121"/>
      <c r="D572" s="1"/>
      <c r="E572" s="1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21"/>
      <c r="C573" s="121"/>
      <c r="D573" s="1"/>
      <c r="E573" s="1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21"/>
      <c r="C574" s="121"/>
      <c r="D574" s="1"/>
      <c r="E574" s="1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21"/>
      <c r="C575" s="121"/>
      <c r="D575" s="1"/>
      <c r="E575" s="1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21"/>
      <c r="C576" s="121"/>
      <c r="D576" s="1"/>
      <c r="E576" s="1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21"/>
      <c r="C577" s="121"/>
      <c r="D577" s="1"/>
      <c r="E577" s="1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21"/>
      <c r="C578" s="121"/>
      <c r="D578" s="1"/>
      <c r="E578" s="1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21"/>
      <c r="C579" s="121"/>
      <c r="D579" s="1"/>
      <c r="E579" s="1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21"/>
      <c r="C580" s="121"/>
      <c r="D580" s="1"/>
      <c r="E580" s="1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21"/>
      <c r="C581" s="121"/>
      <c r="D581" s="1"/>
      <c r="E581" s="1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21"/>
      <c r="C582" s="121"/>
      <c r="D582" s="1"/>
      <c r="E582" s="1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21"/>
      <c r="C583" s="121"/>
      <c r="D583" s="1"/>
      <c r="E583" s="1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21"/>
      <c r="C584" s="121"/>
      <c r="D584" s="1"/>
      <c r="E584" s="1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21"/>
      <c r="C585" s="121"/>
      <c r="D585" s="1"/>
      <c r="E585" s="1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21"/>
      <c r="C586" s="121"/>
      <c r="D586" s="1"/>
      <c r="E586" s="1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21"/>
      <c r="C587" s="121"/>
      <c r="D587" s="1"/>
      <c r="E587" s="1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21"/>
      <c r="C588" s="121"/>
      <c r="D588" s="1"/>
      <c r="E588" s="1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21"/>
      <c r="C589" s="121"/>
      <c r="D589" s="1"/>
      <c r="E589" s="1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21"/>
      <c r="C590" s="121"/>
      <c r="D590" s="1"/>
      <c r="E590" s="1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21"/>
      <c r="C591" s="121"/>
      <c r="D591" s="1"/>
      <c r="E591" s="1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21"/>
      <c r="C592" s="121"/>
      <c r="D592" s="1"/>
      <c r="E592" s="1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21"/>
      <c r="C593" s="121"/>
      <c r="D593" s="1"/>
      <c r="E593" s="1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21"/>
      <c r="C594" s="121"/>
      <c r="D594" s="1"/>
      <c r="E594" s="1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21"/>
      <c r="C595" s="121"/>
      <c r="D595" s="1"/>
      <c r="E595" s="1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21"/>
      <c r="C596" s="121"/>
      <c r="D596" s="1"/>
      <c r="E596" s="1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21"/>
      <c r="C597" s="121"/>
      <c r="D597" s="1"/>
      <c r="E597" s="1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21"/>
      <c r="C598" s="121"/>
      <c r="D598" s="1"/>
      <c r="E598" s="1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21"/>
      <c r="C599" s="121"/>
      <c r="D599" s="1"/>
      <c r="E599" s="1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21"/>
      <c r="C600" s="121"/>
      <c r="D600" s="1"/>
      <c r="E600" s="1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21"/>
      <c r="C601" s="121"/>
      <c r="D601" s="1"/>
      <c r="E601" s="1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21"/>
      <c r="C602" s="121"/>
      <c r="D602" s="1"/>
      <c r="E602" s="1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21"/>
      <c r="C603" s="121"/>
      <c r="D603" s="1"/>
      <c r="E603" s="1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21"/>
      <c r="C604" s="121"/>
      <c r="D604" s="1"/>
      <c r="E604" s="1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21"/>
      <c r="C605" s="121"/>
      <c r="D605" s="1"/>
      <c r="E605" s="1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21"/>
      <c r="C606" s="121"/>
      <c r="D606" s="1"/>
      <c r="E606" s="1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21"/>
      <c r="C607" s="121"/>
      <c r="D607" s="1"/>
      <c r="E607" s="1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21"/>
      <c r="C608" s="121"/>
      <c r="D608" s="1"/>
      <c r="E608" s="1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21"/>
      <c r="C609" s="121"/>
      <c r="D609" s="1"/>
      <c r="E609" s="1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21"/>
      <c r="C610" s="121"/>
      <c r="D610" s="1"/>
      <c r="E610" s="1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21"/>
      <c r="C611" s="121"/>
      <c r="D611" s="1"/>
      <c r="E611" s="1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21"/>
      <c r="C612" s="121"/>
      <c r="D612" s="1"/>
      <c r="E612" s="1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21"/>
      <c r="C613" s="121"/>
      <c r="D613" s="1"/>
      <c r="E613" s="1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21"/>
      <c r="C614" s="121"/>
      <c r="D614" s="1"/>
      <c r="E614" s="1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21"/>
      <c r="C615" s="121"/>
      <c r="D615" s="1"/>
      <c r="E615" s="1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21"/>
      <c r="C616" s="121"/>
      <c r="D616" s="1"/>
      <c r="E616" s="1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21"/>
      <c r="C617" s="121"/>
      <c r="D617" s="1"/>
      <c r="E617" s="1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21"/>
      <c r="C618" s="121"/>
      <c r="D618" s="1"/>
      <c r="E618" s="1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21"/>
      <c r="C619" s="121"/>
      <c r="D619" s="1"/>
      <c r="E619" s="1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21"/>
      <c r="C620" s="121"/>
      <c r="D620" s="1"/>
      <c r="E620" s="1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21"/>
      <c r="C621" s="121"/>
      <c r="D621" s="1"/>
      <c r="E621" s="1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21"/>
      <c r="C622" s="121"/>
      <c r="D622" s="1"/>
      <c r="E622" s="1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21"/>
      <c r="C623" s="121"/>
      <c r="D623" s="1"/>
      <c r="E623" s="1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21"/>
      <c r="C624" s="121"/>
      <c r="D624" s="1"/>
      <c r="E624" s="1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21"/>
      <c r="C625" s="121"/>
      <c r="D625" s="1"/>
      <c r="E625" s="1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21"/>
      <c r="C626" s="121"/>
      <c r="D626" s="1"/>
      <c r="E626" s="1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21"/>
      <c r="C627" s="121"/>
      <c r="D627" s="1"/>
      <c r="E627" s="1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21"/>
      <c r="C628" s="121"/>
      <c r="D628" s="1"/>
      <c r="E628" s="1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21"/>
      <c r="C629" s="121"/>
      <c r="D629" s="1"/>
      <c r="E629" s="1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21"/>
      <c r="C630" s="121"/>
      <c r="D630" s="1"/>
      <c r="E630" s="1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21"/>
      <c r="C631" s="121"/>
      <c r="D631" s="1"/>
      <c r="E631" s="1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21"/>
      <c r="C632" s="121"/>
      <c r="D632" s="1"/>
      <c r="E632" s="1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21"/>
      <c r="C633" s="121"/>
      <c r="D633" s="1"/>
      <c r="E633" s="1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21"/>
      <c r="C634" s="121"/>
      <c r="D634" s="1"/>
      <c r="E634" s="1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21"/>
      <c r="C635" s="121"/>
      <c r="D635" s="1"/>
      <c r="E635" s="1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21"/>
      <c r="C636" s="121"/>
      <c r="D636" s="1"/>
      <c r="E636" s="1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21"/>
      <c r="C637" s="121"/>
      <c r="D637" s="1"/>
      <c r="E637" s="1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21"/>
      <c r="C638" s="121"/>
      <c r="D638" s="1"/>
      <c r="E638" s="1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21"/>
      <c r="C639" s="121"/>
      <c r="D639" s="1"/>
      <c r="E639" s="1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21"/>
      <c r="C640" s="121"/>
      <c r="D640" s="1"/>
      <c r="E640" s="1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21"/>
      <c r="C641" s="121"/>
      <c r="D641" s="1"/>
      <c r="E641" s="1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21"/>
      <c r="C642" s="121"/>
      <c r="D642" s="1"/>
      <c r="E642" s="1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21"/>
      <c r="C643" s="121"/>
      <c r="D643" s="1"/>
      <c r="E643" s="1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21"/>
      <c r="C644" s="121"/>
      <c r="D644" s="1"/>
      <c r="E644" s="1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21"/>
      <c r="C645" s="121"/>
      <c r="D645" s="1"/>
      <c r="E645" s="1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21"/>
      <c r="C646" s="121"/>
      <c r="D646" s="1"/>
      <c r="E646" s="1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21"/>
      <c r="C647" s="121"/>
      <c r="D647" s="1"/>
      <c r="E647" s="1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21"/>
      <c r="C648" s="121"/>
      <c r="D648" s="1"/>
      <c r="E648" s="1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21"/>
      <c r="C649" s="121"/>
      <c r="D649" s="1"/>
      <c r="E649" s="1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21"/>
      <c r="C650" s="121"/>
      <c r="D650" s="1"/>
      <c r="E650" s="1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21"/>
      <c r="C651" s="121"/>
      <c r="D651" s="1"/>
      <c r="E651" s="1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21"/>
      <c r="C652" s="121"/>
      <c r="D652" s="1"/>
      <c r="E652" s="1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21"/>
      <c r="C653" s="121"/>
      <c r="D653" s="1"/>
      <c r="E653" s="1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21"/>
      <c r="C654" s="121"/>
      <c r="D654" s="1"/>
      <c r="E654" s="1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21"/>
      <c r="C655" s="121"/>
      <c r="D655" s="1"/>
      <c r="E655" s="1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21"/>
      <c r="C656" s="121"/>
      <c r="D656" s="1"/>
      <c r="E656" s="1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21"/>
      <c r="C657" s="121"/>
      <c r="D657" s="1"/>
      <c r="E657" s="1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21"/>
      <c r="C658" s="121"/>
      <c r="D658" s="1"/>
      <c r="E658" s="1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21"/>
      <c r="C659" s="121"/>
      <c r="D659" s="1"/>
      <c r="E659" s="1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21"/>
      <c r="C660" s="121"/>
      <c r="D660" s="1"/>
      <c r="E660" s="1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21"/>
      <c r="C661" s="121"/>
      <c r="D661" s="1"/>
      <c r="E661" s="1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21"/>
      <c r="C662" s="121"/>
      <c r="D662" s="1"/>
      <c r="E662" s="1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21"/>
      <c r="C663" s="121"/>
      <c r="D663" s="1"/>
      <c r="E663" s="1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21"/>
      <c r="C664" s="121"/>
      <c r="D664" s="1"/>
      <c r="E664" s="1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21"/>
      <c r="C665" s="121"/>
      <c r="D665" s="1"/>
      <c r="E665" s="1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21"/>
      <c r="C666" s="121"/>
      <c r="D666" s="1"/>
      <c r="E666" s="1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21"/>
      <c r="C667" s="121"/>
      <c r="D667" s="1"/>
      <c r="E667" s="1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21"/>
      <c r="C668" s="121"/>
      <c r="D668" s="1"/>
      <c r="E668" s="1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21"/>
      <c r="C669" s="121"/>
      <c r="D669" s="1"/>
      <c r="E669" s="1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21"/>
      <c r="C670" s="121"/>
      <c r="D670" s="1"/>
      <c r="E670" s="1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21"/>
      <c r="C671" s="121"/>
      <c r="D671" s="1"/>
      <c r="E671" s="1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21"/>
      <c r="C672" s="121"/>
      <c r="D672" s="1"/>
      <c r="E672" s="1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21"/>
      <c r="C673" s="121"/>
      <c r="D673" s="1"/>
      <c r="E673" s="1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21"/>
      <c r="C674" s="121"/>
      <c r="D674" s="1"/>
      <c r="E674" s="1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21"/>
      <c r="C675" s="121"/>
      <c r="D675" s="1"/>
      <c r="E675" s="1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21"/>
      <c r="C676" s="121"/>
      <c r="D676" s="1"/>
      <c r="E676" s="1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21"/>
      <c r="C677" s="121"/>
      <c r="D677" s="1"/>
      <c r="E677" s="1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21"/>
      <c r="C678" s="121"/>
      <c r="D678" s="1"/>
      <c r="E678" s="1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21"/>
      <c r="C679" s="121"/>
      <c r="D679" s="1"/>
      <c r="E679" s="1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21"/>
      <c r="C680" s="121"/>
      <c r="D680" s="1"/>
      <c r="E680" s="1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21"/>
      <c r="C681" s="121"/>
      <c r="D681" s="1"/>
      <c r="E681" s="1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21"/>
      <c r="C682" s="121"/>
      <c r="D682" s="1"/>
      <c r="E682" s="1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21"/>
      <c r="C683" s="121"/>
      <c r="D683" s="1"/>
      <c r="E683" s="1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21"/>
      <c r="C684" s="121"/>
      <c r="D684" s="1"/>
      <c r="E684" s="1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21"/>
      <c r="C685" s="121"/>
      <c r="D685" s="1"/>
      <c r="E685" s="1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21"/>
      <c r="C686" s="121"/>
      <c r="D686" s="1"/>
      <c r="E686" s="1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21"/>
      <c r="C687" s="121"/>
      <c r="D687" s="1"/>
      <c r="E687" s="1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21"/>
      <c r="C688" s="121"/>
      <c r="D688" s="1"/>
      <c r="E688" s="1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21"/>
      <c r="C689" s="121"/>
      <c r="D689" s="1"/>
      <c r="E689" s="1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21"/>
      <c r="C690" s="121"/>
      <c r="D690" s="1"/>
      <c r="E690" s="1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21"/>
      <c r="C691" s="121"/>
      <c r="D691" s="1"/>
      <c r="E691" s="1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21"/>
      <c r="C692" s="121"/>
      <c r="D692" s="1"/>
      <c r="E692" s="1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21"/>
      <c r="C693" s="121"/>
      <c r="D693" s="1"/>
      <c r="E693" s="1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21"/>
      <c r="C694" s="121"/>
      <c r="D694" s="1"/>
      <c r="E694" s="1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21"/>
      <c r="C695" s="121"/>
      <c r="D695" s="1"/>
      <c r="E695" s="1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21"/>
      <c r="C696" s="121"/>
      <c r="D696" s="1"/>
      <c r="E696" s="1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21"/>
      <c r="C697" s="121"/>
      <c r="D697" s="1"/>
      <c r="E697" s="1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21"/>
      <c r="C698" s="121"/>
      <c r="D698" s="1"/>
      <c r="E698" s="1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21"/>
      <c r="C699" s="121"/>
      <c r="D699" s="1"/>
      <c r="E699" s="1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21"/>
      <c r="C700" s="121"/>
      <c r="D700" s="1"/>
      <c r="E700" s="1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21"/>
      <c r="C701" s="121"/>
      <c r="D701" s="1"/>
      <c r="E701" s="1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21"/>
      <c r="C702" s="121"/>
      <c r="D702" s="1"/>
      <c r="E702" s="1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21"/>
      <c r="C703" s="121"/>
      <c r="D703" s="1"/>
      <c r="E703" s="1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21"/>
      <c r="C704" s="121"/>
      <c r="D704" s="1"/>
      <c r="E704" s="1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21"/>
      <c r="C705" s="121"/>
      <c r="D705" s="1"/>
      <c r="E705" s="1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21"/>
      <c r="C706" s="121"/>
      <c r="D706" s="1"/>
      <c r="E706" s="1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21"/>
      <c r="C707" s="121"/>
      <c r="D707" s="1"/>
      <c r="E707" s="1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21"/>
      <c r="C708" s="121"/>
      <c r="D708" s="1"/>
      <c r="E708" s="1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21"/>
      <c r="C709" s="121"/>
      <c r="D709" s="1"/>
      <c r="E709" s="1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21"/>
      <c r="C710" s="121"/>
      <c r="D710" s="1"/>
      <c r="E710" s="1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21"/>
      <c r="C711" s="121"/>
      <c r="D711" s="1"/>
      <c r="E711" s="1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21"/>
      <c r="C712" s="121"/>
      <c r="D712" s="1"/>
      <c r="E712" s="1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21"/>
      <c r="C713" s="121"/>
      <c r="D713" s="1"/>
      <c r="E713" s="1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21"/>
      <c r="C714" s="121"/>
      <c r="D714" s="1"/>
      <c r="E714" s="1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21"/>
      <c r="C715" s="121"/>
      <c r="D715" s="1"/>
      <c r="E715" s="1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21"/>
      <c r="C716" s="121"/>
      <c r="D716" s="1"/>
      <c r="E716" s="1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21"/>
      <c r="C717" s="121"/>
      <c r="D717" s="1"/>
      <c r="E717" s="1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21"/>
      <c r="C718" s="121"/>
      <c r="D718" s="1"/>
      <c r="E718" s="1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21"/>
      <c r="C719" s="121"/>
      <c r="D719" s="1"/>
      <c r="E719" s="1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21"/>
      <c r="C720" s="121"/>
      <c r="D720" s="1"/>
      <c r="E720" s="1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21"/>
      <c r="C721" s="121"/>
      <c r="D721" s="1"/>
      <c r="E721" s="1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21"/>
      <c r="C722" s="121"/>
      <c r="D722" s="1"/>
      <c r="E722" s="1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21"/>
      <c r="C723" s="121"/>
      <c r="D723" s="1"/>
      <c r="E723" s="1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21"/>
      <c r="C724" s="121"/>
      <c r="D724" s="1"/>
      <c r="E724" s="1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21"/>
      <c r="C725" s="121"/>
      <c r="D725" s="1"/>
      <c r="E725" s="1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21"/>
      <c r="C726" s="121"/>
      <c r="D726" s="1"/>
      <c r="E726" s="1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21"/>
      <c r="C727" s="121"/>
      <c r="D727" s="1"/>
      <c r="E727" s="1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21"/>
      <c r="C728" s="121"/>
      <c r="D728" s="1"/>
      <c r="E728" s="1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21"/>
      <c r="C729" s="121"/>
      <c r="D729" s="1"/>
      <c r="E729" s="1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21"/>
      <c r="C730" s="121"/>
      <c r="D730" s="1"/>
      <c r="E730" s="1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21"/>
      <c r="C731" s="121"/>
      <c r="D731" s="1"/>
      <c r="E731" s="1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21"/>
      <c r="C732" s="121"/>
      <c r="D732" s="1"/>
      <c r="E732" s="1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21"/>
      <c r="C733" s="121"/>
      <c r="D733" s="1"/>
      <c r="E733" s="1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21"/>
      <c r="C734" s="121"/>
      <c r="D734" s="1"/>
      <c r="E734" s="1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21"/>
      <c r="C735" s="121"/>
      <c r="D735" s="1"/>
      <c r="E735" s="1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21"/>
      <c r="C736" s="121"/>
      <c r="D736" s="1"/>
      <c r="E736" s="1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21"/>
      <c r="C737" s="121"/>
      <c r="D737" s="1"/>
      <c r="E737" s="1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21"/>
      <c r="C738" s="121"/>
      <c r="D738" s="1"/>
      <c r="E738" s="1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21"/>
      <c r="C739" s="121"/>
      <c r="D739" s="1"/>
      <c r="E739" s="1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21"/>
      <c r="C740" s="121"/>
      <c r="D740" s="1"/>
      <c r="E740" s="1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21"/>
      <c r="C741" s="121"/>
      <c r="D741" s="1"/>
      <c r="E741" s="1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21"/>
      <c r="C742" s="121"/>
      <c r="D742" s="1"/>
      <c r="E742" s="1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21"/>
      <c r="C743" s="121"/>
      <c r="D743" s="1"/>
      <c r="E743" s="1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21"/>
      <c r="C744" s="121"/>
      <c r="D744" s="1"/>
      <c r="E744" s="1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21"/>
      <c r="C745" s="121"/>
      <c r="D745" s="1"/>
      <c r="E745" s="1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21"/>
      <c r="C746" s="121"/>
      <c r="D746" s="1"/>
      <c r="E746" s="1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21"/>
      <c r="C747" s="121"/>
      <c r="D747" s="1"/>
      <c r="E747" s="1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21"/>
      <c r="C748" s="121"/>
      <c r="D748" s="1"/>
      <c r="E748" s="1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21"/>
      <c r="C749" s="121"/>
      <c r="D749" s="1"/>
      <c r="E749" s="1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21"/>
      <c r="C750" s="121"/>
      <c r="D750" s="1"/>
      <c r="E750" s="1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21"/>
      <c r="C751" s="121"/>
      <c r="D751" s="1"/>
      <c r="E751" s="1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21"/>
      <c r="C752" s="121"/>
      <c r="D752" s="1"/>
      <c r="E752" s="1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21"/>
      <c r="C753" s="121"/>
      <c r="D753" s="1"/>
      <c r="E753" s="1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21"/>
      <c r="C754" s="121"/>
      <c r="D754" s="1"/>
      <c r="E754" s="1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21"/>
      <c r="C755" s="121"/>
      <c r="D755" s="1"/>
      <c r="E755" s="1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21"/>
      <c r="C756" s="121"/>
      <c r="D756" s="1"/>
      <c r="E756" s="1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21"/>
      <c r="C757" s="121"/>
      <c r="D757" s="1"/>
      <c r="E757" s="1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21"/>
      <c r="C758" s="121"/>
      <c r="D758" s="1"/>
      <c r="E758" s="1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21"/>
      <c r="C759" s="121"/>
      <c r="D759" s="1"/>
      <c r="E759" s="1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21"/>
      <c r="C760" s="121"/>
      <c r="D760" s="1"/>
      <c r="E760" s="1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21"/>
      <c r="C761" s="121"/>
      <c r="D761" s="1"/>
      <c r="E761" s="1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21"/>
      <c r="C762" s="121"/>
      <c r="D762" s="1"/>
      <c r="E762" s="1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21"/>
      <c r="C763" s="121"/>
      <c r="D763" s="1"/>
      <c r="E763" s="1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21"/>
      <c r="C764" s="121"/>
      <c r="D764" s="1"/>
      <c r="E764" s="1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21"/>
      <c r="C765" s="121"/>
      <c r="D765" s="1"/>
      <c r="E765" s="1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21"/>
      <c r="C766" s="121"/>
      <c r="D766" s="1"/>
      <c r="E766" s="1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21"/>
      <c r="C767" s="121"/>
      <c r="D767" s="1"/>
      <c r="E767" s="1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21"/>
      <c r="C768" s="121"/>
      <c r="D768" s="1"/>
      <c r="E768" s="1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21"/>
      <c r="C769" s="121"/>
      <c r="D769" s="1"/>
      <c r="E769" s="1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21"/>
      <c r="C770" s="121"/>
      <c r="D770" s="1"/>
      <c r="E770" s="1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21"/>
      <c r="C771" s="121"/>
      <c r="D771" s="1"/>
      <c r="E771" s="1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21"/>
      <c r="C772" s="121"/>
      <c r="D772" s="1"/>
      <c r="E772" s="1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21"/>
      <c r="C773" s="121"/>
      <c r="D773" s="1"/>
      <c r="E773" s="1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21"/>
      <c r="C774" s="121"/>
      <c r="D774" s="1"/>
      <c r="E774" s="1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21"/>
      <c r="C775" s="121"/>
      <c r="D775" s="1"/>
      <c r="E775" s="1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21"/>
      <c r="C776" s="121"/>
      <c r="D776" s="1"/>
      <c r="E776" s="1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21"/>
      <c r="C777" s="121"/>
      <c r="D777" s="1"/>
      <c r="E777" s="1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21"/>
      <c r="C778" s="121"/>
      <c r="D778" s="1"/>
      <c r="E778" s="1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21"/>
      <c r="C779" s="121"/>
      <c r="D779" s="1"/>
      <c r="E779" s="1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21"/>
      <c r="C780" s="121"/>
      <c r="D780" s="1"/>
      <c r="E780" s="1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21"/>
      <c r="C781" s="121"/>
      <c r="D781" s="1"/>
      <c r="E781" s="1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21"/>
      <c r="C782" s="121"/>
      <c r="D782" s="1"/>
      <c r="E782" s="1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21"/>
      <c r="C783" s="121"/>
      <c r="D783" s="1"/>
      <c r="E783" s="1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21"/>
      <c r="C784" s="121"/>
      <c r="D784" s="1"/>
      <c r="E784" s="1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21"/>
      <c r="C785" s="121"/>
      <c r="D785" s="1"/>
      <c r="E785" s="1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21"/>
      <c r="C786" s="121"/>
      <c r="D786" s="1"/>
      <c r="E786" s="1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21"/>
      <c r="C787" s="121"/>
      <c r="D787" s="1"/>
      <c r="E787" s="1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21"/>
      <c r="C788" s="121"/>
      <c r="D788" s="1"/>
      <c r="E788" s="1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21"/>
      <c r="C789" s="121"/>
      <c r="D789" s="1"/>
      <c r="E789" s="1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21"/>
      <c r="C790" s="121"/>
      <c r="D790" s="1"/>
      <c r="E790" s="1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21"/>
      <c r="C791" s="121"/>
      <c r="D791" s="1"/>
      <c r="E791" s="1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21"/>
      <c r="C792" s="121"/>
      <c r="D792" s="1"/>
      <c r="E792" s="1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21"/>
      <c r="C793" s="121"/>
      <c r="D793" s="1"/>
      <c r="E793" s="1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21"/>
      <c r="C794" s="121"/>
      <c r="D794" s="1"/>
      <c r="E794" s="1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21"/>
      <c r="C795" s="121"/>
      <c r="D795" s="1"/>
      <c r="E795" s="1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21"/>
      <c r="C796" s="121"/>
      <c r="D796" s="1"/>
      <c r="E796" s="1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21"/>
      <c r="C797" s="121"/>
      <c r="D797" s="1"/>
      <c r="E797" s="1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21"/>
      <c r="C798" s="121"/>
      <c r="D798" s="1"/>
      <c r="E798" s="1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21"/>
      <c r="C799" s="121"/>
      <c r="D799" s="1"/>
      <c r="E799" s="1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21"/>
      <c r="C800" s="121"/>
      <c r="D800" s="1"/>
      <c r="E800" s="1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21"/>
      <c r="C801" s="121"/>
      <c r="D801" s="1"/>
      <c r="E801" s="1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21"/>
      <c r="C802" s="121"/>
      <c r="D802" s="1"/>
      <c r="E802" s="1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21"/>
      <c r="C803" s="121"/>
      <c r="D803" s="1"/>
      <c r="E803" s="1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21"/>
      <c r="C804" s="121"/>
      <c r="D804" s="1"/>
      <c r="E804" s="1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21"/>
      <c r="C805" s="121"/>
      <c r="D805" s="1"/>
      <c r="E805" s="1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21"/>
      <c r="C806" s="121"/>
      <c r="D806" s="1"/>
      <c r="E806" s="1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21"/>
      <c r="C807" s="121"/>
      <c r="D807" s="1"/>
      <c r="E807" s="1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21"/>
      <c r="C808" s="121"/>
      <c r="D808" s="1"/>
      <c r="E808" s="1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21"/>
      <c r="C809" s="121"/>
      <c r="D809" s="1"/>
      <c r="E809" s="1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21"/>
      <c r="C810" s="121"/>
      <c r="D810" s="1"/>
      <c r="E810" s="1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21"/>
      <c r="C811" s="121"/>
      <c r="D811" s="1"/>
      <c r="E811" s="1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21"/>
      <c r="C812" s="121"/>
      <c r="D812" s="1"/>
      <c r="E812" s="1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21"/>
      <c r="C813" s="121"/>
      <c r="D813" s="1"/>
      <c r="E813" s="1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21"/>
      <c r="C814" s="121"/>
      <c r="D814" s="1"/>
      <c r="E814" s="1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21"/>
      <c r="C815" s="121"/>
      <c r="D815" s="1"/>
      <c r="E815" s="1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21"/>
      <c r="C816" s="121"/>
      <c r="D816" s="1"/>
      <c r="E816" s="1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21"/>
      <c r="C817" s="121"/>
      <c r="D817" s="1"/>
      <c r="E817" s="1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21"/>
      <c r="C818" s="121"/>
      <c r="D818" s="1"/>
      <c r="E818" s="1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21"/>
      <c r="C819" s="121"/>
      <c r="D819" s="1"/>
      <c r="E819" s="1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21"/>
      <c r="C820" s="121"/>
      <c r="D820" s="1"/>
      <c r="E820" s="1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21"/>
      <c r="C821" s="121"/>
      <c r="D821" s="1"/>
      <c r="E821" s="1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21"/>
      <c r="C822" s="121"/>
      <c r="D822" s="1"/>
      <c r="E822" s="1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21"/>
      <c r="C823" s="121"/>
      <c r="D823" s="1"/>
      <c r="E823" s="1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21"/>
      <c r="C824" s="121"/>
      <c r="D824" s="1"/>
      <c r="E824" s="1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21"/>
      <c r="C825" s="121"/>
      <c r="D825" s="1"/>
      <c r="E825" s="1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21"/>
      <c r="C826" s="121"/>
      <c r="D826" s="1"/>
      <c r="E826" s="1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21"/>
      <c r="C827" s="121"/>
      <c r="D827" s="1"/>
      <c r="E827" s="1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21"/>
      <c r="C828" s="121"/>
      <c r="D828" s="1"/>
      <c r="E828" s="1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21"/>
      <c r="C829" s="121"/>
      <c r="D829" s="1"/>
      <c r="E829" s="1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21"/>
      <c r="C830" s="121"/>
      <c r="D830" s="1"/>
      <c r="E830" s="1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21"/>
      <c r="C831" s="121"/>
      <c r="D831" s="1"/>
      <c r="E831" s="1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21"/>
      <c r="C832" s="121"/>
      <c r="D832" s="1"/>
      <c r="E832" s="1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21"/>
      <c r="C833" s="121"/>
      <c r="D833" s="1"/>
      <c r="E833" s="1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21"/>
      <c r="C834" s="121"/>
      <c r="D834" s="1"/>
      <c r="E834" s="1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21"/>
      <c r="C835" s="121"/>
      <c r="D835" s="1"/>
      <c r="E835" s="1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21"/>
      <c r="C836" s="121"/>
      <c r="D836" s="1"/>
      <c r="E836" s="1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21"/>
      <c r="C837" s="121"/>
      <c r="D837" s="1"/>
      <c r="E837" s="1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21"/>
      <c r="C838" s="121"/>
      <c r="D838" s="1"/>
      <c r="E838" s="1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21"/>
      <c r="C839" s="121"/>
      <c r="D839" s="1"/>
      <c r="E839" s="1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21"/>
      <c r="C840" s="121"/>
      <c r="D840" s="1"/>
      <c r="E840" s="1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21"/>
      <c r="C841" s="121"/>
      <c r="D841" s="1"/>
      <c r="E841" s="1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21"/>
      <c r="C842" s="121"/>
      <c r="D842" s="1"/>
      <c r="E842" s="1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21"/>
      <c r="C843" s="121"/>
      <c r="D843" s="1"/>
      <c r="E843" s="1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21"/>
      <c r="C844" s="121"/>
      <c r="D844" s="1"/>
      <c r="E844" s="1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21"/>
      <c r="C845" s="121"/>
      <c r="D845" s="1"/>
      <c r="E845" s="1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21"/>
      <c r="C846" s="121"/>
      <c r="D846" s="1"/>
      <c r="E846" s="1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21"/>
      <c r="C847" s="121"/>
      <c r="D847" s="1"/>
      <c r="E847" s="1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21"/>
      <c r="C848" s="121"/>
      <c r="D848" s="1"/>
      <c r="E848" s="1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21"/>
      <c r="C849" s="121"/>
      <c r="D849" s="1"/>
      <c r="E849" s="1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21"/>
      <c r="C850" s="121"/>
      <c r="D850" s="1"/>
      <c r="E850" s="1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21"/>
      <c r="C851" s="121"/>
      <c r="D851" s="1"/>
      <c r="E851" s="1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21"/>
      <c r="C852" s="121"/>
      <c r="D852" s="1"/>
      <c r="E852" s="1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21"/>
      <c r="C853" s="121"/>
      <c r="D853" s="1"/>
      <c r="E853" s="1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21"/>
      <c r="C854" s="121"/>
      <c r="D854" s="1"/>
      <c r="E854" s="1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21"/>
      <c r="C855" s="121"/>
      <c r="D855" s="1"/>
      <c r="E855" s="1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21"/>
      <c r="C856" s="121"/>
      <c r="D856" s="1"/>
      <c r="E856" s="1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21"/>
      <c r="C857" s="121"/>
      <c r="D857" s="1"/>
      <c r="E857" s="1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21"/>
      <c r="C858" s="121"/>
      <c r="D858" s="1"/>
      <c r="E858" s="1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21"/>
      <c r="C859" s="121"/>
      <c r="D859" s="1"/>
      <c r="E859" s="1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21"/>
      <c r="C860" s="121"/>
      <c r="D860" s="1"/>
      <c r="E860" s="1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21"/>
      <c r="C861" s="121"/>
      <c r="D861" s="1"/>
      <c r="E861" s="1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21"/>
      <c r="C862" s="121"/>
      <c r="D862" s="1"/>
      <c r="E862" s="1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21"/>
      <c r="C863" s="121"/>
      <c r="D863" s="1"/>
      <c r="E863" s="1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21"/>
      <c r="C864" s="121"/>
      <c r="D864" s="1"/>
      <c r="E864" s="1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21"/>
      <c r="C865" s="121"/>
      <c r="D865" s="1"/>
      <c r="E865" s="1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21"/>
      <c r="C866" s="121"/>
      <c r="D866" s="1"/>
      <c r="E866" s="1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21"/>
      <c r="C867" s="121"/>
      <c r="D867" s="1"/>
      <c r="E867" s="1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21"/>
      <c r="C868" s="121"/>
      <c r="D868" s="1"/>
      <c r="E868" s="1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21"/>
      <c r="C869" s="121"/>
      <c r="D869" s="1"/>
      <c r="E869" s="1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21"/>
      <c r="C870" s="121"/>
      <c r="D870" s="1"/>
      <c r="E870" s="1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21"/>
      <c r="C871" s="121"/>
      <c r="D871" s="1"/>
      <c r="E871" s="1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21"/>
      <c r="C872" s="121"/>
      <c r="D872" s="1"/>
      <c r="E872" s="1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21"/>
      <c r="C873" s="121"/>
      <c r="D873" s="1"/>
      <c r="E873" s="1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21"/>
      <c r="C874" s="121"/>
      <c r="D874" s="1"/>
      <c r="E874" s="1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21"/>
      <c r="C875" s="121"/>
      <c r="D875" s="1"/>
      <c r="E875" s="1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21"/>
      <c r="C876" s="121"/>
      <c r="D876" s="1"/>
      <c r="E876" s="1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21"/>
      <c r="C877" s="121"/>
      <c r="D877" s="1"/>
      <c r="E877" s="1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21"/>
      <c r="C878" s="121"/>
      <c r="D878" s="1"/>
      <c r="E878" s="1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21"/>
      <c r="C879" s="121"/>
      <c r="D879" s="1"/>
      <c r="E879" s="1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21"/>
      <c r="C880" s="121"/>
      <c r="D880" s="1"/>
      <c r="E880" s="1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21"/>
      <c r="C881" s="121"/>
      <c r="D881" s="1"/>
      <c r="E881" s="1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21"/>
      <c r="C882" s="121"/>
      <c r="D882" s="1"/>
      <c r="E882" s="1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21"/>
      <c r="C883" s="121"/>
      <c r="D883" s="1"/>
      <c r="E883" s="1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21"/>
      <c r="C884" s="121"/>
      <c r="D884" s="1"/>
      <c r="E884" s="1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21"/>
      <c r="C885" s="121"/>
      <c r="D885" s="1"/>
      <c r="E885" s="1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21"/>
      <c r="C886" s="121"/>
      <c r="D886" s="1"/>
      <c r="E886" s="1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21"/>
      <c r="C887" s="121"/>
      <c r="D887" s="1"/>
      <c r="E887" s="1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21"/>
      <c r="C888" s="121"/>
      <c r="D888" s="1"/>
      <c r="E888" s="1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21"/>
      <c r="C889" s="121"/>
      <c r="D889" s="1"/>
      <c r="E889" s="1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21"/>
      <c r="C890" s="121"/>
      <c r="D890" s="1"/>
      <c r="E890" s="1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21"/>
      <c r="C891" s="121"/>
      <c r="D891" s="1"/>
      <c r="E891" s="1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21"/>
      <c r="C892" s="121"/>
      <c r="D892" s="1"/>
      <c r="E892" s="1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21"/>
      <c r="C893" s="121"/>
      <c r="D893" s="1"/>
      <c r="E893" s="1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21"/>
      <c r="C894" s="121"/>
      <c r="D894" s="1"/>
      <c r="E894" s="1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21"/>
      <c r="C895" s="121"/>
      <c r="D895" s="1"/>
      <c r="E895" s="1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21"/>
      <c r="C896" s="121"/>
      <c r="D896" s="1"/>
      <c r="E896" s="1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21"/>
      <c r="C897" s="121"/>
      <c r="D897" s="1"/>
      <c r="E897" s="1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21"/>
      <c r="C898" s="121"/>
      <c r="D898" s="1"/>
      <c r="E898" s="1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21"/>
      <c r="C899" s="121"/>
      <c r="D899" s="1"/>
      <c r="E899" s="1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21"/>
      <c r="C900" s="121"/>
      <c r="D900" s="1"/>
      <c r="E900" s="1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21"/>
      <c r="C901" s="121"/>
      <c r="D901" s="1"/>
      <c r="E901" s="1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21"/>
      <c r="C902" s="121"/>
      <c r="D902" s="1"/>
      <c r="E902" s="1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21"/>
      <c r="C903" s="121"/>
      <c r="D903" s="1"/>
      <c r="E903" s="1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21"/>
      <c r="C904" s="121"/>
      <c r="D904" s="1"/>
      <c r="E904" s="1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21"/>
      <c r="C905" s="121"/>
      <c r="D905" s="1"/>
      <c r="E905" s="1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21"/>
      <c r="C906" s="121"/>
      <c r="D906" s="1"/>
      <c r="E906" s="1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21"/>
      <c r="C907" s="121"/>
      <c r="D907" s="1"/>
      <c r="E907" s="1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21"/>
      <c r="C908" s="121"/>
      <c r="D908" s="1"/>
      <c r="E908" s="1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21"/>
      <c r="C909" s="121"/>
      <c r="D909" s="1"/>
      <c r="E909" s="1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21"/>
      <c r="C910" s="121"/>
      <c r="D910" s="1"/>
      <c r="E910" s="1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21"/>
      <c r="C911" s="121"/>
      <c r="D911" s="1"/>
      <c r="E911" s="1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21"/>
      <c r="C912" s="121"/>
      <c r="D912" s="1"/>
      <c r="E912" s="1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21"/>
      <c r="C913" s="121"/>
      <c r="D913" s="1"/>
      <c r="E913" s="1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21"/>
      <c r="C914" s="121"/>
      <c r="D914" s="1"/>
      <c r="E914" s="1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21"/>
      <c r="C915" s="121"/>
      <c r="D915" s="1"/>
      <c r="E915" s="1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21"/>
      <c r="C916" s="121"/>
      <c r="D916" s="1"/>
      <c r="E916" s="1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21"/>
      <c r="C917" s="121"/>
      <c r="D917" s="1"/>
      <c r="E917" s="1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21"/>
      <c r="C918" s="121"/>
      <c r="D918" s="1"/>
      <c r="E918" s="1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21"/>
      <c r="C919" s="121"/>
      <c r="D919" s="1"/>
      <c r="E919" s="1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21"/>
      <c r="C920" s="121"/>
      <c r="D920" s="1"/>
      <c r="E920" s="1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21"/>
      <c r="C921" s="121"/>
      <c r="D921" s="1"/>
      <c r="E921" s="1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21"/>
      <c r="C922" s="121"/>
      <c r="D922" s="1"/>
      <c r="E922" s="1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21"/>
      <c r="C923" s="121"/>
      <c r="D923" s="1"/>
      <c r="E923" s="1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21"/>
      <c r="C924" s="121"/>
      <c r="D924" s="1"/>
      <c r="E924" s="1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21"/>
      <c r="C925" s="121"/>
      <c r="D925" s="1"/>
      <c r="E925" s="1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21"/>
      <c r="C926" s="121"/>
      <c r="D926" s="1"/>
      <c r="E926" s="1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21"/>
      <c r="C927" s="121"/>
      <c r="D927" s="1"/>
      <c r="E927" s="1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21"/>
      <c r="C928" s="121"/>
      <c r="D928" s="1"/>
      <c r="E928" s="1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21"/>
      <c r="C929" s="121"/>
      <c r="D929" s="1"/>
      <c r="E929" s="1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21"/>
      <c r="C930" s="121"/>
      <c r="D930" s="1"/>
      <c r="E930" s="1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21"/>
      <c r="C931" s="121"/>
      <c r="D931" s="1"/>
      <c r="E931" s="1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21"/>
      <c r="C932" s="121"/>
      <c r="D932" s="1"/>
      <c r="E932" s="1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21"/>
      <c r="C933" s="121"/>
      <c r="D933" s="1"/>
      <c r="E933" s="1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21"/>
      <c r="C934" s="121"/>
      <c r="D934" s="1"/>
      <c r="E934" s="1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21"/>
      <c r="C935" s="121"/>
      <c r="D935" s="1"/>
      <c r="E935" s="1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21"/>
      <c r="C936" s="121"/>
      <c r="D936" s="1"/>
      <c r="E936" s="1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21"/>
      <c r="C937" s="121"/>
      <c r="D937" s="1"/>
      <c r="E937" s="1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21"/>
      <c r="C938" s="121"/>
      <c r="D938" s="1"/>
      <c r="E938" s="1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21"/>
      <c r="C939" s="121"/>
      <c r="D939" s="1"/>
      <c r="E939" s="1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21"/>
      <c r="C940" s="121"/>
      <c r="D940" s="1"/>
      <c r="E940" s="1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21"/>
      <c r="C941" s="121"/>
      <c r="D941" s="1"/>
      <c r="E941" s="1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21"/>
      <c r="C942" s="121"/>
      <c r="D942" s="1"/>
      <c r="E942" s="1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21"/>
      <c r="C943" s="121"/>
      <c r="D943" s="1"/>
      <c r="E943" s="1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21"/>
      <c r="C944" s="121"/>
      <c r="D944" s="1"/>
      <c r="E944" s="1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21"/>
      <c r="C945" s="121"/>
      <c r="D945" s="1"/>
      <c r="E945" s="1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21"/>
      <c r="C946" s="121"/>
      <c r="D946" s="1"/>
      <c r="E946" s="1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21"/>
      <c r="C947" s="121"/>
      <c r="D947" s="1"/>
      <c r="E947" s="1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21"/>
      <c r="C948" s="121"/>
      <c r="D948" s="1"/>
      <c r="E948" s="1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21"/>
      <c r="C949" s="121"/>
      <c r="D949" s="1"/>
      <c r="E949" s="1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21"/>
      <c r="C950" s="121"/>
      <c r="D950" s="1"/>
      <c r="E950" s="1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21"/>
      <c r="C951" s="121"/>
      <c r="D951" s="1"/>
      <c r="E951" s="1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21"/>
      <c r="C952" s="121"/>
      <c r="D952" s="1"/>
      <c r="E952" s="1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21"/>
      <c r="C953" s="121"/>
      <c r="D953" s="1"/>
      <c r="E953" s="1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21"/>
      <c r="C954" s="121"/>
      <c r="D954" s="1"/>
      <c r="E954" s="1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21"/>
      <c r="C955" s="121"/>
      <c r="D955" s="1"/>
      <c r="E955" s="1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21"/>
      <c r="C956" s="121"/>
      <c r="D956" s="1"/>
      <c r="E956" s="1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21"/>
      <c r="C957" s="121"/>
      <c r="D957" s="1"/>
      <c r="E957" s="1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21"/>
      <c r="C958" s="121"/>
      <c r="D958" s="1"/>
      <c r="E958" s="1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21"/>
      <c r="C959" s="121"/>
      <c r="D959" s="1"/>
      <c r="E959" s="1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21"/>
      <c r="C960" s="121"/>
      <c r="D960" s="1"/>
      <c r="E960" s="1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21"/>
      <c r="C961" s="121"/>
      <c r="D961" s="1"/>
      <c r="E961" s="1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21"/>
      <c r="C962" s="121"/>
      <c r="D962" s="1"/>
      <c r="E962" s="1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21"/>
      <c r="C963" s="121"/>
      <c r="D963" s="1"/>
      <c r="E963" s="1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21"/>
      <c r="C964" s="121"/>
      <c r="D964" s="1"/>
      <c r="E964" s="1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21"/>
      <c r="C965" s="121"/>
      <c r="D965" s="1"/>
      <c r="E965" s="1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21"/>
      <c r="C966" s="121"/>
      <c r="D966" s="1"/>
      <c r="E966" s="1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21"/>
      <c r="C967" s="121"/>
      <c r="D967" s="1"/>
      <c r="E967" s="1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21"/>
      <c r="C968" s="121"/>
      <c r="D968" s="1"/>
      <c r="E968" s="1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21"/>
      <c r="C969" s="121"/>
      <c r="D969" s="1"/>
      <c r="E969" s="1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21"/>
      <c r="C970" s="121"/>
      <c r="D970" s="1"/>
      <c r="E970" s="1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21"/>
      <c r="C971" s="121"/>
      <c r="D971" s="1"/>
      <c r="E971" s="1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21"/>
      <c r="C972" s="121"/>
      <c r="D972" s="1"/>
      <c r="E972" s="1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21"/>
      <c r="C973" s="121"/>
      <c r="D973" s="1"/>
      <c r="E973" s="1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21"/>
      <c r="C974" s="121"/>
      <c r="D974" s="1"/>
      <c r="E974" s="1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21"/>
      <c r="C975" s="121"/>
      <c r="D975" s="1"/>
      <c r="E975" s="1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21"/>
      <c r="C976" s="121"/>
      <c r="D976" s="1"/>
      <c r="E976" s="1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21"/>
      <c r="C977" s="121"/>
      <c r="D977" s="1"/>
      <c r="E977" s="1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21"/>
      <c r="C978" s="121"/>
      <c r="D978" s="1"/>
      <c r="E978" s="1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21"/>
      <c r="C979" s="121"/>
      <c r="D979" s="1"/>
      <c r="E979" s="1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21"/>
      <c r="C980" s="121"/>
      <c r="D980" s="1"/>
      <c r="E980" s="1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21"/>
      <c r="C981" s="121"/>
      <c r="D981" s="1"/>
      <c r="E981" s="1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21"/>
      <c r="C982" s="121"/>
      <c r="D982" s="1"/>
      <c r="E982" s="1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21"/>
      <c r="C983" s="121"/>
      <c r="D983" s="1"/>
      <c r="E983" s="1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21"/>
      <c r="C984" s="121"/>
      <c r="D984" s="1"/>
      <c r="E984" s="1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21"/>
      <c r="C985" s="121"/>
      <c r="D985" s="1"/>
      <c r="E985" s="1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21"/>
      <c r="C986" s="121"/>
      <c r="D986" s="1"/>
      <c r="E986" s="1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21"/>
      <c r="C987" s="121"/>
      <c r="D987" s="1"/>
      <c r="E987" s="1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21"/>
      <c r="C988" s="121"/>
      <c r="D988" s="1"/>
      <c r="E988" s="1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21"/>
      <c r="C989" s="121"/>
      <c r="D989" s="1"/>
      <c r="E989" s="1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21"/>
      <c r="C990" s="121"/>
      <c r="D990" s="1"/>
      <c r="E990" s="1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21"/>
      <c r="C991" s="121"/>
      <c r="D991" s="1"/>
      <c r="E991" s="1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21"/>
      <c r="C992" s="121"/>
      <c r="D992" s="1"/>
      <c r="E992" s="1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21"/>
      <c r="C993" s="121"/>
      <c r="D993" s="1"/>
      <c r="E993" s="1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21"/>
      <c r="C994" s="121"/>
      <c r="D994" s="1"/>
      <c r="E994" s="1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21"/>
      <c r="C995" s="121"/>
      <c r="D995" s="1"/>
      <c r="E995" s="1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21"/>
      <c r="C996" s="121"/>
      <c r="D996" s="1"/>
      <c r="E996" s="1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21"/>
      <c r="C997" s="121"/>
      <c r="D997" s="1"/>
      <c r="E997" s="1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21"/>
      <c r="C998" s="121"/>
      <c r="D998" s="1"/>
      <c r="E998" s="1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21"/>
      <c r="C999" s="121"/>
      <c r="D999" s="1"/>
      <c r="E999" s="1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21"/>
      <c r="C1000" s="121"/>
      <c r="D1000" s="1"/>
      <c r="E1000" s="1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D13:E13"/>
    <mergeCell ref="D14:E14"/>
    <mergeCell ref="B19:E19"/>
    <mergeCell ref="B20:E20"/>
    <mergeCell ref="B2:E2"/>
    <mergeCell ref="D4:E4"/>
    <mergeCell ref="D5:E5"/>
    <mergeCell ref="D8:E8"/>
    <mergeCell ref="D9:E9"/>
    <mergeCell ref="B10:E10"/>
    <mergeCell ref="B11:E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My Progress</vt:lpstr>
      <vt:lpstr>Sheet1</vt:lpstr>
      <vt:lpstr>Work Record</vt:lpstr>
      <vt:lpstr>Unit 1.1</vt:lpstr>
      <vt:lpstr>Unit 1.2</vt:lpstr>
      <vt:lpstr>Unit 1.3</vt:lpstr>
      <vt:lpstr>Unit 1.4</vt:lpstr>
      <vt:lpstr>Unit 1.5</vt:lpstr>
      <vt:lpstr>Unit 1.6</vt:lpstr>
      <vt:lpstr>Unit 2.1</vt:lpstr>
      <vt:lpstr>Unit 2.2</vt:lpstr>
      <vt:lpstr>Unit 2.3</vt:lpstr>
      <vt:lpstr>Unit 2.4</vt:lpstr>
      <vt:lpstr>Unit 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Freshteh Shafieian</dc:creator>
  <cp:lastModifiedBy>Freshteh Shafieian</cp:lastModifiedBy>
  <dcterms:created xsi:type="dcterms:W3CDTF">2022-07-07T08:33:12Z</dcterms:created>
  <dcterms:modified xsi:type="dcterms:W3CDTF">2022-07-07T08:35:12Z</dcterms:modified>
</cp:coreProperties>
</file>