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nisa\Desktop\"/>
    </mc:Choice>
  </mc:AlternateContent>
  <xr:revisionPtr revIDLastSave="0" documentId="13_ncr:1_{639B5FC0-22A0-4313-9457-0DB7370D0C25}" xr6:coauthVersionLast="47" xr6:coauthVersionMax="47" xr10:uidLastSave="{00000000-0000-0000-0000-000000000000}"/>
  <bookViews>
    <workbookView xWindow="-120" yWindow="-120" windowWidth="29040" windowHeight="15720" xr2:uid="{D90727BB-0C36-4BC1-B08D-5435E655CA3F}"/>
  </bookViews>
  <sheets>
    <sheet name="Solver" sheetId="1" r:id="rId1"/>
    <sheet name="Scenarii" sheetId="4" r:id="rId2"/>
    <sheet name="Reprezentari grafice" sheetId="7" r:id="rId3"/>
  </sheets>
  <definedNames>
    <definedName name="ba">Scenarii!#REF!</definedName>
    <definedName name="bm">Scenarii!#REF!</definedName>
    <definedName name="buget_aprov">Scenarii!#REF!</definedName>
    <definedName name="buget_desfacere">Scenarii!#REF!</definedName>
    <definedName name="buget_HR">Scenarii!#REF!</definedName>
    <definedName name="buget_mk">Scenarii!#REF!</definedName>
    <definedName name="Buget_proiectat_Contabilitate">Scenarii!$C$2</definedName>
    <definedName name="Buget_proiectat_dep1">Scenarii!$C$2</definedName>
    <definedName name="Buget_proiectat_dep2">Scenarii!$C$3</definedName>
    <definedName name="Buget_proiectat_dep3">Scenarii!$C$4</definedName>
    <definedName name="Buget_proiectat_dep4">Scenarii!$C$5</definedName>
    <definedName name="Buget_proiectat_dep5">Scenarii!$C$6</definedName>
    <definedName name="Buget_proiectat_HR">Scenarii!$C$4</definedName>
    <definedName name="Buget_proiectat_IT">Scenarii!$C$3</definedName>
    <definedName name="Buget_proiectat_Marketing">Scenarii!$C$6</definedName>
    <definedName name="Buget_proiectat_Mk">Scenarii!$C$2</definedName>
    <definedName name="Buget_proiectat_Suport_clienti">Scenarii!$C$5</definedName>
    <definedName name="Buget_rep_Contabilitate">Scenarii!$B$2</definedName>
    <definedName name="Buget_rep_dep1">Scenarii!$B$2</definedName>
    <definedName name="Buget_rep_dep2">Scenarii!$B$3</definedName>
    <definedName name="Buget_rep_dep3">Scenarii!$B$4</definedName>
    <definedName name="Buget_rep_dep4">Scenarii!$B$5</definedName>
    <definedName name="Buget_rep_dep5">Scenarii!$B$6</definedName>
    <definedName name="Buget_rep_HR">Scenarii!$B$4</definedName>
    <definedName name="Buget_rep_IT">Scenarii!$B$3</definedName>
    <definedName name="Buget_rep_Marketing">Scenarii!$B$6</definedName>
    <definedName name="Buget_rep_Suport_clienti">Scenarii!$B$5</definedName>
    <definedName name="buget_total">Scenarii!#REF!</definedName>
    <definedName name="BugetAprovizionare">Scenarii!#REF!</definedName>
    <definedName name="Bugetdesfacere">Scenarii!#REF!</definedName>
    <definedName name="BugetMarketing">Scenarii!#REF!</definedName>
    <definedName name="Bugetresurseumane">Scenarii!#REF!</definedName>
    <definedName name="Diferenta_totala">Scenarii!$D$7</definedName>
    <definedName name="Diferentatotala">Scenarii!#REF!</definedName>
    <definedName name="Procent_depasire_total">Scenarii!$E$7</definedName>
    <definedName name="Procentdepasirebuget">Scenarii!#REF!</definedName>
    <definedName name="solver_adj" localSheetId="0" hidden="1">Solver!$B$3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Solver!$C$18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</definedName>
    <definedName name="solver_ver" localSheetId="0" hidden="1">3</definedName>
    <definedName name="Total_buget_proiectat">Scenarii!$C$7</definedName>
    <definedName name="Total_buget_rep">Scenarii!$B$7</definedName>
    <definedName name="Totalbugetproiectat">Scenarii!#REF!</definedName>
    <definedName name="Totalbugetrepartizat">Scenarii!#REF!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7" l="1"/>
  <c r="L9" i="7"/>
  <c r="L10" i="7"/>
  <c r="L11" i="7"/>
  <c r="L7" i="7"/>
  <c r="E13" i="7"/>
  <c r="E14" i="7"/>
  <c r="E15" i="7"/>
  <c r="E12" i="7"/>
  <c r="E7" i="7"/>
  <c r="E8" i="7"/>
  <c r="E9" i="7"/>
  <c r="E10" i="7"/>
  <c r="E6" i="7"/>
  <c r="N8" i="7"/>
  <c r="N9" i="7"/>
  <c r="N10" i="7"/>
  <c r="N11" i="7"/>
  <c r="M8" i="7"/>
  <c r="M9" i="7"/>
  <c r="M10" i="7"/>
  <c r="M11" i="7"/>
  <c r="N7" i="7"/>
  <c r="M7" i="7"/>
  <c r="C7" i="4"/>
  <c r="B7" i="4"/>
  <c r="D6" i="4"/>
  <c r="E6" i="4" s="1"/>
  <c r="D5" i="4"/>
  <c r="E5" i="4" s="1"/>
  <c r="D3" i="4"/>
  <c r="E3" i="4" s="1"/>
  <c r="D4" i="4"/>
  <c r="E4" i="4" s="1"/>
  <c r="D2" i="4"/>
  <c r="E2" i="4" s="1"/>
  <c r="B7" i="1"/>
  <c r="C7" i="1" s="1"/>
  <c r="B8" i="1" s="1"/>
  <c r="B5" i="1"/>
  <c r="D7" i="4" l="1"/>
  <c r="E7" i="4" s="1"/>
  <c r="C8" i="1"/>
  <c r="B9" i="1" s="1"/>
  <c r="C9" i="1" l="1"/>
  <c r="B10" i="1" s="1"/>
  <c r="C10" i="1" l="1"/>
  <c r="B11" i="1" s="1"/>
  <c r="C11" i="1" l="1"/>
  <c r="B12" i="1" s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</calcChain>
</file>

<file path=xl/sharedStrings.xml><?xml version="1.0" encoding="utf-8"?>
<sst xmlns="http://schemas.openxmlformats.org/spreadsheetml/2006/main" count="54" uniqueCount="47">
  <si>
    <t>Suma depusa</t>
  </si>
  <si>
    <t>Luna</t>
  </si>
  <si>
    <t xml:space="preserve">Suma la inceputul lunii </t>
  </si>
  <si>
    <t>Total</t>
  </si>
  <si>
    <t>Buget repartizat</t>
  </si>
  <si>
    <t>Buget proiectat</t>
  </si>
  <si>
    <t>Diferenta</t>
  </si>
  <si>
    <t>Procent</t>
  </si>
  <si>
    <t>Departament</t>
  </si>
  <si>
    <t>Rata dobanzii anuala</t>
  </si>
  <si>
    <t>Suma la sfarsitul lunii</t>
  </si>
  <si>
    <t>Rata dobanzii lunara</t>
  </si>
  <si>
    <t>Goal Seek</t>
  </si>
  <si>
    <t>Ce sumă trebuie să fie depusă astfel încât la sfârșitul perioadei suma din cont să fie de 6.000 lei?</t>
  </si>
  <si>
    <t>Total_buget_rep</t>
  </si>
  <si>
    <t>Total_buget_proiectat</t>
  </si>
  <si>
    <t>Procent_depasire_total</t>
  </si>
  <si>
    <t>Scenariul 1</t>
  </si>
  <si>
    <t>Created by Denisa on 2024-12-08</t>
  </si>
  <si>
    <t>scenariul 2</t>
  </si>
  <si>
    <t>Scenario Summary</t>
  </si>
  <si>
    <t>Changing Cells:</t>
  </si>
  <si>
    <t>Current Values:</t>
  </si>
  <si>
    <t>Result Cells:</t>
  </si>
  <si>
    <t>Diferenta_totala</t>
  </si>
  <si>
    <t>%Alocare buget</t>
  </si>
  <si>
    <t>Estimari initiale</t>
  </si>
  <si>
    <t>Scenariu 1</t>
  </si>
  <si>
    <t>Scenariu 2</t>
  </si>
  <si>
    <t>Scenariul1</t>
  </si>
  <si>
    <t>Scenariul2</t>
  </si>
  <si>
    <t>IT</t>
  </si>
  <si>
    <t>Contabilitate</t>
  </si>
  <si>
    <t>HR</t>
  </si>
  <si>
    <t>Suport clienti</t>
  </si>
  <si>
    <t>Marketing</t>
  </si>
  <si>
    <t>Buget_rep_Contabilitate</t>
  </si>
  <si>
    <t>Buget_rep_IT</t>
  </si>
  <si>
    <t>Buget_rep_HR</t>
  </si>
  <si>
    <t>Buget_rep_Suport_Clienti</t>
  </si>
  <si>
    <t>Buget_rep_Marketing</t>
  </si>
  <si>
    <t>Buget_Contabilitate</t>
  </si>
  <si>
    <t>Buget_IT</t>
  </si>
  <si>
    <t>Buget_HR</t>
  </si>
  <si>
    <t>Buget_Suport_clienti</t>
  </si>
  <si>
    <t>Buget_Marketing</t>
  </si>
  <si>
    <t>Se concluzionează că pentru a avea în cont 6.000 lei după 12 luni, este necesară depunerea unei sume inițiale de 5595.5 lei, la o dobândă anuală de doar 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</si>
</sst>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10" fontId="4" fillId="0" borderId="0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2" fillId="0" borderId="0" xfId="0" applyNumberFormat="1" applyFont="1"/>
    <xf numFmtId="0" fontId="0" fillId="2" borderId="5" xfId="0" applyFill="1" applyBorder="1"/>
    <xf numFmtId="0" fontId="0" fillId="2" borderId="6" xfId="0" applyFill="1" applyBorder="1"/>
    <xf numFmtId="0" fontId="5" fillId="2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0" fontId="1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0" fontId="2" fillId="0" borderId="0" xfId="1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1" fillId="0" borderId="0" xfId="1" applyNumberFormat="1" applyFont="1" applyBorder="1" applyAlignment="1">
      <alignment horizontal="center" vertical="center"/>
    </xf>
    <xf numFmtId="10" fontId="0" fillId="0" borderId="9" xfId="0" applyNumberFormat="1" applyBorder="1"/>
    <xf numFmtId="0" fontId="12" fillId="3" borderId="4" xfId="0" applyFont="1" applyFill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0" fillId="0" borderId="10" xfId="0" applyBorder="1"/>
    <xf numFmtId="0" fontId="13" fillId="4" borderId="0" xfId="0" applyFont="1" applyFill="1" applyAlignment="1">
      <alignment horizontal="left"/>
    </xf>
    <xf numFmtId="0" fontId="14" fillId="4" borderId="10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0" fillId="5" borderId="0" xfId="0" applyFill="1"/>
    <xf numFmtId="0" fontId="15" fillId="0" borderId="0" xfId="0" applyFont="1" applyAlignment="1">
      <alignment vertical="top" wrapText="1"/>
    </xf>
    <xf numFmtId="9" fontId="0" fillId="0" borderId="0" xfId="1" applyFont="1"/>
    <xf numFmtId="10" fontId="0" fillId="5" borderId="0" xfId="1" applyNumberFormat="1" applyFont="1" applyFill="1" applyBorder="1" applyAlignment="1"/>
    <xf numFmtId="0" fontId="16" fillId="0" borderId="0" xfId="0" applyFont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'Reprezentari grafice'!$J$7</c:f>
              <c:strCache>
                <c:ptCount val="1"/>
                <c:pt idx="0">
                  <c:v>Buget_Contabilitate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'Reprezentari grafice'!$K$6:$N$6</c:f>
              <c:strCache>
                <c:ptCount val="4"/>
                <c:pt idx="1">
                  <c:v>Estimari initiale</c:v>
                </c:pt>
                <c:pt idx="2">
                  <c:v>Scenariu 1</c:v>
                </c:pt>
                <c:pt idx="3">
                  <c:v>Scenariu 2</c:v>
                </c:pt>
              </c:strCache>
            </c:strRef>
          </c:cat>
          <c:val>
            <c:numRef>
              <c:f>'Reprezentari grafice'!$K$7:$N$7</c:f>
              <c:numCache>
                <c:formatCode>0%</c:formatCode>
                <c:ptCount val="4"/>
                <c:pt idx="1">
                  <c:v>0.46875</c:v>
                </c:pt>
                <c:pt idx="2">
                  <c:v>0.45296167247386759</c:v>
                </c:pt>
                <c:pt idx="3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0-4C32-B2FB-1AB876B3F14E}"/>
            </c:ext>
          </c:extLst>
        </c:ser>
        <c:ser>
          <c:idx val="1"/>
          <c:order val="1"/>
          <c:tx>
            <c:strRef>
              <c:f>'Reprezentari grafice'!$J$8</c:f>
              <c:strCache>
                <c:ptCount val="1"/>
                <c:pt idx="0">
                  <c:v>Buget_IT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'Reprezentari grafice'!$K$6:$N$6</c:f>
              <c:strCache>
                <c:ptCount val="4"/>
                <c:pt idx="1">
                  <c:v>Estimari initiale</c:v>
                </c:pt>
                <c:pt idx="2">
                  <c:v>Scenariu 1</c:v>
                </c:pt>
                <c:pt idx="3">
                  <c:v>Scenariu 2</c:v>
                </c:pt>
              </c:strCache>
            </c:strRef>
          </c:cat>
          <c:val>
            <c:numRef>
              <c:f>'Reprezentari grafice'!$K$8:$N$8</c:f>
              <c:numCache>
                <c:formatCode>0%</c:formatCode>
                <c:ptCount val="4"/>
                <c:pt idx="1">
                  <c:v>7.8125E-2</c:v>
                </c:pt>
                <c:pt idx="2">
                  <c:v>8.0139372822299645E-2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C32-B2FB-1AB876B3F14E}"/>
            </c:ext>
          </c:extLst>
        </c:ser>
        <c:ser>
          <c:idx val="2"/>
          <c:order val="2"/>
          <c:tx>
            <c:strRef>
              <c:f>'Reprezentari grafice'!$J$9</c:f>
              <c:strCache>
                <c:ptCount val="1"/>
                <c:pt idx="0">
                  <c:v>Buget_HR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'Reprezentari grafice'!$K$6:$N$6</c:f>
              <c:strCache>
                <c:ptCount val="4"/>
                <c:pt idx="1">
                  <c:v>Estimari initiale</c:v>
                </c:pt>
                <c:pt idx="2">
                  <c:v>Scenariu 1</c:v>
                </c:pt>
                <c:pt idx="3">
                  <c:v>Scenariu 2</c:v>
                </c:pt>
              </c:strCache>
            </c:strRef>
          </c:cat>
          <c:val>
            <c:numRef>
              <c:f>'Reprezentari grafice'!$K$9:$N$9</c:f>
              <c:numCache>
                <c:formatCode>0%</c:formatCode>
                <c:ptCount val="4"/>
                <c:pt idx="1">
                  <c:v>7.8125E-2</c:v>
                </c:pt>
                <c:pt idx="2">
                  <c:v>8.3623693379790948E-2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0-4C32-B2FB-1AB876B3F14E}"/>
            </c:ext>
          </c:extLst>
        </c:ser>
        <c:ser>
          <c:idx val="3"/>
          <c:order val="3"/>
          <c:tx>
            <c:strRef>
              <c:f>'Reprezentari grafice'!$J$10</c:f>
              <c:strCache>
                <c:ptCount val="1"/>
                <c:pt idx="0">
                  <c:v>Buget_Suport_clienti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'Reprezentari grafice'!$K$6:$N$6</c:f>
              <c:strCache>
                <c:ptCount val="4"/>
                <c:pt idx="1">
                  <c:v>Estimari initiale</c:v>
                </c:pt>
                <c:pt idx="2">
                  <c:v>Scenariu 1</c:v>
                </c:pt>
                <c:pt idx="3">
                  <c:v>Scenariu 2</c:v>
                </c:pt>
              </c:strCache>
            </c:strRef>
          </c:cat>
          <c:val>
            <c:numRef>
              <c:f>'Reprezentari grafice'!$K$10:$N$10</c:f>
              <c:numCache>
                <c:formatCode>0%</c:formatCode>
                <c:ptCount val="4"/>
                <c:pt idx="1">
                  <c:v>0.15625</c:v>
                </c:pt>
                <c:pt idx="2">
                  <c:v>0.17421602787456447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0-4C32-B2FB-1AB876B3F14E}"/>
            </c:ext>
          </c:extLst>
        </c:ser>
        <c:ser>
          <c:idx val="4"/>
          <c:order val="4"/>
          <c:tx>
            <c:strRef>
              <c:f>'Reprezentari grafice'!$J$11</c:f>
              <c:strCache>
                <c:ptCount val="1"/>
                <c:pt idx="0">
                  <c:v>Buget_Marketing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'Reprezentari grafice'!$K$6:$N$6</c:f>
              <c:strCache>
                <c:ptCount val="4"/>
                <c:pt idx="1">
                  <c:v>Estimari initiale</c:v>
                </c:pt>
                <c:pt idx="2">
                  <c:v>Scenariu 1</c:v>
                </c:pt>
                <c:pt idx="3">
                  <c:v>Scenariu 2</c:v>
                </c:pt>
              </c:strCache>
            </c:strRef>
          </c:cat>
          <c:val>
            <c:numRef>
              <c:f>'Reprezentari grafice'!$K$11:$N$11</c:f>
              <c:numCache>
                <c:formatCode>0%</c:formatCode>
                <c:ptCount val="4"/>
                <c:pt idx="1">
                  <c:v>0.21875</c:v>
                </c:pt>
                <c:pt idx="2">
                  <c:v>0.20905923344947736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80-4C32-B2FB-1AB876B3F1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1671488"/>
        <c:axId val="841671128"/>
      </c:barChart>
      <c:catAx>
        <c:axId val="841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71128"/>
        <c:crosses val="autoZero"/>
        <c:auto val="1"/>
        <c:lblAlgn val="ctr"/>
        <c:lblOffset val="100"/>
        <c:noMultiLvlLbl val="0"/>
      </c:catAx>
      <c:valAx>
        <c:axId val="8416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13</xdr:row>
      <xdr:rowOff>114300</xdr:rowOff>
    </xdr:from>
    <xdr:to>
      <xdr:col>15</xdr:col>
      <xdr:colOff>119062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6A5D8-4603-7689-86BA-FC3B4B2F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BA8C9-71DB-469D-AEAB-9EACE7935E79}" name="Table1" displayName="Table1" ref="A1:E7" totalsRowShown="0" headerRowDxfId="7" dataDxfId="6" tableBorderDxfId="5">
  <tableColumns count="5">
    <tableColumn id="1" xr3:uid="{00000000-0010-0000-0100-000001000000}" name="Departament" dataDxfId="4"/>
    <tableColumn id="7" xr3:uid="{00000000-0010-0000-0100-000007000000}" name="Buget repartizat" dataDxfId="3"/>
    <tableColumn id="3" xr3:uid="{00000000-0010-0000-0100-000003000000}" name="Buget proiectat" dataDxfId="2"/>
    <tableColumn id="4" xr3:uid="{00000000-0010-0000-0100-000004000000}" name="Diferenta" dataDxfId="1">
      <calculatedColumnFormula>B2-C2</calculatedColumnFormula>
    </tableColumn>
    <tableColumn id="5" xr3:uid="{00000000-0010-0000-0100-000005000000}" name="Procent" dataDxfId="0" dataCellStyle="Percent">
      <calculatedColumnFormula>D2/C2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A7F5-0E36-4B4B-A5DF-8942B15FD1B5}">
  <dimension ref="A1:C20"/>
  <sheetViews>
    <sheetView tabSelected="1" workbookViewId="0">
      <selection activeCell="A20" sqref="A20"/>
    </sheetView>
  </sheetViews>
  <sheetFormatPr defaultRowHeight="15" x14ac:dyDescent="0.25"/>
  <cols>
    <col min="1" max="1" width="19" customWidth="1"/>
    <col min="2" max="2" width="17.85546875" customWidth="1"/>
    <col min="3" max="3" width="15" customWidth="1"/>
    <col min="4" max="4" width="4.85546875" customWidth="1"/>
    <col min="6" max="6" width="22.85546875" customWidth="1"/>
    <col min="7" max="7" width="18.85546875" customWidth="1"/>
  </cols>
  <sheetData>
    <row r="1" spans="1:3" ht="15.75" customHeight="1" x14ac:dyDescent="0.25">
      <c r="A1" s="20" t="s">
        <v>12</v>
      </c>
      <c r="B1" s="18"/>
      <c r="C1" s="19"/>
    </row>
    <row r="2" spans="1:3" ht="35.25" customHeight="1" x14ac:dyDescent="0.25">
      <c r="A2" s="50" t="s">
        <v>13</v>
      </c>
      <c r="B2" s="51"/>
      <c r="C2" s="52"/>
    </row>
    <row r="3" spans="1:3" ht="17.25" customHeight="1" x14ac:dyDescent="0.25">
      <c r="A3" s="13" t="s">
        <v>0</v>
      </c>
      <c r="B3" s="10">
        <v>5595.5007950916888</v>
      </c>
      <c r="C3" s="7"/>
    </row>
    <row r="4" spans="1:3" ht="17.25" customHeight="1" x14ac:dyDescent="0.25">
      <c r="A4" s="2" t="s">
        <v>9</v>
      </c>
      <c r="B4" s="17">
        <v>7.0000000000000007E-2</v>
      </c>
      <c r="C4" s="7"/>
    </row>
    <row r="5" spans="1:3" x14ac:dyDescent="0.25">
      <c r="A5" s="3" t="s">
        <v>11</v>
      </c>
      <c r="B5" s="4">
        <f>B4/12</f>
        <v>5.8333333333333336E-3</v>
      </c>
      <c r="C5" s="7"/>
    </row>
    <row r="6" spans="1:3" ht="30" x14ac:dyDescent="0.25">
      <c r="A6" s="5" t="s">
        <v>1</v>
      </c>
      <c r="B6" s="6" t="s">
        <v>2</v>
      </c>
      <c r="C6" s="14" t="s">
        <v>10</v>
      </c>
    </row>
    <row r="7" spans="1:3" x14ac:dyDescent="0.25">
      <c r="A7" s="8">
        <v>1</v>
      </c>
      <c r="B7" s="9">
        <f>B3</f>
        <v>5595.5007950916888</v>
      </c>
      <c r="C7" s="15">
        <f>B7*(1+B$4/12)</f>
        <v>5628.1412163963905</v>
      </c>
    </row>
    <row r="8" spans="1:3" x14ac:dyDescent="0.25">
      <c r="A8" s="8">
        <v>2</v>
      </c>
      <c r="B8" s="9">
        <f>C7</f>
        <v>5628.1412163963905</v>
      </c>
      <c r="C8" s="15">
        <f t="shared" ref="C8:C18" si="0">B8*(1+B$4/12)</f>
        <v>5660.9720401587028</v>
      </c>
    </row>
    <row r="9" spans="1:3" x14ac:dyDescent="0.25">
      <c r="A9" s="8">
        <v>3</v>
      </c>
      <c r="B9" s="9">
        <f t="shared" ref="B9:B18" si="1">C8</f>
        <v>5660.9720401587028</v>
      </c>
      <c r="C9" s="15">
        <f t="shared" si="0"/>
        <v>5693.9943770596292</v>
      </c>
    </row>
    <row r="10" spans="1:3" x14ac:dyDescent="0.25">
      <c r="A10" s="8">
        <v>4</v>
      </c>
      <c r="B10" s="9">
        <f t="shared" si="1"/>
        <v>5693.9943770596292</v>
      </c>
      <c r="C10" s="15">
        <f t="shared" si="0"/>
        <v>5727.209344259144</v>
      </c>
    </row>
    <row r="11" spans="1:3" x14ac:dyDescent="0.25">
      <c r="A11" s="8">
        <v>5</v>
      </c>
      <c r="B11" s="9">
        <f t="shared" si="1"/>
        <v>5727.209344259144</v>
      </c>
      <c r="C11" s="15">
        <f t="shared" si="0"/>
        <v>5760.6180654339896</v>
      </c>
    </row>
    <row r="12" spans="1:3" x14ac:dyDescent="0.25">
      <c r="A12" s="8">
        <v>6</v>
      </c>
      <c r="B12" s="9">
        <f t="shared" si="1"/>
        <v>5760.6180654339896</v>
      </c>
      <c r="C12" s="15">
        <f t="shared" si="0"/>
        <v>5794.2216708156884</v>
      </c>
    </row>
    <row r="13" spans="1:3" x14ac:dyDescent="0.25">
      <c r="A13" s="8">
        <v>7</v>
      </c>
      <c r="B13" s="9">
        <f t="shared" si="1"/>
        <v>5794.2216708156884</v>
      </c>
      <c r="C13" s="15">
        <f t="shared" si="0"/>
        <v>5828.02129722878</v>
      </c>
    </row>
    <row r="14" spans="1:3" x14ac:dyDescent="0.25">
      <c r="A14" s="8">
        <v>8</v>
      </c>
      <c r="B14" s="9">
        <f t="shared" si="1"/>
        <v>5828.02129722878</v>
      </c>
      <c r="C14" s="15">
        <f t="shared" si="0"/>
        <v>5862.0180881292818</v>
      </c>
    </row>
    <row r="15" spans="1:3" x14ac:dyDescent="0.25">
      <c r="A15" s="8">
        <v>9</v>
      </c>
      <c r="B15" s="9">
        <f t="shared" si="1"/>
        <v>5862.0180881292818</v>
      </c>
      <c r="C15" s="15">
        <f t="shared" si="0"/>
        <v>5896.2131936433698</v>
      </c>
    </row>
    <row r="16" spans="1:3" x14ac:dyDescent="0.25">
      <c r="A16" s="8">
        <v>10</v>
      </c>
      <c r="B16" s="9">
        <f t="shared" si="1"/>
        <v>5896.2131936433698</v>
      </c>
      <c r="C16" s="15">
        <f t="shared" si="0"/>
        <v>5930.6077706062897</v>
      </c>
    </row>
    <row r="17" spans="1:3" x14ac:dyDescent="0.25">
      <c r="A17" s="8">
        <v>11</v>
      </c>
      <c r="B17" s="9">
        <f t="shared" si="1"/>
        <v>5930.6077706062897</v>
      </c>
      <c r="C17" s="15">
        <f t="shared" si="0"/>
        <v>5965.2029826014932</v>
      </c>
    </row>
    <row r="18" spans="1:3" x14ac:dyDescent="0.25">
      <c r="A18" s="16">
        <v>12</v>
      </c>
      <c r="B18" s="9">
        <f t="shared" si="1"/>
        <v>5965.2029826014932</v>
      </c>
      <c r="C18" s="15">
        <f t="shared" si="0"/>
        <v>6000.0000000000018</v>
      </c>
    </row>
    <row r="20" spans="1:3" x14ac:dyDescent="0.25">
      <c r="A20" t="s">
        <v>46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76C5-7476-45C6-B8FE-5063AD5FCAF0}">
  <dimension ref="A1:F22"/>
  <sheetViews>
    <sheetView workbookViewId="0">
      <selection activeCell="C6" sqref="C6"/>
    </sheetView>
  </sheetViews>
  <sheetFormatPr defaultRowHeight="15" x14ac:dyDescent="0.25"/>
  <cols>
    <col min="1" max="1" width="21.5703125" customWidth="1"/>
    <col min="2" max="2" width="21.5703125" style="29" customWidth="1"/>
    <col min="3" max="3" width="16.7109375" customWidth="1"/>
    <col min="4" max="4" width="11.5703125" customWidth="1"/>
    <col min="5" max="5" width="18.42578125" customWidth="1"/>
    <col min="6" max="6" width="13" customWidth="1"/>
  </cols>
  <sheetData>
    <row r="1" spans="1:6" ht="24" customHeight="1" x14ac:dyDescent="0.25">
      <c r="A1" s="23" t="s">
        <v>8</v>
      </c>
      <c r="B1" s="11" t="s">
        <v>4</v>
      </c>
      <c r="C1" s="11" t="s">
        <v>5</v>
      </c>
      <c r="D1" s="11" t="s">
        <v>6</v>
      </c>
      <c r="E1" s="11" t="s">
        <v>7</v>
      </c>
    </row>
    <row r="2" spans="1:6" x14ac:dyDescent="0.25">
      <c r="A2" s="21" t="s">
        <v>32</v>
      </c>
      <c r="B2" s="30">
        <v>13000</v>
      </c>
      <c r="C2" s="12">
        <v>12000</v>
      </c>
      <c r="D2" s="12">
        <f t="shared" ref="D2:D7" si="0">B2-C2</f>
        <v>1000</v>
      </c>
      <c r="E2" s="22">
        <f t="shared" ref="E2:E7" si="1">D2/C2</f>
        <v>8.3333333333333329E-2</v>
      </c>
    </row>
    <row r="3" spans="1:6" x14ac:dyDescent="0.25">
      <c r="A3" s="21" t="s">
        <v>31</v>
      </c>
      <c r="B3" s="30">
        <v>2300</v>
      </c>
      <c r="C3" s="12">
        <v>2300</v>
      </c>
      <c r="D3" s="12">
        <f t="shared" si="0"/>
        <v>0</v>
      </c>
      <c r="E3" s="22">
        <f t="shared" si="1"/>
        <v>0</v>
      </c>
    </row>
    <row r="4" spans="1:6" x14ac:dyDescent="0.25">
      <c r="A4" s="21" t="s">
        <v>33</v>
      </c>
      <c r="B4" s="30">
        <v>2400</v>
      </c>
      <c r="C4" s="12">
        <v>2300</v>
      </c>
      <c r="D4" s="12">
        <f t="shared" si="0"/>
        <v>100</v>
      </c>
      <c r="E4" s="22">
        <f t="shared" si="1"/>
        <v>4.3478260869565216E-2</v>
      </c>
    </row>
    <row r="5" spans="1:6" x14ac:dyDescent="0.25">
      <c r="A5" s="21" t="s">
        <v>34</v>
      </c>
      <c r="B5" s="30">
        <v>5000</v>
      </c>
      <c r="C5" s="12">
        <v>5300</v>
      </c>
      <c r="D5" s="12">
        <f t="shared" si="0"/>
        <v>-300</v>
      </c>
      <c r="E5" s="22">
        <f t="shared" si="1"/>
        <v>-5.6603773584905662E-2</v>
      </c>
    </row>
    <row r="6" spans="1:6" x14ac:dyDescent="0.25">
      <c r="A6" s="21" t="s">
        <v>35</v>
      </c>
      <c r="B6" s="34">
        <v>6000</v>
      </c>
      <c r="C6" s="12">
        <v>5000</v>
      </c>
      <c r="D6" s="12">
        <f t="shared" si="0"/>
        <v>1000</v>
      </c>
      <c r="E6" s="35">
        <f t="shared" si="1"/>
        <v>0.2</v>
      </c>
    </row>
    <row r="7" spans="1:6" x14ac:dyDescent="0.25">
      <c r="A7" s="24" t="s">
        <v>3</v>
      </c>
      <c r="B7" s="31">
        <f>SUM(B2:B6)</f>
        <v>28700</v>
      </c>
      <c r="C7" s="31">
        <f>SUM(C2:C6)</f>
        <v>26900</v>
      </c>
      <c r="D7" s="11">
        <f t="shared" si="0"/>
        <v>1800</v>
      </c>
      <c r="E7" s="25">
        <f t="shared" si="1"/>
        <v>6.6914498141263934E-2</v>
      </c>
    </row>
    <row r="9" spans="1:6" x14ac:dyDescent="0.25">
      <c r="B9" s="29" t="s">
        <v>32</v>
      </c>
      <c r="C9" t="s">
        <v>31</v>
      </c>
      <c r="D9" t="s">
        <v>33</v>
      </c>
      <c r="E9" t="s">
        <v>34</v>
      </c>
      <c r="F9" t="s">
        <v>35</v>
      </c>
    </row>
    <row r="10" spans="1:6" x14ac:dyDescent="0.25">
      <c r="A10" t="s">
        <v>29</v>
      </c>
      <c r="B10" s="29">
        <v>13000</v>
      </c>
      <c r="C10">
        <v>2300</v>
      </c>
      <c r="D10">
        <v>2400</v>
      </c>
      <c r="E10">
        <v>5000</v>
      </c>
      <c r="F10">
        <v>6000</v>
      </c>
    </row>
    <row r="11" spans="1:6" x14ac:dyDescent="0.25">
      <c r="A11" t="s">
        <v>30</v>
      </c>
      <c r="B11" s="29">
        <v>14000</v>
      </c>
      <c r="C11" s="49">
        <v>2500</v>
      </c>
      <c r="D11" s="49">
        <v>2500</v>
      </c>
      <c r="E11">
        <v>5000</v>
      </c>
      <c r="F11">
        <v>5000</v>
      </c>
    </row>
    <row r="12" spans="1:6" x14ac:dyDescent="0.25">
      <c r="C12" s="1"/>
      <c r="D12" s="1"/>
    </row>
    <row r="13" spans="1:6" x14ac:dyDescent="0.25">
      <c r="A13" s="26"/>
      <c r="B13" s="32"/>
      <c r="C13" s="27"/>
      <c r="D13" s="27"/>
    </row>
    <row r="14" spans="1:6" x14ac:dyDescent="0.25">
      <c r="A14" s="28"/>
      <c r="B14" s="33"/>
      <c r="C14" s="26"/>
      <c r="D14" s="26"/>
    </row>
    <row r="15" spans="1:6" x14ac:dyDescent="0.25">
      <c r="A15" s="28"/>
      <c r="B15" s="33"/>
      <c r="C15" s="26"/>
      <c r="D15" s="26"/>
    </row>
    <row r="16" spans="1:6" x14ac:dyDescent="0.25">
      <c r="A16" s="28"/>
      <c r="B16" s="33"/>
      <c r="C16" s="26"/>
      <c r="D16" s="26"/>
    </row>
    <row r="17" spans="1:5" x14ac:dyDescent="0.25">
      <c r="A17" s="28"/>
      <c r="B17" s="33"/>
      <c r="C17" s="26"/>
      <c r="D17" s="26"/>
    </row>
    <row r="19" spans="1:5" x14ac:dyDescent="0.25">
      <c r="A19" s="29"/>
      <c r="C19" s="29"/>
      <c r="D19" s="29"/>
      <c r="E19" s="29"/>
    </row>
    <row r="20" spans="1:5" x14ac:dyDescent="0.25">
      <c r="A20" s="29"/>
      <c r="C20" s="29"/>
      <c r="D20" s="29"/>
      <c r="E20" s="29"/>
    </row>
    <row r="21" spans="1:5" x14ac:dyDescent="0.25">
      <c r="A21" s="29"/>
      <c r="C21" s="29"/>
      <c r="D21" s="29"/>
      <c r="E21" s="29"/>
    </row>
    <row r="22" spans="1:5" x14ac:dyDescent="0.25">
      <c r="A22" s="29"/>
      <c r="C22" s="29"/>
      <c r="D22" s="29"/>
      <c r="E22" s="29"/>
    </row>
  </sheetData>
  <scenarios current="1" show="1" sqref="B7:E7">
    <scenario name="Scenariul 1" locked="1" count="5" user="Denisa" comment="Created by Denisa on 2024-12-08">
      <inputCells r="B2" val="13000"/>
      <inputCells r="B3" val="2300"/>
      <inputCells r="B4" val="2400"/>
      <inputCells r="B5" val="5000"/>
      <inputCells r="B6" val="6000"/>
    </scenario>
    <scenario name="scenariul 2" locked="1" count="5" user="Denisa" comment="Created by Denisa on 2024-12-08">
      <inputCells r="B2" val="14000"/>
      <inputCells r="B3" val="2500"/>
      <inputCells r="B4" val="2500"/>
      <inputCells r="B5" val="5000"/>
      <inputCells r="B6" val="5000"/>
    </scenario>
  </scenarios>
  <pageMargins left="0.7" right="0.7" top="0.75" bottom="0.75" header="0.3" footer="0.3"/>
  <ignoredErrors>
    <ignoredError sqref="D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B1C5-E97F-4C6F-9B77-11865D0DDBAD}">
  <sheetPr>
    <outlinePr summaryBelow="0"/>
  </sheetPr>
  <dimension ref="B1:N15"/>
  <sheetViews>
    <sheetView showGridLines="0" workbookViewId="0">
      <selection activeCell="S16" sqref="S16"/>
    </sheetView>
  </sheetViews>
  <sheetFormatPr defaultRowHeight="15" outlineLevelRow="1" outlineLevelCol="1" x14ac:dyDescent="0.25"/>
  <cols>
    <col min="3" max="3" width="24.7109375" customWidth="1"/>
    <col min="4" max="4" width="13.140625" bestFit="1" customWidth="1" outlineLevel="1"/>
    <col min="5" max="5" width="13.140625" customWidth="1" outlineLevel="1"/>
    <col min="6" max="7" width="13.140625" bestFit="1" customWidth="1" outlineLevel="1"/>
    <col min="12" max="12" width="18.5703125" customWidth="1"/>
  </cols>
  <sheetData>
    <row r="1" spans="2:14" ht="15.75" thickBot="1" x14ac:dyDescent="0.3"/>
    <row r="2" spans="2:14" ht="15.75" x14ac:dyDescent="0.25">
      <c r="B2" s="38" t="s">
        <v>20</v>
      </c>
      <c r="C2" s="38"/>
      <c r="D2" s="43"/>
      <c r="E2" s="43"/>
      <c r="F2" s="43"/>
      <c r="G2" s="43"/>
    </row>
    <row r="3" spans="2:14" ht="15.75" collapsed="1" x14ac:dyDescent="0.25">
      <c r="B3" s="37"/>
      <c r="C3" s="37"/>
      <c r="D3" s="44" t="s">
        <v>22</v>
      </c>
      <c r="E3" s="44" t="s">
        <v>26</v>
      </c>
      <c r="F3" s="44" t="s">
        <v>17</v>
      </c>
      <c r="G3" s="44" t="s">
        <v>19</v>
      </c>
    </row>
    <row r="4" spans="2:14" ht="33.75" hidden="1" outlineLevel="1" x14ac:dyDescent="0.25">
      <c r="B4" s="40"/>
      <c r="C4" s="40"/>
      <c r="F4" s="46" t="s">
        <v>18</v>
      </c>
      <c r="G4" s="46" t="s">
        <v>18</v>
      </c>
    </row>
    <row r="5" spans="2:14" x14ac:dyDescent="0.25">
      <c r="B5" s="41" t="s">
        <v>21</v>
      </c>
      <c r="C5" s="41"/>
      <c r="D5" s="39"/>
      <c r="E5" s="39"/>
      <c r="F5" s="39"/>
      <c r="G5" s="39"/>
    </row>
    <row r="6" spans="2:14" outlineLevel="1" x14ac:dyDescent="0.25">
      <c r="B6" s="40"/>
      <c r="C6" s="40" t="s">
        <v>36</v>
      </c>
      <c r="D6">
        <v>15000</v>
      </c>
      <c r="E6" s="45">
        <f>D6</f>
        <v>15000</v>
      </c>
      <c r="F6" s="45">
        <v>13000</v>
      </c>
      <c r="G6" s="45">
        <v>14000</v>
      </c>
      <c r="J6" t="s">
        <v>25</v>
      </c>
      <c r="L6" s="44" t="s">
        <v>26</v>
      </c>
      <c r="M6" s="44" t="s">
        <v>27</v>
      </c>
      <c r="N6" s="44" t="s">
        <v>28</v>
      </c>
    </row>
    <row r="7" spans="2:14" outlineLevel="1" x14ac:dyDescent="0.25">
      <c r="B7" s="40"/>
      <c r="C7" s="40" t="s">
        <v>37</v>
      </c>
      <c r="D7">
        <v>2500</v>
      </c>
      <c r="E7" s="45">
        <f t="shared" ref="E7:E10" si="0">D7</f>
        <v>2500</v>
      </c>
      <c r="F7" s="45">
        <v>2300</v>
      </c>
      <c r="G7" s="45">
        <v>2500</v>
      </c>
      <c r="J7" s="40" t="s">
        <v>41</v>
      </c>
      <c r="L7" s="47">
        <f>E6/$E$12</f>
        <v>0.46875</v>
      </c>
      <c r="M7" s="47">
        <f>F6/$F$12</f>
        <v>0.45296167247386759</v>
      </c>
      <c r="N7" s="47">
        <f>G6/$G$12</f>
        <v>0.48275862068965519</v>
      </c>
    </row>
    <row r="8" spans="2:14" outlineLevel="1" x14ac:dyDescent="0.25">
      <c r="B8" s="40"/>
      <c r="C8" s="40" t="s">
        <v>38</v>
      </c>
      <c r="D8">
        <v>2500</v>
      </c>
      <c r="E8" s="45">
        <f t="shared" si="0"/>
        <v>2500</v>
      </c>
      <c r="F8" s="45">
        <v>2400</v>
      </c>
      <c r="G8" s="45">
        <v>2500</v>
      </c>
      <c r="J8" s="40" t="s">
        <v>42</v>
      </c>
      <c r="L8" s="47">
        <f t="shared" ref="L8:L11" si="1">E7/$E$12</f>
        <v>7.8125E-2</v>
      </c>
      <c r="M8" s="47">
        <f t="shared" ref="M8:M11" si="2">F7/$F$12</f>
        <v>8.0139372822299645E-2</v>
      </c>
      <c r="N8" s="47">
        <f t="shared" ref="N8:N11" si="3">G7/$G$12</f>
        <v>8.6206896551724144E-2</v>
      </c>
    </row>
    <row r="9" spans="2:14" outlineLevel="1" x14ac:dyDescent="0.25">
      <c r="B9" s="40"/>
      <c r="C9" s="40" t="s">
        <v>39</v>
      </c>
      <c r="D9">
        <v>5000</v>
      </c>
      <c r="E9" s="45">
        <f t="shared" si="0"/>
        <v>5000</v>
      </c>
      <c r="F9" s="45">
        <v>5000</v>
      </c>
      <c r="G9" s="45">
        <v>5000</v>
      </c>
      <c r="J9" s="40" t="s">
        <v>43</v>
      </c>
      <c r="L9" s="47">
        <f t="shared" si="1"/>
        <v>7.8125E-2</v>
      </c>
      <c r="M9" s="47">
        <f t="shared" si="2"/>
        <v>8.3623693379790948E-2</v>
      </c>
      <c r="N9" s="47">
        <f t="shared" si="3"/>
        <v>8.6206896551724144E-2</v>
      </c>
    </row>
    <row r="10" spans="2:14" outlineLevel="1" x14ac:dyDescent="0.25">
      <c r="B10" s="40"/>
      <c r="C10" s="40" t="s">
        <v>40</v>
      </c>
      <c r="D10">
        <v>7000</v>
      </c>
      <c r="E10" s="45">
        <f t="shared" si="0"/>
        <v>7000</v>
      </c>
      <c r="F10" s="45">
        <v>6000</v>
      </c>
      <c r="G10" s="45">
        <v>5000</v>
      </c>
      <c r="J10" s="40" t="s">
        <v>44</v>
      </c>
      <c r="L10" s="47">
        <f t="shared" si="1"/>
        <v>0.15625</v>
      </c>
      <c r="M10" s="47">
        <f t="shared" si="2"/>
        <v>0.17421602787456447</v>
      </c>
      <c r="N10" s="47">
        <f t="shared" si="3"/>
        <v>0.17241379310344829</v>
      </c>
    </row>
    <row r="11" spans="2:14" x14ac:dyDescent="0.25">
      <c r="B11" s="41" t="s">
        <v>23</v>
      </c>
      <c r="C11" s="41"/>
      <c r="D11" s="39"/>
      <c r="E11" s="39"/>
      <c r="F11" s="39"/>
      <c r="G11" s="39"/>
      <c r="J11" s="40" t="s">
        <v>45</v>
      </c>
      <c r="L11" s="47">
        <f t="shared" si="1"/>
        <v>0.21875</v>
      </c>
      <c r="M11" s="47">
        <f t="shared" si="2"/>
        <v>0.20905923344947736</v>
      </c>
      <c r="N11" s="47">
        <f t="shared" si="3"/>
        <v>0.17241379310344829</v>
      </c>
    </row>
    <row r="12" spans="2:14" outlineLevel="1" x14ac:dyDescent="0.25">
      <c r="B12" s="40"/>
      <c r="C12" s="40" t="s">
        <v>14</v>
      </c>
      <c r="D12">
        <v>32000</v>
      </c>
      <c r="E12" s="45">
        <f>D12</f>
        <v>32000</v>
      </c>
      <c r="F12">
        <v>28700</v>
      </c>
      <c r="G12">
        <v>29000</v>
      </c>
    </row>
    <row r="13" spans="2:14" outlineLevel="1" x14ac:dyDescent="0.25">
      <c r="B13" s="40"/>
      <c r="C13" s="40" t="s">
        <v>15</v>
      </c>
      <c r="D13">
        <v>26900</v>
      </c>
      <c r="E13" s="45">
        <f t="shared" ref="E13:E15" si="4">D13</f>
        <v>26900</v>
      </c>
      <c r="F13">
        <v>26900</v>
      </c>
      <c r="G13">
        <v>26900</v>
      </c>
    </row>
    <row r="14" spans="2:14" outlineLevel="1" x14ac:dyDescent="0.25">
      <c r="B14" s="40"/>
      <c r="C14" s="40" t="s">
        <v>24</v>
      </c>
      <c r="D14">
        <v>5100</v>
      </c>
      <c r="E14" s="45">
        <f t="shared" si="4"/>
        <v>5100</v>
      </c>
      <c r="F14">
        <v>1800</v>
      </c>
      <c r="G14">
        <v>2100</v>
      </c>
    </row>
    <row r="15" spans="2:14" ht="15.75" outlineLevel="1" thickBot="1" x14ac:dyDescent="0.3">
      <c r="B15" s="42"/>
      <c r="C15" s="42" t="s">
        <v>16</v>
      </c>
      <c r="D15" s="36">
        <v>0.189591078066914</v>
      </c>
      <c r="E15" s="48">
        <f t="shared" si="4"/>
        <v>0.189591078066914</v>
      </c>
      <c r="F15" s="36">
        <v>6.6914498141263906E-2</v>
      </c>
      <c r="G15" s="36">
        <v>7.8066914498141293E-2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Solver</vt:lpstr>
      <vt:lpstr>Scenarii</vt:lpstr>
      <vt:lpstr>Reprezentari grafice</vt:lpstr>
      <vt:lpstr>Buget_proiectat_Contabilitate</vt:lpstr>
      <vt:lpstr>Buget_proiectat_dep1</vt:lpstr>
      <vt:lpstr>Buget_proiectat_dep2</vt:lpstr>
      <vt:lpstr>Buget_proiectat_dep3</vt:lpstr>
      <vt:lpstr>Buget_proiectat_dep4</vt:lpstr>
      <vt:lpstr>Buget_proiectat_dep5</vt:lpstr>
      <vt:lpstr>Buget_proiectat_HR</vt:lpstr>
      <vt:lpstr>Buget_proiectat_IT</vt:lpstr>
      <vt:lpstr>Buget_proiectat_Marketing</vt:lpstr>
      <vt:lpstr>Buget_proiectat_Mk</vt:lpstr>
      <vt:lpstr>Buget_proiectat_Suport_clienti</vt:lpstr>
      <vt:lpstr>Buget_rep_Contabilitate</vt:lpstr>
      <vt:lpstr>Buget_rep_dep1</vt:lpstr>
      <vt:lpstr>Buget_rep_dep2</vt:lpstr>
      <vt:lpstr>Buget_rep_dep3</vt:lpstr>
      <vt:lpstr>Buget_rep_dep4</vt:lpstr>
      <vt:lpstr>Buget_rep_dep5</vt:lpstr>
      <vt:lpstr>Buget_rep_HR</vt:lpstr>
      <vt:lpstr>Buget_rep_IT</vt:lpstr>
      <vt:lpstr>Buget_rep_Marketing</vt:lpstr>
      <vt:lpstr>Buget_rep_Suport_clienti</vt:lpstr>
      <vt:lpstr>Diferenta_totala</vt:lpstr>
      <vt:lpstr>Procent_depasire_total</vt:lpstr>
      <vt:lpstr>Total_buget_proiectat</vt:lpstr>
      <vt:lpstr>Total_buget_rep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Irinaase</dc:creator>
  <cp:lastModifiedBy>Lungu A Vanesa-Denisa</cp:lastModifiedBy>
  <dcterms:created xsi:type="dcterms:W3CDTF">2015-03-07T01:11:15Z</dcterms:created>
  <dcterms:modified xsi:type="dcterms:W3CDTF">2025-01-09T13:39:25Z</dcterms:modified>
</cp:coreProperties>
</file>