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rong/Github_Repositories/Bodybuilding/"/>
    </mc:Choice>
  </mc:AlternateContent>
  <xr:revisionPtr revIDLastSave="0" documentId="13_ncr:1_{FB5C79F6-FBBA-D34B-9D2F-963873FA3E4A}" xr6:coauthVersionLast="47" xr6:coauthVersionMax="47" xr10:uidLastSave="{00000000-0000-0000-0000-000000000000}"/>
  <bookViews>
    <workbookView xWindow="35020" yWindow="6460" windowWidth="28040" windowHeight="17440" xr2:uid="{12C3B9CA-6540-1F4E-9FB3-7FF445E4F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2" i="1" l="1"/>
  <c r="A40" i="1"/>
  <c r="A38" i="1"/>
  <c r="A14" i="1"/>
  <c r="A11" i="1"/>
  <c r="B12" i="1" s="1"/>
  <c r="E2" i="1"/>
  <c r="A9" i="1" s="1"/>
  <c r="A7" i="1"/>
  <c r="A16" i="1" s="1"/>
  <c r="A26" i="1" s="1"/>
  <c r="A31" i="1" l="1"/>
  <c r="A30" i="1"/>
  <c r="A29" i="1"/>
</calcChain>
</file>

<file path=xl/sharedStrings.xml><?xml version="1.0" encoding="utf-8"?>
<sst xmlns="http://schemas.openxmlformats.org/spreadsheetml/2006/main" count="29" uniqueCount="29">
  <si>
    <t>体重</t>
  </si>
  <si>
    <t>身高</t>
  </si>
  <si>
    <t>年龄</t>
  </si>
  <si>
    <t>静息代谢率</t>
  </si>
  <si>
    <t>Mifflin-St.Jeor公式（男性每日基础代谢率=10×体重+6.25×身高-5×年龄+5）</t>
  </si>
  <si>
    <t>Katch-McArdle公式（男女通用，去脂体重=体重-（体脂率%×体重）每日基础代谢率=21.6×去脂体重+370）</t>
  </si>
  <si>
    <t>体脂率</t>
  </si>
  <si>
    <t>去脂体重</t>
  </si>
  <si>
    <t>Harris-Benedict公式(男性每日基础代谢率=66.47+13.75×体重+5×身高-6.76×年龄) 预测值可能比实际高15%</t>
  </si>
  <si>
    <t>减15%后</t>
  </si>
  <si>
    <t>世界健康组织（30-60岁男性：（11.6×体重）+879）</t>
  </si>
  <si>
    <t>每日代谢量</t>
  </si>
  <si>
    <t>每日代谢量=每日静息代谢率×日常活动水平</t>
  </si>
  <si>
    <t>活动水平系数</t>
  </si>
  <si>
    <t>1.2（久坐不动）</t>
  </si>
  <si>
    <t>1.375（久坐，少量运动，或不运动但职业要求少量运动的人群，如护士、教师）</t>
  </si>
  <si>
    <t>1.55（久坐但规律训练，适合大部分训练者）</t>
  </si>
  <si>
    <t>1.725（动得多，练得多）</t>
  </si>
  <si>
    <t>1.9（从事体力劳动且训练消耗大）</t>
  </si>
  <si>
    <t>上述四个最小值</t>
  </si>
  <si>
    <t>每日应当摄入热量</t>
  </si>
  <si>
    <t>快速减脂</t>
  </si>
  <si>
    <t>净增肌</t>
  </si>
  <si>
    <t>快增肌</t>
  </si>
  <si>
    <t>目前实际推荐摄入量（根据实际减脂速度削减）</t>
  </si>
  <si>
    <t>每日三大营养素摄入</t>
  </si>
  <si>
    <t>碳水（克）</t>
  </si>
  <si>
    <t>脂肪（克）（占热量30%）</t>
  </si>
  <si>
    <t>蛋白（克）（对于运动人群 1.5-2.0克/公斤）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</si>
</sst>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3C23-CE8F-B847-AC42-DB7D87DF8853}">
  <dimension ref="A1:E42"/>
  <sheetViews>
    <sheetView tabSelected="1" topLeftCell="A16" zoomScale="133" workbookViewId="0">
      <selection activeCell="G39" sqref="G3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">
      <c r="A2">
        <v>75.7</v>
      </c>
      <c r="B2">
        <v>176</v>
      </c>
      <c r="C2">
        <v>38</v>
      </c>
      <c r="D2">
        <v>0.20499999999999999</v>
      </c>
      <c r="E2">
        <f>A2*(1-D2)</f>
        <v>60.181500000000007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>
        <f>10*A2+6.25*B2-5*C2+5</f>
        <v>1672</v>
      </c>
    </row>
    <row r="8" spans="1:5" x14ac:dyDescent="0.2">
      <c r="A8" t="s">
        <v>5</v>
      </c>
    </row>
    <row r="9" spans="1:5" x14ac:dyDescent="0.2">
      <c r="A9">
        <f>21.6*E2+370</f>
        <v>1669.9204000000002</v>
      </c>
    </row>
    <row r="10" spans="1:5" x14ac:dyDescent="0.2">
      <c r="A10" t="s">
        <v>8</v>
      </c>
    </row>
    <row r="11" spans="1:5" x14ac:dyDescent="0.2">
      <c r="A11">
        <f>66.47+13.75*A2+5*B2-6.76*C2</f>
        <v>1730.4650000000001</v>
      </c>
    </row>
    <row r="12" spans="1:5" x14ac:dyDescent="0.2">
      <c r="A12" t="s">
        <v>9</v>
      </c>
      <c r="B12">
        <f>A11*100/115</f>
        <v>1504.7521739130434</v>
      </c>
    </row>
    <row r="13" spans="1:5" x14ac:dyDescent="0.2">
      <c r="A13" t="s">
        <v>10</v>
      </c>
    </row>
    <row r="14" spans="1:5" x14ac:dyDescent="0.2">
      <c r="A14">
        <f>11.6*A2+879</f>
        <v>1757.12</v>
      </c>
    </row>
    <row r="15" spans="1:5" x14ac:dyDescent="0.2">
      <c r="A15" t="s">
        <v>19</v>
      </c>
    </row>
    <row r="16" spans="1:5" x14ac:dyDescent="0.2">
      <c r="A16">
        <f>MIN(A7,A9,A11,A14)</f>
        <v>1669.9204000000002</v>
      </c>
    </row>
    <row r="18" spans="1:2" x14ac:dyDescent="0.2">
      <c r="A18" t="s">
        <v>11</v>
      </c>
    </row>
    <row r="19" spans="1:2" x14ac:dyDescent="0.2">
      <c r="A19" t="s">
        <v>12</v>
      </c>
    </row>
    <row r="20" spans="1:2" x14ac:dyDescent="0.2">
      <c r="A20" t="s">
        <v>13</v>
      </c>
    </row>
    <row r="21" spans="1:2" x14ac:dyDescent="0.2">
      <c r="A21" t="s">
        <v>14</v>
      </c>
    </row>
    <row r="22" spans="1:2" x14ac:dyDescent="0.2">
      <c r="A22" t="s">
        <v>15</v>
      </c>
    </row>
    <row r="23" spans="1:2" x14ac:dyDescent="0.2">
      <c r="A23" t="s">
        <v>16</v>
      </c>
    </row>
    <row r="24" spans="1:2" x14ac:dyDescent="0.2">
      <c r="A24" t="s">
        <v>17</v>
      </c>
    </row>
    <row r="25" spans="1:2" x14ac:dyDescent="0.2">
      <c r="A25" t="s">
        <v>18</v>
      </c>
    </row>
    <row r="26" spans="1:2" x14ac:dyDescent="0.2">
      <c r="A26">
        <f>A16*1.55</f>
        <v>2588.3766200000005</v>
      </c>
    </row>
    <row r="28" spans="1:2" x14ac:dyDescent="0.2">
      <c r="A28" t="s">
        <v>20</v>
      </c>
    </row>
    <row r="29" spans="1:2" x14ac:dyDescent="0.2">
      <c r="A29">
        <f>A26-500</f>
        <v>2088.3766200000005</v>
      </c>
      <c r="B29" t="s">
        <v>21</v>
      </c>
    </row>
    <row r="30" spans="1:2" x14ac:dyDescent="0.2">
      <c r="A30">
        <f>A26+200</f>
        <v>2788.3766200000005</v>
      </c>
      <c r="B30" t="s">
        <v>22</v>
      </c>
    </row>
    <row r="31" spans="1:2" x14ac:dyDescent="0.2">
      <c r="A31">
        <f>A26+500</f>
        <v>3088.3766200000005</v>
      </c>
      <c r="B31" t="s">
        <v>23</v>
      </c>
    </row>
    <row r="33" spans="1:1" x14ac:dyDescent="0.2">
      <c r="A33" t="s">
        <v>24</v>
      </c>
    </row>
    <row r="34" spans="1:1" x14ac:dyDescent="0.2">
      <c r="A34">
        <v>2088</v>
      </c>
    </row>
    <row r="36" spans="1:1" x14ac:dyDescent="0.2">
      <c r="A36" t="s">
        <v>25</v>
      </c>
    </row>
    <row r="37" spans="1:1" x14ac:dyDescent="0.2">
      <c r="A37" t="s">
        <v>28</v>
      </c>
    </row>
    <row r="38" spans="1:1" x14ac:dyDescent="0.2">
      <c r="A38">
        <f>A2*2</f>
        <v>151.4</v>
      </c>
    </row>
    <row r="39" spans="1:1" x14ac:dyDescent="0.2">
      <c r="A39" t="s">
        <v>27</v>
      </c>
    </row>
    <row r="40" spans="1:1" x14ac:dyDescent="0.2">
      <c r="A40">
        <f>(A34*0.3)/9</f>
        <v>69.599999999999994</v>
      </c>
    </row>
    <row r="41" spans="1:1" x14ac:dyDescent="0.2">
      <c r="A41" t="s">
        <v>26</v>
      </c>
    </row>
    <row r="42" spans="1:1" x14ac:dyDescent="0.2">
      <c r="A42">
        <f>(A34-(A38*4)-(A40*9))/4</f>
        <v>214.00000000000003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2023-01-30T01:07:48Z</dcterms:created>
  <dcterms:modified xsi:type="dcterms:W3CDTF">2023-01-30T01:59:26Z</dcterms:modified>
</cp:coreProperties>
</file>