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49B08E8A-AAC5-884E-84B7-9BF25D7935F9}" xr6:coauthVersionLast="47" xr6:coauthVersionMax="47" xr10:uidLastSave="{00000000-0000-0000-0000-000000000000}"/>
  <bookViews>
    <workbookView xWindow="13920" yWindow="2000" windowWidth="19780" windowHeight="1600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6" i="1" l="1"/>
  <c r="D97" i="1" s="1"/>
  <c r="C96" i="1"/>
  <c r="C97" i="1" s="1"/>
  <c r="B96" i="1"/>
  <c r="B97" i="1" s="1"/>
  <c r="E97" i="1" s="1"/>
  <c r="A59" i="1"/>
  <c r="A50" i="1"/>
  <c r="A48" i="1"/>
  <c r="A46" i="1"/>
  <c r="A40" i="1"/>
  <c r="A38" i="1"/>
  <c r="A14" i="1"/>
  <c r="A11" i="1"/>
  <c r="B12" i="1" s="1"/>
  <c r="E2" i="1"/>
  <c r="A9" i="1" s="1"/>
  <c r="A7" i="1"/>
  <c r="D45" i="1" l="1"/>
  <c r="A16" i="1"/>
  <c r="A26" i="1" s="1"/>
  <c r="A31" i="1" s="1"/>
  <c r="A42" i="1"/>
  <c r="A29" i="1" l="1"/>
  <c r="A30" i="1"/>
</calcChain>
</file>

<file path=xl/sharedStrings.xml><?xml version="1.0" encoding="utf-8"?>
<sst xmlns="http://schemas.openxmlformats.org/spreadsheetml/2006/main" count="105" uniqueCount="92">
  <si>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</si>
  <si>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</si>
  <si>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</si>
  <si>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</si>
  <si>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</si>
  <si>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</si>
  <si>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</si>
  <si>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</si>
  <si>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</si>
  <si>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</si>
  <si>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</si>
  <si>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</si>
  <si>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</si>
  <si>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</si>
  <si>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</si>
  <si>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</si>
  <si>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</si>
  <si>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</si>
  <si>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</si>
  <si>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</si>
  <si>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</si>
  <si>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</si>
  <si>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</si>
  <si>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</si>
  <si>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</si>
  <si>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</si>
  <si>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</si>
  <si>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脂肪（克）（占热量30%）</t>
  </si>
  <si>
    <t>蛋白（克）（对于运动人群 1.5-2.0克/公斤）</t>
  </si>
  <si>
    <t>蛋白</t>
  </si>
  <si>
    <t>碳水</t>
  </si>
  <si>
    <t>脂肪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</si>
  <si>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</si>
  <si>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</si>
  <si>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</si>
  <si>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</si>
  <si>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</si>
  <si>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</si>
  <si>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</si>
  <si>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</si>
  <si>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</si>
  <si>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</si>
  <si>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</si>
  <si>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</si>
  <si>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</si>
  <si>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</si>
  <si>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</si>
  <si>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</si>
  <si>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</si>
  <si>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</si>
  <si>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</si>
  <si>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三大营养素摄入（北大松松总结）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</si>
  <si>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</si>
  <si>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</si>
  <si>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</si>
  <si>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</si>
  <si>
    <t>加起来</t>
  </si>
  <si>
    <t>总摄入热量</t>
  </si>
  <si>
    <t>清炒菜一人份5g油，重油菜一人份10-15g油</t>
  </si>
  <si>
    <t>练前餐，练后餐避免脂肪</t>
  </si>
  <si>
    <t>脂肪会影响对蛋白质，糖原的吸收率，避免胰岛素高的时候摄入脂肪</t>
  </si>
  <si>
    <t>亚麻籽油每天只需要3克，就能满足人体对n3的需求，n6相对容易获取</t>
  </si>
  <si>
    <t>脂肪摄入量其实不低于20%就不影响睾酮水平，不影响增肌</t>
  </si>
  <si>
    <t>脂肪胃排空要4-5小时，小肠完全吸收3小时，即脂肪吃完要8个小时完全吸收</t>
  </si>
  <si>
    <t>吃脂肪避开胰岛素高峰没意义，也避不开，</t>
  </si>
  <si>
    <t>脂肪延缓胃排空，练前吃觉得肚子有东西，练后吃营养物质吸收慢，所以避开练前练后就可以</t>
  </si>
  <si>
    <t>油焖茄子，干锅包菜这种吸油的菜绝对不要吃</t>
  </si>
  <si>
    <t>实际摄入量</t>
  </si>
  <si>
    <t>5个鸡蛋</t>
  </si>
  <si>
    <t>1片切达奶酪</t>
  </si>
  <si>
    <t>4个小胡萝卜</t>
  </si>
  <si>
    <t>10个扁桃仁</t>
  </si>
  <si>
    <t>2盎司蔓越莓汁</t>
  </si>
  <si>
    <t>土豆250g</t>
  </si>
  <si>
    <t>菠菜彩椒</t>
  </si>
  <si>
    <t>牛肉100g</t>
  </si>
  <si>
    <t>菠菜青椒</t>
  </si>
  <si>
    <t>牛肉200g</t>
  </si>
  <si>
    <t>土豆500g</t>
  </si>
  <si>
    <t>西红柿</t>
  </si>
  <si>
    <t>10点半</t>
  </si>
  <si>
    <t>7点半</t>
  </si>
  <si>
    <t>1点半</t>
  </si>
  <si>
    <t>4点半</t>
  </si>
  <si>
    <t>所以一天需要：</t>
  </si>
  <si>
    <t>鸡蛋5个</t>
  </si>
  <si>
    <t>切达奶酪1片</t>
  </si>
  <si>
    <t>土豆1个</t>
  </si>
  <si>
    <t>小胡萝卜</t>
  </si>
  <si>
    <t>蔓越莓汁</t>
  </si>
  <si>
    <t>牛肉一斤</t>
  </si>
  <si>
    <t>大米260克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</si>
</sst>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8D9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V97"/>
  <sheetViews>
    <sheetView tabSelected="1" topLeftCell="A77" workbookViewId="0">
      <selection activeCell="I73" sqref="I73"/>
    </sheetView>
  </sheetViews>
  <sheetFormatPr baseColWidth="10" defaultRowHeight="16" x14ac:dyDescent="0.2"/>
  <cols>
    <col min="1" max="1" width="12.1640625" customWidth="1"/>
    <col min="4" max="4" width="20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O1" t="s">
        <v>32</v>
      </c>
    </row>
    <row r="2" spans="1:22" x14ac:dyDescent="0.2">
      <c r="A2">
        <v>80</v>
      </c>
      <c r="B2">
        <v>176</v>
      </c>
      <c r="C2">
        <v>38</v>
      </c>
      <c r="D2">
        <v>0.20599999999999999</v>
      </c>
      <c r="E2">
        <f>A2*(1-D2)</f>
        <v>63.52</v>
      </c>
      <c r="O2" t="s">
        <v>33</v>
      </c>
    </row>
    <row r="4" spans="1:22" x14ac:dyDescent="0.2">
      <c r="O4" t="s">
        <v>34</v>
      </c>
    </row>
    <row r="5" spans="1:22" x14ac:dyDescent="0.2">
      <c r="A5" t="s">
        <v>3</v>
      </c>
      <c r="O5" t="s">
        <v>35</v>
      </c>
    </row>
    <row r="6" spans="1:22" x14ac:dyDescent="0.2">
      <c r="A6" t="s">
        <v>4</v>
      </c>
      <c r="O6" t="s">
        <v>36</v>
      </c>
    </row>
    <row r="7" spans="1:22" x14ac:dyDescent="0.2">
      <c r="A7">
        <f>10*A2+6.25*B2-5*C2+5</f>
        <v>1715</v>
      </c>
      <c r="O7" t="s">
        <v>37</v>
      </c>
    </row>
    <row r="8" spans="1:22" x14ac:dyDescent="0.2">
      <c r="A8" t="s">
        <v>5</v>
      </c>
    </row>
    <row r="9" spans="1:22" x14ac:dyDescent="0.2">
      <c r="A9">
        <f>21.6*E2+370</f>
        <v>1742.0320000000002</v>
      </c>
      <c r="O9" t="s">
        <v>52</v>
      </c>
      <c r="V9" s="2"/>
    </row>
    <row r="10" spans="1:22" x14ac:dyDescent="0.2">
      <c r="A10" t="s">
        <v>8</v>
      </c>
    </row>
    <row r="11" spans="1:22" x14ac:dyDescent="0.2">
      <c r="A11">
        <f>66.47+13.75*A2+5*B2-6.76*C2</f>
        <v>1789.5900000000001</v>
      </c>
      <c r="O11" t="s">
        <v>38</v>
      </c>
    </row>
    <row r="12" spans="1:22" x14ac:dyDescent="0.2">
      <c r="A12" t="s">
        <v>9</v>
      </c>
      <c r="B12">
        <f>A11*100/115</f>
        <v>1556.1652173913044</v>
      </c>
      <c r="O12" t="s">
        <v>39</v>
      </c>
    </row>
    <row r="13" spans="1:22" x14ac:dyDescent="0.2">
      <c r="A13" t="s">
        <v>10</v>
      </c>
      <c r="O13" t="s">
        <v>40</v>
      </c>
    </row>
    <row r="14" spans="1:22" x14ac:dyDescent="0.2">
      <c r="A14">
        <f>11.6*A2+879</f>
        <v>1807</v>
      </c>
      <c r="O14" t="s">
        <v>41</v>
      </c>
    </row>
    <row r="15" spans="1:22" x14ac:dyDescent="0.2">
      <c r="A15" t="s">
        <v>19</v>
      </c>
      <c r="O15" t="s">
        <v>42</v>
      </c>
    </row>
    <row r="16" spans="1:22" x14ac:dyDescent="0.2">
      <c r="A16">
        <f>MIN(A7,A9,A11,A14)</f>
        <v>1715</v>
      </c>
      <c r="O16" t="s">
        <v>43</v>
      </c>
    </row>
    <row r="17" spans="1:15" x14ac:dyDescent="0.2">
      <c r="O17" t="s">
        <v>44</v>
      </c>
    </row>
    <row r="18" spans="1:15" x14ac:dyDescent="0.2">
      <c r="A18" t="s">
        <v>11</v>
      </c>
    </row>
    <row r="19" spans="1:15" x14ac:dyDescent="0.2">
      <c r="A19" t="s">
        <v>12</v>
      </c>
      <c r="O19" t="s">
        <v>45</v>
      </c>
    </row>
    <row r="20" spans="1:15" x14ac:dyDescent="0.2">
      <c r="A20" t="s">
        <v>13</v>
      </c>
    </row>
    <row r="21" spans="1:15" x14ac:dyDescent="0.2">
      <c r="A21" t="s">
        <v>14</v>
      </c>
      <c r="O21" t="s">
        <v>46</v>
      </c>
    </row>
    <row r="22" spans="1:15" x14ac:dyDescent="0.2">
      <c r="A22" t="s">
        <v>15</v>
      </c>
    </row>
    <row r="23" spans="1:15" x14ac:dyDescent="0.2">
      <c r="A23" t="s">
        <v>16</v>
      </c>
      <c r="O23" t="s">
        <v>47</v>
      </c>
    </row>
    <row r="24" spans="1:15" x14ac:dyDescent="0.2">
      <c r="A24" t="s">
        <v>17</v>
      </c>
    </row>
    <row r="25" spans="1:15" x14ac:dyDescent="0.2">
      <c r="A25" t="s">
        <v>18</v>
      </c>
      <c r="O25" t="s">
        <v>48</v>
      </c>
    </row>
    <row r="26" spans="1:15" x14ac:dyDescent="0.2">
      <c r="A26">
        <f>A16*1.55</f>
        <v>2658.25</v>
      </c>
    </row>
    <row r="27" spans="1:15" x14ac:dyDescent="0.2">
      <c r="O27" t="s">
        <v>49</v>
      </c>
    </row>
    <row r="28" spans="1:15" x14ac:dyDescent="0.2">
      <c r="A28" t="s">
        <v>20</v>
      </c>
      <c r="O28" t="s">
        <v>50</v>
      </c>
    </row>
    <row r="29" spans="1:15" x14ac:dyDescent="0.2">
      <c r="A29">
        <f>A26-500</f>
        <v>2158.25</v>
      </c>
      <c r="B29" t="s">
        <v>21</v>
      </c>
    </row>
    <row r="30" spans="1:15" x14ac:dyDescent="0.2">
      <c r="A30">
        <f>A26+200</f>
        <v>2858.25</v>
      </c>
      <c r="B30" t="s">
        <v>22</v>
      </c>
      <c r="O30" t="s">
        <v>53</v>
      </c>
    </row>
    <row r="31" spans="1:15" x14ac:dyDescent="0.2">
      <c r="A31">
        <f>A26+500</f>
        <v>3158.25</v>
      </c>
      <c r="B31" t="s">
        <v>23</v>
      </c>
      <c r="O31" t="s">
        <v>54</v>
      </c>
    </row>
    <row r="33" spans="1:15" x14ac:dyDescent="0.2">
      <c r="A33" t="s">
        <v>24</v>
      </c>
      <c r="O33" t="s">
        <v>55</v>
      </c>
    </row>
    <row r="34" spans="1:15" x14ac:dyDescent="0.2">
      <c r="A34">
        <v>2159</v>
      </c>
    </row>
    <row r="35" spans="1:15" x14ac:dyDescent="0.2">
      <c r="A35" s="1"/>
      <c r="B35" s="1"/>
      <c r="C35" s="1"/>
      <c r="D35" s="1"/>
      <c r="E35" s="1"/>
    </row>
    <row r="36" spans="1:15" x14ac:dyDescent="0.2">
      <c r="A36" t="s">
        <v>25</v>
      </c>
      <c r="E36" s="1"/>
      <c r="O36" t="s">
        <v>58</v>
      </c>
    </row>
    <row r="37" spans="1:15" x14ac:dyDescent="0.2">
      <c r="A37" t="s">
        <v>28</v>
      </c>
      <c r="E37" s="1"/>
    </row>
    <row r="38" spans="1:15" x14ac:dyDescent="0.2">
      <c r="A38">
        <f>A2*2</f>
        <v>160</v>
      </c>
      <c r="E38" s="1"/>
      <c r="O38" t="s">
        <v>59</v>
      </c>
    </row>
    <row r="39" spans="1:15" x14ac:dyDescent="0.2">
      <c r="A39" t="s">
        <v>27</v>
      </c>
      <c r="E39" s="1"/>
    </row>
    <row r="40" spans="1:15" x14ac:dyDescent="0.2">
      <c r="A40">
        <f>(A34*0.3)/9</f>
        <v>71.966666666666654</v>
      </c>
      <c r="E40" s="1"/>
      <c r="O40" t="s">
        <v>60</v>
      </c>
    </row>
    <row r="41" spans="1:15" x14ac:dyDescent="0.2">
      <c r="A41" t="s">
        <v>26</v>
      </c>
      <c r="E41" s="1"/>
    </row>
    <row r="42" spans="1:15" x14ac:dyDescent="0.2">
      <c r="A42">
        <f>(A34-(A38*4)-(A40*9))/4</f>
        <v>217.82500000000002</v>
      </c>
      <c r="E42" s="1"/>
      <c r="O42" s="2" t="s">
        <v>61</v>
      </c>
    </row>
    <row r="43" spans="1:15" x14ac:dyDescent="0.2">
      <c r="E43" s="1"/>
    </row>
    <row r="44" spans="1:15" x14ac:dyDescent="0.2">
      <c r="A44" t="s">
        <v>51</v>
      </c>
      <c r="D44" t="s">
        <v>57</v>
      </c>
      <c r="E44" s="1"/>
      <c r="O44" t="s">
        <v>62</v>
      </c>
    </row>
    <row r="45" spans="1:15" x14ac:dyDescent="0.2">
      <c r="A45" t="s">
        <v>29</v>
      </c>
      <c r="B45" t="s">
        <v>56</v>
      </c>
      <c r="D45">
        <f>A46*4+A48*9+A50*4</f>
        <v>2336</v>
      </c>
      <c r="E45" s="1"/>
    </row>
    <row r="46" spans="1:15" x14ac:dyDescent="0.2">
      <c r="A46">
        <f>2*A2</f>
        <v>160</v>
      </c>
      <c r="E46" s="1"/>
      <c r="O46" t="s">
        <v>63</v>
      </c>
    </row>
    <row r="47" spans="1:15" x14ac:dyDescent="0.2">
      <c r="A47" t="s">
        <v>31</v>
      </c>
      <c r="E47" s="1"/>
    </row>
    <row r="48" spans="1:15" x14ac:dyDescent="0.2">
      <c r="A48">
        <f>0.8*A2</f>
        <v>64</v>
      </c>
      <c r="E48" s="1"/>
      <c r="O48" t="s">
        <v>64</v>
      </c>
    </row>
    <row r="49" spans="1:15" x14ac:dyDescent="0.2">
      <c r="A49" t="s">
        <v>30</v>
      </c>
      <c r="E49" s="1"/>
    </row>
    <row r="50" spans="1:15" x14ac:dyDescent="0.2">
      <c r="A50">
        <f>3.5*A2</f>
        <v>280</v>
      </c>
      <c r="E50" s="1"/>
      <c r="O50" t="s">
        <v>65</v>
      </c>
    </row>
    <row r="51" spans="1:15" x14ac:dyDescent="0.2">
      <c r="A51" s="1"/>
      <c r="B51" s="1"/>
      <c r="C51" s="1"/>
      <c r="D51" s="1"/>
      <c r="E51" s="1"/>
    </row>
    <row r="52" spans="1:15" x14ac:dyDescent="0.2">
      <c r="O52" t="s">
        <v>66</v>
      </c>
    </row>
    <row r="56" spans="1:15" s="2" customFormat="1" x14ac:dyDescent="0.2"/>
    <row r="58" spans="1:15" x14ac:dyDescent="0.2">
      <c r="A58" t="s">
        <v>67</v>
      </c>
    </row>
    <row r="59" spans="1:15" x14ac:dyDescent="0.2">
      <c r="A59">
        <f>A34</f>
        <v>2159</v>
      </c>
    </row>
    <row r="60" spans="1:15" x14ac:dyDescent="0.2">
      <c r="A60" t="s">
        <v>81</v>
      </c>
      <c r="G60" t="s">
        <v>84</v>
      </c>
    </row>
    <row r="61" spans="1:15" x14ac:dyDescent="0.2">
      <c r="B61" t="s">
        <v>29</v>
      </c>
      <c r="C61" t="s">
        <v>31</v>
      </c>
      <c r="D61" t="s">
        <v>30</v>
      </c>
      <c r="G61" t="s">
        <v>85</v>
      </c>
    </row>
    <row r="62" spans="1:15" x14ac:dyDescent="0.2">
      <c r="A62" t="s">
        <v>68</v>
      </c>
      <c r="B62">
        <v>30</v>
      </c>
      <c r="C62">
        <v>25</v>
      </c>
      <c r="D62">
        <v>0</v>
      </c>
      <c r="G62" t="s">
        <v>86</v>
      </c>
    </row>
    <row r="63" spans="1:15" x14ac:dyDescent="0.2">
      <c r="A63" t="s">
        <v>69</v>
      </c>
      <c r="B63">
        <v>4</v>
      </c>
      <c r="C63">
        <v>5</v>
      </c>
      <c r="D63">
        <v>0</v>
      </c>
      <c r="G63" t="s">
        <v>74</v>
      </c>
    </row>
    <row r="64" spans="1:15" x14ac:dyDescent="0.2">
      <c r="A64" t="s">
        <v>74</v>
      </c>
      <c r="B64">
        <v>0</v>
      </c>
      <c r="C64">
        <v>0</v>
      </c>
      <c r="D64">
        <v>0</v>
      </c>
      <c r="G64" t="s">
        <v>87</v>
      </c>
    </row>
    <row r="65" spans="1:7" x14ac:dyDescent="0.2">
      <c r="A65" t="s">
        <v>73</v>
      </c>
      <c r="D65">
        <v>50</v>
      </c>
      <c r="G65" t="s">
        <v>88</v>
      </c>
    </row>
    <row r="66" spans="1:7" x14ac:dyDescent="0.2">
      <c r="A66" t="s">
        <v>70</v>
      </c>
      <c r="D66">
        <v>0</v>
      </c>
      <c r="G66" t="s">
        <v>89</v>
      </c>
    </row>
    <row r="67" spans="1:7" x14ac:dyDescent="0.2">
      <c r="A67" t="s">
        <v>72</v>
      </c>
      <c r="D67">
        <v>6</v>
      </c>
      <c r="G67" t="s">
        <v>71</v>
      </c>
    </row>
    <row r="68" spans="1:7" x14ac:dyDescent="0.2">
      <c r="A68" t="s">
        <v>71</v>
      </c>
      <c r="B68">
        <v>3</v>
      </c>
      <c r="C68">
        <v>6</v>
      </c>
      <c r="G68" t="s">
        <v>90</v>
      </c>
    </row>
    <row r="69" spans="1:7" x14ac:dyDescent="0.2">
      <c r="G69" t="s">
        <v>79</v>
      </c>
    </row>
    <row r="70" spans="1:7" x14ac:dyDescent="0.2">
      <c r="A70" t="s">
        <v>80</v>
      </c>
      <c r="G70" t="s">
        <v>91</v>
      </c>
    </row>
    <row r="71" spans="1:7" x14ac:dyDescent="0.2">
      <c r="A71" t="s">
        <v>75</v>
      </c>
      <c r="B71">
        <v>20</v>
      </c>
      <c r="C71">
        <v>6</v>
      </c>
    </row>
    <row r="72" spans="1:7" x14ac:dyDescent="0.2">
      <c r="A72" t="s">
        <v>70</v>
      </c>
    </row>
    <row r="75" spans="1:7" x14ac:dyDescent="0.2">
      <c r="A75" t="s">
        <v>82</v>
      </c>
    </row>
    <row r="76" spans="1:7" x14ac:dyDescent="0.2">
      <c r="A76" t="s">
        <v>75</v>
      </c>
      <c r="B76">
        <v>20</v>
      </c>
      <c r="C76">
        <v>6</v>
      </c>
    </row>
    <row r="77" spans="1:7" x14ac:dyDescent="0.2">
      <c r="A77" t="s">
        <v>76</v>
      </c>
    </row>
    <row r="78" spans="1:7" x14ac:dyDescent="0.2">
      <c r="A78" t="s">
        <v>79</v>
      </c>
    </row>
    <row r="79" spans="1:7" x14ac:dyDescent="0.2">
      <c r="A79" t="s">
        <v>70</v>
      </c>
    </row>
    <row r="82" spans="1:4" x14ac:dyDescent="0.2">
      <c r="A82" t="s">
        <v>83</v>
      </c>
    </row>
    <row r="83" spans="1:4" x14ac:dyDescent="0.2">
      <c r="A83" t="s">
        <v>75</v>
      </c>
      <c r="B83">
        <v>20</v>
      </c>
      <c r="C83">
        <v>4</v>
      </c>
    </row>
    <row r="84" spans="1:4" x14ac:dyDescent="0.2">
      <c r="A84" t="s">
        <v>70</v>
      </c>
    </row>
    <row r="87" spans="1:4" x14ac:dyDescent="0.2">
      <c r="A87" t="s">
        <v>75</v>
      </c>
      <c r="B87">
        <v>20</v>
      </c>
      <c r="C87">
        <v>4</v>
      </c>
    </row>
    <row r="88" spans="1:4" x14ac:dyDescent="0.2">
      <c r="A88" t="s">
        <v>73</v>
      </c>
      <c r="D88">
        <v>50</v>
      </c>
    </row>
    <row r="91" spans="1:4" x14ac:dyDescent="0.2">
      <c r="A91" t="s">
        <v>77</v>
      </c>
      <c r="B91">
        <v>40</v>
      </c>
      <c r="C91">
        <v>8</v>
      </c>
    </row>
    <row r="92" spans="1:4" x14ac:dyDescent="0.2">
      <c r="A92" t="s">
        <v>78</v>
      </c>
      <c r="D92">
        <v>100</v>
      </c>
    </row>
    <row r="96" spans="1:4" x14ac:dyDescent="0.2">
      <c r="B96">
        <f>SUM(B62:B95)</f>
        <v>157</v>
      </c>
      <c r="C96">
        <f>SUM(C62:C95)</f>
        <v>64</v>
      </c>
      <c r="D96">
        <f>SUM(D62:D95)</f>
        <v>206</v>
      </c>
    </row>
    <row r="97" spans="2:5" x14ac:dyDescent="0.2">
      <c r="B97">
        <f>B96*4</f>
        <v>628</v>
      </c>
      <c r="C97">
        <f>C96*9</f>
        <v>576</v>
      </c>
      <c r="D97">
        <f>D96*4</f>
        <v>824</v>
      </c>
      <c r="E97">
        <f>SUM(B97:D97)</f>
        <v>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2023-05-01T13:15:01Z</dcterms:modified>
</cp:coreProperties>
</file>