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4046283-8244-4731-8800-7A8A6DB2A29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Отделение корней" sheetId="1" r:id="rId1"/>
    <sheet name="Метод деления отрезка пополам" sheetId="2" r:id="rId2"/>
    <sheet name="Метод касательных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B8" i="3" l="1"/>
  <c r="C8" i="3" s="1"/>
  <c r="D8" i="3"/>
  <c r="B11" i="1"/>
  <c r="B11" i="2"/>
  <c r="E11" i="2" s="1"/>
  <c r="A11" i="2"/>
  <c r="D11" i="2" s="1"/>
  <c r="F11" i="1" l="1"/>
  <c r="E11" i="1"/>
  <c r="C11" i="1"/>
  <c r="H11" i="2"/>
  <c r="C11" i="2"/>
  <c r="G11" i="2"/>
  <c r="B12" i="1"/>
  <c r="F11" i="2" l="1"/>
  <c r="B12" i="2" s="1"/>
  <c r="E12" i="2" s="1"/>
  <c r="F12" i="1"/>
  <c r="E12" i="1"/>
  <c r="C12" i="1"/>
  <c r="D12" i="1" s="1"/>
  <c r="A9" i="3"/>
  <c r="B13" i="1"/>
  <c r="D9" i="3" l="1"/>
  <c r="B9" i="3"/>
  <c r="A12" i="2"/>
  <c r="D12" i="2" s="1"/>
  <c r="E13" i="1"/>
  <c r="F13" i="1"/>
  <c r="C13" i="1"/>
  <c r="D13" i="1" s="1"/>
  <c r="C9" i="3"/>
  <c r="C12" i="2"/>
  <c r="H12" i="2"/>
  <c r="B14" i="1"/>
  <c r="G12" i="2" l="1"/>
  <c r="F12" i="2"/>
  <c r="B13" i="2" s="1"/>
  <c r="E13" i="2" s="1"/>
  <c r="F14" i="1"/>
  <c r="E14" i="1"/>
  <c r="C14" i="1"/>
  <c r="D14" i="1" s="1"/>
  <c r="A10" i="3"/>
  <c r="B15" i="1"/>
  <c r="B10" i="3" l="1"/>
  <c r="C10" i="3" s="1"/>
  <c r="D10" i="3"/>
  <c r="F15" i="1"/>
  <c r="E15" i="1"/>
  <c r="C15" i="1"/>
  <c r="D15" i="1" s="1"/>
  <c r="B16" i="1"/>
  <c r="A13" i="2"/>
  <c r="D13" i="2" s="1"/>
  <c r="E16" i="1" l="1"/>
  <c r="F16" i="1"/>
  <c r="C16" i="1"/>
  <c r="D16" i="1" s="1"/>
  <c r="B17" i="1"/>
  <c r="C13" i="2"/>
  <c r="F17" i="1" l="1"/>
  <c r="C17" i="1"/>
  <c r="D17" i="1" s="1"/>
  <c r="E17" i="1"/>
  <c r="F13" i="2"/>
  <c r="B14" i="2" s="1"/>
  <c r="E14" i="2" s="1"/>
  <c r="B18" i="1"/>
  <c r="G13" i="2"/>
  <c r="H13" i="2"/>
  <c r="E18" i="1" l="1"/>
  <c r="F18" i="1"/>
  <c r="C18" i="1"/>
  <c r="D18" i="1" s="1"/>
  <c r="A14" i="2"/>
  <c r="D14" i="2" s="1"/>
  <c r="H14" i="2" s="1"/>
  <c r="B19" i="1"/>
  <c r="C14" i="2"/>
  <c r="F14" i="2" s="1"/>
  <c r="F19" i="1" l="1"/>
  <c r="C19" i="1"/>
  <c r="E19" i="1"/>
  <c r="B20" i="1"/>
  <c r="A15" i="2"/>
  <c r="D15" i="2" s="1"/>
  <c r="G14" i="2"/>
  <c r="B15" i="2"/>
  <c r="E15" i="2" s="1"/>
  <c r="B21" i="1" l="1"/>
  <c r="F20" i="1"/>
  <c r="C20" i="1"/>
  <c r="E20" i="1"/>
  <c r="D19" i="1"/>
  <c r="H15" i="2"/>
  <c r="C15" i="2"/>
  <c r="B22" i="1" l="1"/>
  <c r="F21" i="1"/>
  <c r="E21" i="1"/>
  <c r="C21" i="1"/>
  <c r="D20" i="1"/>
  <c r="F15" i="2"/>
  <c r="A16" i="2" s="1"/>
  <c r="D16" i="2" s="1"/>
  <c r="G15" i="2"/>
  <c r="B16" i="2"/>
  <c r="E16" i="2" s="1"/>
  <c r="F22" i="1" l="1"/>
  <c r="E22" i="1"/>
  <c r="C22" i="1"/>
  <c r="D22" i="1" s="1"/>
  <c r="D21" i="1"/>
  <c r="C16" i="2"/>
  <c r="F16" i="2" l="1"/>
  <c r="A17" i="2" s="1"/>
  <c r="D17" i="2" s="1"/>
  <c r="G16" i="2"/>
  <c r="H16" i="2"/>
  <c r="B17" i="2"/>
  <c r="E17" i="2" s="1"/>
  <c r="H17" i="2" l="1"/>
  <c r="C17" i="2"/>
  <c r="F17" i="2" s="1"/>
  <c r="B18" i="2" l="1"/>
  <c r="E18" i="2" s="1"/>
  <c r="G17" i="2"/>
  <c r="A18" i="2"/>
  <c r="D18" i="2" s="1"/>
  <c r="H18" i="2" l="1"/>
  <c r="C18" i="2"/>
  <c r="F18" i="2" s="1"/>
  <c r="G18" i="2" l="1"/>
  <c r="A19" i="2"/>
  <c r="D19" i="2" s="1"/>
  <c r="B19" i="2"/>
  <c r="E19" i="2" s="1"/>
  <c r="C19" i="2" l="1"/>
  <c r="F19" i="2" s="1"/>
  <c r="A20" i="2" l="1"/>
  <c r="D20" i="2" s="1"/>
  <c r="H19" i="2"/>
  <c r="G19" i="2"/>
  <c r="B20" i="2"/>
  <c r="E20" i="2" s="1"/>
  <c r="H20" i="2" l="1"/>
  <c r="C20" i="2"/>
  <c r="G20" i="2" l="1"/>
  <c r="F20" i="2"/>
  <c r="A21" i="2"/>
  <c r="D21" i="2" s="1"/>
  <c r="B21" i="2" l="1"/>
  <c r="C21" i="2" l="1"/>
  <c r="F21" i="2" s="1"/>
  <c r="E21" i="2"/>
  <c r="H21" i="2"/>
  <c r="G21" i="2"/>
</calcChain>
</file>

<file path=xl/sharedStrings.xml><?xml version="1.0" encoding="utf-8"?>
<sst xmlns="http://schemas.openxmlformats.org/spreadsheetml/2006/main" count="40" uniqueCount="34">
  <si>
    <t>группа</t>
  </si>
  <si>
    <t>ИСП.23.1А</t>
  </si>
  <si>
    <t>студент</t>
  </si>
  <si>
    <t>Отделение корней</t>
  </si>
  <si>
    <t>Метод касательных</t>
  </si>
  <si>
    <t>Метод деления отрезка пополам</t>
  </si>
  <si>
    <t>a</t>
  </si>
  <si>
    <t>b</t>
  </si>
  <si>
    <t>c</t>
  </si>
  <si>
    <t>y(a)</t>
  </si>
  <si>
    <t>y(b)</t>
  </si>
  <si>
    <t>y(c)</t>
  </si>
  <si>
    <t>x</t>
  </si>
  <si>
    <t>y</t>
  </si>
  <si>
    <t>y'</t>
  </si>
  <si>
    <t>y''</t>
  </si>
  <si>
    <t>xнач</t>
  </si>
  <si>
    <t>xкон</t>
  </si>
  <si>
    <t>шаг</t>
  </si>
  <si>
    <t>№</t>
  </si>
  <si>
    <t>комментарий</t>
  </si>
  <si>
    <t>Оценка погрешности</t>
  </si>
  <si>
    <t>Комментарий</t>
  </si>
  <si>
    <t>номер</t>
  </si>
  <si>
    <t>погрешность e</t>
  </si>
  <si>
    <t>xn</t>
  </si>
  <si>
    <t>xn+1</t>
  </si>
  <si>
    <t>Контроль нуля</t>
  </si>
  <si>
    <t>Итерация</t>
  </si>
  <si>
    <t>x0</t>
  </si>
  <si>
    <t>Мазанов Илья</t>
  </si>
  <si>
    <t>cos(x)-x+2=0</t>
  </si>
  <si>
    <t>y'=-SIN(x)-1</t>
  </si>
  <si>
    <t>вариант №28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</si>
</sst>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1" xfId="0" applyNumberFormat="1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корней'!$B$11:$B$21</c:f>
              <c:numCache>
                <c:formatCode>General</c:formatCode>
                <c:ptCount val="11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</c:numCache>
            </c:numRef>
          </c:xVal>
          <c:yVal>
            <c:numRef>
              <c:f>'Отделение корней'!$C$11:$C$21</c:f>
              <c:numCache>
                <c:formatCode>General</c:formatCode>
                <c:ptCount val="11"/>
                <c:pt idx="0">
                  <c:v>5.3463563791363882</c:v>
                </c:pt>
                <c:pt idx="1">
                  <c:v>3.5838531634528579</c:v>
                </c:pt>
                <c:pt idx="2">
                  <c:v>3</c:v>
                </c:pt>
                <c:pt idx="3">
                  <c:v>-0.41614683654714257</c:v>
                </c:pt>
                <c:pt idx="4">
                  <c:v>-2.6536436208636118</c:v>
                </c:pt>
                <c:pt idx="5">
                  <c:v>-3.0398297133496337</c:v>
                </c:pt>
                <c:pt idx="6">
                  <c:v>-6.145500033808613</c:v>
                </c:pt>
                <c:pt idx="7">
                  <c:v>-8.8390715290764525</c:v>
                </c:pt>
                <c:pt idx="8">
                  <c:v>-9.1561460412675082</c:v>
                </c:pt>
                <c:pt idx="9">
                  <c:v>-11.863262781792166</c:v>
                </c:pt>
                <c:pt idx="10">
                  <c:v>-14.957659480323386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1-4B72-9D6F-E47DEA9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06416"/>
        <c:axId val="1867005168"/>
      </c:scatterChart>
      <c:valAx>
        <c:axId val="18670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005168"/>
        <c:crosses val="autoZero"/>
        <c:crossBetween val="midCat"/>
      </c:valAx>
      <c:valAx>
        <c:axId val="18670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0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80962</xdr:rowOff>
    </xdr:from>
    <xdr:to>
      <xdr:col>14</xdr:col>
      <xdr:colOff>209550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ED60C-A6DF-4750-A62B-98BD91C4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130" zoomScaleNormal="130" workbookViewId="0">
      <selection activeCell="H22" sqref="H22"/>
    </sheetView>
  </sheetViews>
  <sheetFormatPr defaultRowHeight="15" x14ac:dyDescent="0.25"/>
  <cols>
    <col min="1" max="1" width="11.5703125" customWidth="1"/>
    <col min="2" max="2" width="9.7109375" customWidth="1"/>
    <col min="4" max="4" width="33" customWidth="1"/>
  </cols>
  <sheetData>
    <row r="1" spans="1:6" x14ac:dyDescent="0.25">
      <c r="A1" s="5" t="s">
        <v>3</v>
      </c>
      <c r="B1" s="5"/>
    </row>
    <row r="2" spans="1:6" x14ac:dyDescent="0.25">
      <c r="A2" t="s">
        <v>0</v>
      </c>
      <c r="B2" t="s">
        <v>1</v>
      </c>
      <c r="D2" t="s">
        <v>2</v>
      </c>
      <c r="E2" s="5" t="s">
        <v>30</v>
      </c>
      <c r="F2" s="5"/>
    </row>
    <row r="3" spans="1:6" x14ac:dyDescent="0.25">
      <c r="A3" t="s">
        <v>33</v>
      </c>
    </row>
    <row r="5" spans="1:6" x14ac:dyDescent="0.25">
      <c r="A5" s="5" t="s">
        <v>31</v>
      </c>
      <c r="B5" s="5"/>
      <c r="C5" s="5"/>
    </row>
    <row r="7" spans="1:6" x14ac:dyDescent="0.25">
      <c r="A7" s="1" t="s">
        <v>16</v>
      </c>
      <c r="B7" s="1" t="s">
        <v>17</v>
      </c>
      <c r="C7" s="1" t="s">
        <v>18</v>
      </c>
    </row>
    <row r="8" spans="1:6" x14ac:dyDescent="0.25">
      <c r="A8" s="1">
        <v>-4</v>
      </c>
      <c r="B8" s="3">
        <v>16</v>
      </c>
      <c r="C8" s="1">
        <v>2</v>
      </c>
    </row>
    <row r="10" spans="1:6" x14ac:dyDescent="0.25">
      <c r="A10" s="1" t="s">
        <v>19</v>
      </c>
      <c r="B10" s="1" t="s">
        <v>12</v>
      </c>
      <c r="C10" s="1" t="s">
        <v>13</v>
      </c>
      <c r="D10" s="1" t="s">
        <v>20</v>
      </c>
      <c r="E10" s="1" t="s">
        <v>14</v>
      </c>
      <c r="F10" s="1" t="s">
        <v>15</v>
      </c>
    </row>
    <row r="11" spans="1:6" x14ac:dyDescent="0.25">
      <c r="A11" s="1">
        <v>1</v>
      </c>
      <c r="B11" s="1">
        <f>A8</f>
        <v>-4</v>
      </c>
      <c r="C11" s="1">
        <f xml:space="preserve"> COS(B11)-B11+2</f>
        <v>5.3463563791363882</v>
      </c>
      <c r="D11" s="1"/>
      <c r="E11" s="1">
        <f>-SIN(B11)-1</f>
        <v>-1.7568024953079282</v>
      </c>
      <c r="F11" s="1">
        <f>-COS(B11)</f>
        <v>0.65364362086361194</v>
      </c>
    </row>
    <row r="12" spans="1:6" x14ac:dyDescent="0.25">
      <c r="A12" s="1">
        <v>2</v>
      </c>
      <c r="B12" s="1">
        <f xml:space="preserve"> IF(B11+$C$8 &lt;= $B$8, B11+$C$8,"Стоп")</f>
        <v>-2</v>
      </c>
      <c r="C12" s="1">
        <f t="shared" ref="C12:C22" si="0" xml:space="preserve"> COS(B12)-B12+2</f>
        <v>3.5838531634528579</v>
      </c>
      <c r="D12" s="1" t="str">
        <f>IF(C11*C12&lt;=0,"корень на отрезке "&amp;B11&amp;".."&amp;B12,"...")</f>
        <v>...</v>
      </c>
      <c r="E12" s="1">
        <f t="shared" ref="E12:E22" si="1">-SIN(B12)-1</f>
        <v>-9.0702573174318291E-2</v>
      </c>
      <c r="F12" s="1">
        <f t="shared" ref="F12:F22" si="2">-COS(B12)</f>
        <v>0.41614683654714241</v>
      </c>
    </row>
    <row r="13" spans="1:6" x14ac:dyDescent="0.25">
      <c r="A13" s="1">
        <v>3</v>
      </c>
      <c r="B13" s="1">
        <f t="shared" ref="B13:B22" si="3" xml:space="preserve"> IF(B12+$C$8 &lt;= $B$8, B12+$C$8,"Стоп")</f>
        <v>0</v>
      </c>
      <c r="C13" s="1">
        <f t="shared" si="0"/>
        <v>3</v>
      </c>
      <c r="D13" s="1" t="str">
        <f>IF(C12*C13&lt;=0,"корень на отрезке "&amp;B12&amp;".."&amp;B13,"...")</f>
        <v>...</v>
      </c>
      <c r="E13" s="1">
        <f t="shared" si="1"/>
        <v>-1</v>
      </c>
      <c r="F13" s="1">
        <f t="shared" si="2"/>
        <v>-1</v>
      </c>
    </row>
    <row r="14" spans="1:6" x14ac:dyDescent="0.25">
      <c r="A14" s="1">
        <v>4</v>
      </c>
      <c r="B14" s="1">
        <f t="shared" si="3"/>
        <v>2</v>
      </c>
      <c r="C14" s="1">
        <f t="shared" si="0"/>
        <v>-0.41614683654714257</v>
      </c>
      <c r="D14" s="1" t="str">
        <f t="shared" ref="D14:D22" si="4">IF(C13*C14&lt;=0,"корень на отрезке "&amp;B13&amp;".."&amp;B14,"...")</f>
        <v>корень на отрезке 0..2</v>
      </c>
      <c r="E14" s="1">
        <f t="shared" si="1"/>
        <v>-1.9092974268256817</v>
      </c>
      <c r="F14" s="1">
        <f t="shared" si="2"/>
        <v>0.41614683654714241</v>
      </c>
    </row>
    <row r="15" spans="1:6" x14ac:dyDescent="0.25">
      <c r="A15" s="1">
        <v>5</v>
      </c>
      <c r="B15" s="1">
        <f t="shared" si="3"/>
        <v>4</v>
      </c>
      <c r="C15" s="1">
        <f t="shared" si="0"/>
        <v>-2.6536436208636118</v>
      </c>
      <c r="D15" s="1" t="str">
        <f t="shared" si="4"/>
        <v>...</v>
      </c>
      <c r="E15" s="1">
        <f t="shared" si="1"/>
        <v>-0.2431975046920718</v>
      </c>
      <c r="F15" s="1">
        <f t="shared" si="2"/>
        <v>0.65364362086361194</v>
      </c>
    </row>
    <row r="16" spans="1:6" x14ac:dyDescent="0.25">
      <c r="A16" s="4">
        <v>6</v>
      </c>
      <c r="B16" s="4">
        <f xml:space="preserve"> IF(B15+$C$8 &lt;= $B$8, B15+$C$8,"Стоп")</f>
        <v>6</v>
      </c>
      <c r="C16" s="1">
        <f t="shared" si="0"/>
        <v>-3.0398297133496337</v>
      </c>
      <c r="D16" s="4" t="str">
        <f t="shared" si="4"/>
        <v>...</v>
      </c>
      <c r="E16" s="1">
        <f t="shared" si="1"/>
        <v>-0.72058450180107414</v>
      </c>
      <c r="F16" s="1">
        <f t="shared" si="2"/>
        <v>-0.96017028665036597</v>
      </c>
    </row>
    <row r="17" spans="1:6" x14ac:dyDescent="0.25">
      <c r="A17" s="1">
        <v>7</v>
      </c>
      <c r="B17" s="1">
        <f t="shared" si="3"/>
        <v>8</v>
      </c>
      <c r="C17" s="1">
        <f t="shared" si="0"/>
        <v>-6.145500033808613</v>
      </c>
      <c r="D17" s="1" t="str">
        <f t="shared" si="4"/>
        <v>...</v>
      </c>
      <c r="E17" s="1">
        <f t="shared" si="1"/>
        <v>-1.9893582466233819</v>
      </c>
      <c r="F17" s="1">
        <f t="shared" si="2"/>
        <v>0.14550003380861354</v>
      </c>
    </row>
    <row r="18" spans="1:6" x14ac:dyDescent="0.25">
      <c r="A18" s="1">
        <v>8</v>
      </c>
      <c r="B18" s="1">
        <f t="shared" si="3"/>
        <v>10</v>
      </c>
      <c r="C18" s="1">
        <f t="shared" si="0"/>
        <v>-8.8390715290764525</v>
      </c>
      <c r="D18" s="1" t="str">
        <f t="shared" si="4"/>
        <v>...</v>
      </c>
      <c r="E18" s="1">
        <f t="shared" si="1"/>
        <v>-0.45597888911063023</v>
      </c>
      <c r="F18" s="1">
        <f t="shared" si="2"/>
        <v>0.83907152907645244</v>
      </c>
    </row>
    <row r="19" spans="1:6" x14ac:dyDescent="0.25">
      <c r="A19" s="1">
        <v>9</v>
      </c>
      <c r="B19" s="1">
        <f t="shared" si="3"/>
        <v>12</v>
      </c>
      <c r="C19" s="1">
        <f t="shared" si="0"/>
        <v>-9.1561460412675082</v>
      </c>
      <c r="D19" s="1" t="str">
        <f t="shared" si="4"/>
        <v>...</v>
      </c>
      <c r="E19" s="1">
        <f t="shared" si="1"/>
        <v>-0.46342708199956506</v>
      </c>
      <c r="F19" s="1">
        <f t="shared" si="2"/>
        <v>-0.84385395873249214</v>
      </c>
    </row>
    <row r="20" spans="1:6" x14ac:dyDescent="0.25">
      <c r="A20" s="1">
        <v>10</v>
      </c>
      <c r="B20" s="1">
        <f t="shared" si="3"/>
        <v>14</v>
      </c>
      <c r="C20" s="1">
        <f t="shared" si="0"/>
        <v>-11.863262781792166</v>
      </c>
      <c r="D20" s="1" t="str">
        <f t="shared" si="4"/>
        <v>...</v>
      </c>
      <c r="E20" s="1">
        <f t="shared" si="1"/>
        <v>-1.9906073556948702</v>
      </c>
      <c r="F20" s="1">
        <f t="shared" si="2"/>
        <v>-0.13673721820783361</v>
      </c>
    </row>
    <row r="21" spans="1:6" x14ac:dyDescent="0.25">
      <c r="A21" s="1">
        <v>11</v>
      </c>
      <c r="B21" s="1">
        <f t="shared" si="3"/>
        <v>16</v>
      </c>
      <c r="C21" s="1">
        <f t="shared" si="0"/>
        <v>-14.957659480323386</v>
      </c>
      <c r="D21" s="1" t="str">
        <f t="shared" si="4"/>
        <v>...</v>
      </c>
      <c r="E21" s="1">
        <f t="shared" si="1"/>
        <v>-0.7120966833349347</v>
      </c>
      <c r="F21" s="1">
        <f t="shared" si="2"/>
        <v>0.95765948032338466</v>
      </c>
    </row>
    <row r="22" spans="1:6" x14ac:dyDescent="0.25">
      <c r="A22" s="1">
        <v>12</v>
      </c>
      <c r="B22" s="1" t="str">
        <f t="shared" si="3"/>
        <v>Стоп</v>
      </c>
      <c r="C22" s="1" t="e">
        <f t="shared" si="0"/>
        <v>#VALUE!</v>
      </c>
      <c r="D22" s="1" t="e">
        <f t="shared" si="4"/>
        <v>#VALUE!</v>
      </c>
      <c r="E22" s="1" t="e">
        <f t="shared" si="1"/>
        <v>#VALUE!</v>
      </c>
      <c r="F22" s="1" t="e">
        <f t="shared" si="2"/>
        <v>#VALUE!</v>
      </c>
    </row>
  </sheetData>
  <mergeCells count="3">
    <mergeCell ref="A1:B1"/>
    <mergeCell ref="E2:F2"/>
    <mergeCell ref="A5:C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2F-692A-4EE8-805D-55223603872D}">
  <dimension ref="A1:I21"/>
  <sheetViews>
    <sheetView workbookViewId="0">
      <selection activeCell="F12" sqref="F12"/>
    </sheetView>
  </sheetViews>
  <sheetFormatPr defaultRowHeight="15" x14ac:dyDescent="0.25"/>
  <cols>
    <col min="3" max="3" width="13.85546875" customWidth="1"/>
    <col min="7" max="7" width="22" customWidth="1"/>
    <col min="8" max="8" width="41.28515625" customWidth="1"/>
  </cols>
  <sheetData>
    <row r="1" spans="1:9" x14ac:dyDescent="0.25">
      <c r="A1" s="5" t="s">
        <v>5</v>
      </c>
      <c r="B1" s="5"/>
      <c r="C1" s="5"/>
    </row>
    <row r="5" spans="1:9" x14ac:dyDescent="0.25">
      <c r="A5" s="5" t="s">
        <v>31</v>
      </c>
      <c r="B5" s="5"/>
      <c r="C5" s="5"/>
    </row>
    <row r="7" spans="1:9" x14ac:dyDescent="0.25">
      <c r="A7" s="1" t="s">
        <v>6</v>
      </c>
      <c r="B7" s="1" t="s">
        <v>7</v>
      </c>
      <c r="C7" s="1" t="s">
        <v>24</v>
      </c>
    </row>
    <row r="8" spans="1:9" x14ac:dyDescent="0.25">
      <c r="A8" s="1">
        <v>0</v>
      </c>
      <c r="B8" s="1">
        <v>2</v>
      </c>
      <c r="C8" s="1">
        <v>1E-3</v>
      </c>
    </row>
    <row r="10" spans="1:9" x14ac:dyDescent="0.2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21</v>
      </c>
      <c r="H10" s="1" t="s">
        <v>22</v>
      </c>
      <c r="I10" s="1" t="s">
        <v>23</v>
      </c>
    </row>
    <row r="11" spans="1:9" x14ac:dyDescent="0.25">
      <c r="A11" s="1">
        <f>A8</f>
        <v>0</v>
      </c>
      <c r="B11" s="1">
        <f>B8</f>
        <v>2</v>
      </c>
      <c r="C11" s="1">
        <f>(A11+B11)/2</f>
        <v>1</v>
      </c>
      <c r="D11" s="1">
        <f>COS(A11)-A11+2</f>
        <v>3</v>
      </c>
      <c r="E11" s="1">
        <f>COS(B11)-B11+2</f>
        <v>-0.41614683654714257</v>
      </c>
      <c r="F11" s="1">
        <f>COS(C11)-C11+2</f>
        <v>1.5403023058681398</v>
      </c>
      <c r="G11" s="1">
        <f>IF(ABS(B11-A11)&lt;=$C$8,"Корень="&amp;C11,ABS(B11-A11))</f>
        <v>2</v>
      </c>
      <c r="H11" s="1" t="str">
        <f>IF(D11*E11&gt;0, "Корни не отделены", "  ")</f>
        <v xml:space="preserve">  </v>
      </c>
      <c r="I11" s="1">
        <v>1</v>
      </c>
    </row>
    <row r="12" spans="1:9" x14ac:dyDescent="0.25">
      <c r="A12" s="1">
        <f>IF(D11*F11&lt;0,A11,C11)</f>
        <v>1</v>
      </c>
      <c r="B12" s="1">
        <f>IF(E11*F11&lt;0,B11,C11)</f>
        <v>2</v>
      </c>
      <c r="C12" s="1">
        <f t="shared" ref="C12:C21" si="0">(A12+B12)/2</f>
        <v>1.5</v>
      </c>
      <c r="D12" s="1">
        <f t="shared" ref="D12:D21" si="1">COS(A12)-A12+2</f>
        <v>1.5403023058681398</v>
      </c>
      <c r="E12" s="1">
        <f t="shared" ref="E12:E21" si="2">COS(B12)-B12+2</f>
        <v>-0.41614683654714257</v>
      </c>
      <c r="F12" s="1">
        <f t="shared" ref="F12:F21" si="3">COS(C12)-C12+2</f>
        <v>0.57073720166770281</v>
      </c>
      <c r="G12" s="1">
        <f t="shared" ref="G12:G21" si="4">IF(ABS(B12-A12)&lt;=$C$8,"Корень="&amp;C12,ABS(B12-A12))</f>
        <v>1</v>
      </c>
      <c r="H12" s="1" t="str">
        <f t="shared" ref="H12:H21" si="5">IF(D12*E12&gt;0, "Корни не отделены", "  ")</f>
        <v xml:space="preserve">  </v>
      </c>
      <c r="I12" s="1">
        <v>2</v>
      </c>
    </row>
    <row r="13" spans="1:9" x14ac:dyDescent="0.25">
      <c r="A13" s="1">
        <f t="shared" ref="A13:A21" si="6">IF(D12*F12&lt;0,A12,C12)</f>
        <v>1.5</v>
      </c>
      <c r="B13" s="1">
        <f t="shared" ref="B13:B21" si="7">IF(E12*F12&lt;0,B12,C12)</f>
        <v>2</v>
      </c>
      <c r="C13" s="1">
        <f t="shared" si="0"/>
        <v>1.75</v>
      </c>
      <c r="D13" s="1">
        <f t="shared" si="1"/>
        <v>0.57073720166770281</v>
      </c>
      <c r="E13" s="1">
        <f t="shared" si="2"/>
        <v>-0.41614683654714257</v>
      </c>
      <c r="F13" s="1">
        <f t="shared" si="3"/>
        <v>7.175394435050797E-2</v>
      </c>
      <c r="G13" s="1">
        <f t="shared" si="4"/>
        <v>0.5</v>
      </c>
      <c r="H13" s="1" t="str">
        <f t="shared" si="5"/>
        <v xml:space="preserve">  </v>
      </c>
      <c r="I13" s="1">
        <v>3</v>
      </c>
    </row>
    <row r="14" spans="1:9" x14ac:dyDescent="0.25">
      <c r="A14" s="1">
        <f t="shared" si="6"/>
        <v>1.75</v>
      </c>
      <c r="B14" s="1">
        <f t="shared" si="7"/>
        <v>2</v>
      </c>
      <c r="C14" s="1">
        <f t="shared" si="0"/>
        <v>1.875</v>
      </c>
      <c r="D14" s="1">
        <f t="shared" si="1"/>
        <v>7.175394435050797E-2</v>
      </c>
      <c r="E14" s="1">
        <f t="shared" si="2"/>
        <v>-0.41614683654714257</v>
      </c>
      <c r="F14" s="1">
        <f t="shared" si="3"/>
        <v>-0.17453350618957408</v>
      </c>
      <c r="G14" s="1">
        <f t="shared" si="4"/>
        <v>0.25</v>
      </c>
      <c r="H14" s="1" t="str">
        <f>IF(D14*E14&gt;0, "Корни не отделены", "  ")</f>
        <v xml:space="preserve">  </v>
      </c>
      <c r="I14" s="1">
        <v>4</v>
      </c>
    </row>
    <row r="15" spans="1:9" x14ac:dyDescent="0.25">
      <c r="A15" s="1">
        <f t="shared" si="6"/>
        <v>1.75</v>
      </c>
      <c r="B15" s="1">
        <f t="shared" si="7"/>
        <v>1.875</v>
      </c>
      <c r="C15" s="1">
        <f t="shared" si="0"/>
        <v>1.8125</v>
      </c>
      <c r="D15" s="1">
        <f t="shared" si="1"/>
        <v>7.175394435050797E-2</v>
      </c>
      <c r="E15" s="1">
        <f t="shared" si="2"/>
        <v>-0.17453350618957408</v>
      </c>
      <c r="F15" s="1">
        <f t="shared" si="3"/>
        <v>-5.1857123141321626E-2</v>
      </c>
      <c r="G15" s="1">
        <f t="shared" si="4"/>
        <v>0.125</v>
      </c>
      <c r="H15" s="1" t="str">
        <f t="shared" si="5"/>
        <v xml:space="preserve">  </v>
      </c>
      <c r="I15" s="1">
        <v>5</v>
      </c>
    </row>
    <row r="16" spans="1:9" x14ac:dyDescent="0.25">
      <c r="A16" s="1">
        <f t="shared" si="6"/>
        <v>1.75</v>
      </c>
      <c r="B16" s="1">
        <f t="shared" si="7"/>
        <v>1.8125</v>
      </c>
      <c r="C16" s="1">
        <f t="shared" si="0"/>
        <v>1.78125</v>
      </c>
      <c r="D16" s="1">
        <f t="shared" si="1"/>
        <v>7.175394435050797E-2</v>
      </c>
      <c r="E16" s="1">
        <f t="shared" si="2"/>
        <v>-5.1857123141321626E-2</v>
      </c>
      <c r="F16" s="1">
        <f t="shared" si="3"/>
        <v>9.8464152018908901E-3</v>
      </c>
      <c r="G16" s="1">
        <f t="shared" si="4"/>
        <v>6.25E-2</v>
      </c>
      <c r="H16" s="1" t="str">
        <f t="shared" si="5"/>
        <v xml:space="preserve">  </v>
      </c>
      <c r="I16" s="1">
        <v>6</v>
      </c>
    </row>
    <row r="17" spans="1:9" x14ac:dyDescent="0.25">
      <c r="A17" s="1">
        <f t="shared" si="6"/>
        <v>1.78125</v>
      </c>
      <c r="B17" s="1">
        <f t="shared" si="7"/>
        <v>1.8125</v>
      </c>
      <c r="C17" s="1">
        <f t="shared" si="0"/>
        <v>1.796875</v>
      </c>
      <c r="D17" s="1">
        <f t="shared" si="1"/>
        <v>9.8464152018908901E-3</v>
      </c>
      <c r="E17" s="1">
        <f t="shared" si="2"/>
        <v>-5.1857123141321626E-2</v>
      </c>
      <c r="F17" s="1">
        <f t="shared" si="3"/>
        <v>-2.1032716415510411E-2</v>
      </c>
      <c r="G17" s="1">
        <f t="shared" si="4"/>
        <v>3.125E-2</v>
      </c>
      <c r="H17" s="1" t="str">
        <f t="shared" si="5"/>
        <v xml:space="preserve">  </v>
      </c>
      <c r="I17" s="1">
        <v>7</v>
      </c>
    </row>
    <row r="18" spans="1:9" x14ac:dyDescent="0.25">
      <c r="A18" s="1">
        <f t="shared" si="6"/>
        <v>1.78125</v>
      </c>
      <c r="B18" s="1">
        <f t="shared" si="7"/>
        <v>1.796875</v>
      </c>
      <c r="C18" s="1">
        <f t="shared" si="0"/>
        <v>1.7890625</v>
      </c>
      <c r="D18" s="1">
        <f t="shared" si="1"/>
        <v>9.8464152018908901E-3</v>
      </c>
      <c r="E18" s="1">
        <f t="shared" si="2"/>
        <v>-2.1032716415510411E-2</v>
      </c>
      <c r="F18" s="1">
        <f t="shared" si="3"/>
        <v>-5.5997587659102344E-3</v>
      </c>
      <c r="G18" s="1">
        <f t="shared" si="4"/>
        <v>1.5625E-2</v>
      </c>
      <c r="H18" s="1" t="str">
        <f t="shared" si="5"/>
        <v xml:space="preserve">  </v>
      </c>
      <c r="I18" s="1">
        <v>8</v>
      </c>
    </row>
    <row r="19" spans="1:9" x14ac:dyDescent="0.25">
      <c r="A19" s="1">
        <f t="shared" si="6"/>
        <v>1.78125</v>
      </c>
      <c r="B19" s="1">
        <f t="shared" si="7"/>
        <v>1.7890625</v>
      </c>
      <c r="C19" s="1">
        <f t="shared" si="0"/>
        <v>1.78515625</v>
      </c>
      <c r="D19" s="1">
        <f t="shared" si="1"/>
        <v>9.8464152018908901E-3</v>
      </c>
      <c r="E19" s="1">
        <f t="shared" si="2"/>
        <v>-5.5997587659102344E-3</v>
      </c>
      <c r="F19" s="1">
        <f t="shared" si="3"/>
        <v>2.1217052796493885E-3</v>
      </c>
      <c r="G19" s="1">
        <f t="shared" si="4"/>
        <v>7.8125E-3</v>
      </c>
      <c r="H19" s="1" t="str">
        <f t="shared" si="5"/>
        <v xml:space="preserve">  </v>
      </c>
      <c r="I19" s="1">
        <v>9</v>
      </c>
    </row>
    <row r="20" spans="1:9" x14ac:dyDescent="0.25">
      <c r="A20" s="1">
        <f t="shared" si="6"/>
        <v>1.78515625</v>
      </c>
      <c r="B20" s="1">
        <f t="shared" si="7"/>
        <v>1.7890625</v>
      </c>
      <c r="C20" s="1">
        <f t="shared" si="0"/>
        <v>1.787109375</v>
      </c>
      <c r="D20" s="1">
        <f t="shared" si="1"/>
        <v>2.1217052796493885E-3</v>
      </c>
      <c r="E20" s="1">
        <f t="shared" si="2"/>
        <v>-5.5997587659102344E-3</v>
      </c>
      <c r="F20" s="1">
        <f t="shared" si="3"/>
        <v>-1.739436117353943E-3</v>
      </c>
      <c r="G20" s="1">
        <f t="shared" si="4"/>
        <v>3.90625E-3</v>
      </c>
      <c r="H20" s="1" t="str">
        <f t="shared" si="5"/>
        <v xml:space="preserve">  </v>
      </c>
      <c r="I20" s="1">
        <v>10</v>
      </c>
    </row>
    <row r="21" spans="1:9" x14ac:dyDescent="0.25">
      <c r="A21" s="4">
        <f t="shared" si="6"/>
        <v>1.78515625</v>
      </c>
      <c r="B21" s="4">
        <f t="shared" si="7"/>
        <v>1.787109375</v>
      </c>
      <c r="C21" s="4">
        <f t="shared" si="0"/>
        <v>1.7861328125</v>
      </c>
      <c r="D21" s="1">
        <f t="shared" si="1"/>
        <v>2.1217052796493885E-3</v>
      </c>
      <c r="E21" s="1">
        <f t="shared" si="2"/>
        <v>-1.739436117353943E-3</v>
      </c>
      <c r="F21" s="1">
        <f t="shared" si="3"/>
        <v>1.9103269242548571E-4</v>
      </c>
      <c r="G21" s="4">
        <f t="shared" si="4"/>
        <v>1.953125E-3</v>
      </c>
      <c r="H21" s="1" t="str">
        <f t="shared" si="5"/>
        <v xml:space="preserve">  </v>
      </c>
      <c r="I21" s="1">
        <v>11</v>
      </c>
    </row>
  </sheetData>
  <mergeCells count="2">
    <mergeCell ref="A1:C1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9415-ACAE-4693-9297-A3DFDD57F096}">
  <dimension ref="A1:F10"/>
  <sheetViews>
    <sheetView tabSelected="1" workbookViewId="0">
      <selection activeCell="C14" sqref="C14"/>
    </sheetView>
  </sheetViews>
  <sheetFormatPr defaultRowHeight="15" x14ac:dyDescent="0.25"/>
  <cols>
    <col min="2" max="2" width="14.28515625" customWidth="1"/>
    <col min="3" max="3" width="20.28515625" customWidth="1"/>
    <col min="4" max="4" width="17.140625" customWidth="1"/>
    <col min="5" max="5" width="9.7109375" customWidth="1"/>
  </cols>
  <sheetData>
    <row r="1" spans="1:6" x14ac:dyDescent="0.25">
      <c r="A1" s="5" t="s">
        <v>4</v>
      </c>
      <c r="B1" s="5"/>
    </row>
    <row r="2" spans="1:6" x14ac:dyDescent="0.25">
      <c r="D2" s="2" t="s">
        <v>31</v>
      </c>
      <c r="E2" s="2"/>
      <c r="F2" s="2"/>
    </row>
    <row r="3" spans="1:6" x14ac:dyDescent="0.25">
      <c r="A3" s="1" t="s">
        <v>29</v>
      </c>
      <c r="B3" s="1" t="s">
        <v>24</v>
      </c>
      <c r="D3" t="s">
        <v>32</v>
      </c>
    </row>
    <row r="4" spans="1:6" x14ac:dyDescent="0.25">
      <c r="A4" s="1">
        <v>1</v>
      </c>
      <c r="B4" s="1">
        <v>1E-3</v>
      </c>
    </row>
    <row r="5" spans="1:6" x14ac:dyDescent="0.25">
      <c r="A5" s="2"/>
      <c r="B5" s="2"/>
      <c r="C5" s="2"/>
    </row>
    <row r="7" spans="1:6" x14ac:dyDescent="0.25">
      <c r="A7" s="1" t="s">
        <v>25</v>
      </c>
      <c r="B7" s="1" t="s">
        <v>26</v>
      </c>
      <c r="C7" s="1" t="s">
        <v>21</v>
      </c>
      <c r="D7" s="1" t="s">
        <v>27</v>
      </c>
      <c r="E7" s="1" t="s">
        <v>28</v>
      </c>
    </row>
    <row r="8" spans="1:6" x14ac:dyDescent="0.25">
      <c r="A8" s="1">
        <f>A4</f>
        <v>1</v>
      </c>
      <c r="B8" s="1">
        <f>(COS(A8)-A8+2)/(-SIN(A8)-1)</f>
        <v>-0.83645211821180288</v>
      </c>
      <c r="C8" s="1">
        <f>IF(ABS(B8-A8)&lt;$B$4, "Корень="&amp;ROUND(B8,4),ABS(B8-A8))</f>
        <v>1.836452118211803</v>
      </c>
      <c r="D8" s="1">
        <f>-SIN(A8)-1</f>
        <v>-1.8414709848078965</v>
      </c>
      <c r="E8" s="1">
        <v>1</v>
      </c>
    </row>
    <row r="9" spans="1:6" x14ac:dyDescent="0.25">
      <c r="A9" s="1">
        <f>B8</f>
        <v>-0.83645211821180288</v>
      </c>
      <c r="B9" s="1">
        <f t="shared" ref="B9:B10" si="0">(COS(A9)-A9+2)/(-SIN(A9)-1)</f>
        <v>-13.605546618348185</v>
      </c>
      <c r="C9" s="1">
        <f>IF(ABS(B9-A9)&lt;$B$4, "Корень="&amp;ROUND(B9,4),ABS(B9-A9))</f>
        <v>12.769094500136383</v>
      </c>
      <c r="D9" s="1">
        <f t="shared" ref="D9:D10" si="1">-SIN(A9)-1</f>
        <v>-0.25772964084498284</v>
      </c>
      <c r="E9" s="1">
        <v>2</v>
      </c>
    </row>
    <row r="10" spans="1:6" x14ac:dyDescent="0.25">
      <c r="A10" s="4">
        <f t="shared" ref="A10" si="2">B9</f>
        <v>-13.605546618348185</v>
      </c>
      <c r="B10" s="1">
        <f t="shared" si="0"/>
        <v>-116.74592438065768</v>
      </c>
      <c r="C10" s="4">
        <f>IF(ABS(B10-A10)&lt;$B$4, "Корень="&amp;ROUND(B10,4),ABS(B10-A10))</f>
        <v>103.1403777623095</v>
      </c>
      <c r="D10" s="1">
        <f t="shared" si="1"/>
        <v>-0.13801318895513515</v>
      </c>
      <c r="E10" s="1">
        <v>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Отделение корней</vt:lpstr>
      <vt:lpstr>Метод деления отрезка пополам</vt:lpstr>
      <vt:lpstr>Метод касательных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.</dc:creator>
  <cp:lastModifiedBy>Aleksei Mazanov</cp:lastModifiedBy>
  <dcterms:created xsi:type="dcterms:W3CDTF">2015-06-05T18:17:20Z</dcterms:created>
  <dcterms:modified xsi:type="dcterms:W3CDTF">2025-03-09T18:47:31Z</dcterms:modified>
</cp:coreProperties>
</file>