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L26" i="1"/>
  <c r="M26" i="1"/>
  <c r="N26" i="1"/>
  <c r="J26" i="1"/>
  <c r="D32" i="1"/>
  <c r="E32" i="1"/>
  <c r="F32" i="1"/>
  <c r="G32" i="1"/>
  <c r="C32" i="1"/>
  <c r="D26" i="1"/>
  <c r="E26" i="1"/>
  <c r="F26" i="1"/>
  <c r="G26" i="1"/>
  <c r="C26" i="1"/>
  <c r="K18" i="1"/>
  <c r="L18" i="1"/>
  <c r="M18" i="1"/>
  <c r="N18" i="1"/>
  <c r="J18" i="1"/>
  <c r="G18" i="1"/>
  <c r="D18" i="1"/>
  <c r="C18" i="1"/>
  <c r="E18" i="1"/>
  <c r="F18" i="1"/>
  <c r="E31" i="1"/>
  <c r="F31" i="1"/>
  <c r="G31" i="1"/>
  <c r="D31" i="1"/>
  <c r="E25" i="1"/>
  <c r="F25" i="1"/>
  <c r="G25" i="1"/>
  <c r="D25" i="1"/>
  <c r="L25" i="1"/>
  <c r="M25" i="1"/>
  <c r="N25" i="1"/>
  <c r="K25" i="1"/>
  <c r="L17" i="1"/>
  <c r="M17" i="1"/>
  <c r="N17" i="1"/>
  <c r="K17" i="1"/>
  <c r="E17" i="1"/>
  <c r="F17" i="1"/>
  <c r="G17" i="1"/>
  <c r="D17" i="1"/>
</calcChain>
</file>

<file path=xl/sharedStrings.xml><?xml version="1.0" encoding="utf-8"?>
<sst xmlns="http://schemas.openxmlformats.org/spreadsheetml/2006/main" count="66" uniqueCount="52">
  <si>
    <t>选择</t>
    <phoneticPr fontId="1" type="noConversion"/>
  </si>
  <si>
    <t>冒泡</t>
    <phoneticPr fontId="1" type="noConversion"/>
  </si>
  <si>
    <t>合并</t>
    <phoneticPr fontId="1" type="noConversion"/>
  </si>
  <si>
    <t>插入</t>
    <phoneticPr fontId="1" type="noConversion"/>
  </si>
  <si>
    <t>快速</t>
    <phoneticPr fontId="1" type="noConversion"/>
  </si>
  <si>
    <t>类\规模</t>
    <phoneticPr fontId="1" type="noConversion"/>
  </si>
  <si>
    <t>冒泡排序</t>
    <phoneticPr fontId="1" type="noConversion"/>
  </si>
  <si>
    <t>合并排序</t>
    <phoneticPr fontId="1" type="noConversion"/>
  </si>
  <si>
    <t>插入排序</t>
    <phoneticPr fontId="1" type="noConversion"/>
  </si>
  <si>
    <t>快速排序</t>
    <phoneticPr fontId="1" type="noConversion"/>
  </si>
  <si>
    <t>选择排序</t>
    <phoneticPr fontId="1" type="noConversion"/>
  </si>
  <si>
    <t>理论耗时/ms</t>
    <phoneticPr fontId="1" type="noConversion"/>
  </si>
  <si>
    <t>理论耗时/ms</t>
    <phoneticPr fontId="1" type="noConversion"/>
  </si>
  <si>
    <t>理论耗时/ms</t>
    <phoneticPr fontId="1" type="noConversion"/>
  </si>
  <si>
    <t>耗时/ms</t>
    <phoneticPr fontId="1" type="noConversion"/>
  </si>
  <si>
    <t>耗时/ms</t>
    <phoneticPr fontId="1" type="noConversion"/>
  </si>
  <si>
    <t>相对误差</t>
    <phoneticPr fontId="1" type="noConversion"/>
  </si>
  <si>
    <t>相对误差</t>
    <phoneticPr fontId="1" type="noConversion"/>
  </si>
  <si>
    <t>数据规模</t>
    <phoneticPr fontId="1" type="noConversion"/>
  </si>
  <si>
    <t>数据规模</t>
    <phoneticPr fontId="1" type="noConversion"/>
  </si>
  <si>
    <t>数据规模</t>
    <phoneticPr fontId="1" type="noConversion"/>
  </si>
  <si>
    <t>数据规模</t>
    <phoneticPr fontId="1" type="noConversion"/>
  </si>
  <si>
    <t>数据规模</t>
    <phoneticPr fontId="1" type="noConversion"/>
  </si>
  <si>
    <t xml:space="preserve">             x1</t>
    <phoneticPr fontId="1" type="noConversion"/>
  </si>
  <si>
    <t>理论所需次数</t>
    <phoneticPr fontId="1" type="noConversion"/>
  </si>
  <si>
    <t xml:space="preserve">             x2</t>
  </si>
  <si>
    <t xml:space="preserve">             x3</t>
  </si>
  <si>
    <t xml:space="preserve">             x4</t>
  </si>
  <si>
    <t xml:space="preserve">             x5</t>
  </si>
  <si>
    <t xml:space="preserve">             y1</t>
    <phoneticPr fontId="1" type="noConversion"/>
  </si>
  <si>
    <t xml:space="preserve">             y2</t>
  </si>
  <si>
    <t xml:space="preserve">             y3</t>
  </si>
  <si>
    <t xml:space="preserve">             y4</t>
  </si>
  <si>
    <t xml:space="preserve">             y5</t>
  </si>
  <si>
    <t>z1=y1/y1*x1</t>
    <phoneticPr fontId="1" type="noConversion"/>
  </si>
  <si>
    <t>z2=y2/y1*x1</t>
    <phoneticPr fontId="1" type="noConversion"/>
  </si>
  <si>
    <t xml:space="preserve">                 x1</t>
    <phoneticPr fontId="1" type="noConversion"/>
  </si>
  <si>
    <t xml:space="preserve">                 x2</t>
  </si>
  <si>
    <t xml:space="preserve">                 x3</t>
  </si>
  <si>
    <t xml:space="preserve">                 x4</t>
  </si>
  <si>
    <t xml:space="preserve">                 x5</t>
  </si>
  <si>
    <t xml:space="preserve">                 y1</t>
    <phoneticPr fontId="1" type="noConversion"/>
  </si>
  <si>
    <t xml:space="preserve">                 y2</t>
  </si>
  <si>
    <t xml:space="preserve">                 y3</t>
  </si>
  <si>
    <t xml:space="preserve">                 y4</t>
  </si>
  <si>
    <t xml:space="preserve">                 y5</t>
  </si>
  <si>
    <t>理论次数</t>
    <phoneticPr fontId="1" type="noConversion"/>
  </si>
  <si>
    <t xml:space="preserve"> z1=y1/y1*x1</t>
    <phoneticPr fontId="1" type="noConversion"/>
  </si>
  <si>
    <t xml:space="preserve"> z2=y2/y1*x1</t>
    <phoneticPr fontId="1" type="noConversion"/>
  </si>
  <si>
    <t xml:space="preserve"> z3=y3/y1*x1</t>
    <phoneticPr fontId="1" type="noConversion"/>
  </si>
  <si>
    <t xml:space="preserve"> z4=y4/y1*x1</t>
    <phoneticPr fontId="1" type="noConversion"/>
  </si>
  <si>
    <t>z5=y5/y1*x1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</si>
</sst>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FCD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FC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选择排序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耗时/ms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Sheet1!$C$15:$G$15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Sheet1!$C$16:$G$16</c:f>
              <c:numCache>
                <c:formatCode>General</c:formatCode>
                <c:ptCount val="5"/>
                <c:pt idx="0">
                  <c:v>173.53</c:v>
                </c:pt>
                <c:pt idx="1">
                  <c:v>684.46</c:v>
                </c:pt>
                <c:pt idx="2">
                  <c:v>1539.14</c:v>
                </c:pt>
                <c:pt idx="3">
                  <c:v>2737.46</c:v>
                </c:pt>
                <c:pt idx="4">
                  <c:v>4405.12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B-45DC-9A61-59E35858A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205343"/>
        <c:axId val="1302210751"/>
      </c:scatterChart>
      <c:valAx>
        <c:axId val="130220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layout>
            <c:manualLayout>
              <c:xMode val="edge"/>
              <c:yMode val="edge"/>
              <c:x val="0.41283202099737532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210751"/>
        <c:crosses val="autoZero"/>
        <c:crossBetween val="midCat"/>
      </c:valAx>
      <c:valAx>
        <c:axId val="130221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排序时间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20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插入排序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Sheet1!$I$24</c:f>
              <c:strCache>
                <c:ptCount val="1"/>
                <c:pt idx="0">
                  <c:v>耗时/ms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Sheet1!$J$23:$N$23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Sheet1!$J$24:$N$24</c:f>
              <c:numCache>
                <c:formatCode>General</c:formatCode>
                <c:ptCount val="5"/>
                <c:pt idx="0">
                  <c:v>97.68</c:v>
                </c:pt>
                <c:pt idx="1">
                  <c:v>387.67</c:v>
                </c:pt>
                <c:pt idx="2">
                  <c:v>895.11</c:v>
                </c:pt>
                <c:pt idx="3">
                  <c:v>1675.01</c:v>
                </c:pt>
                <c:pt idx="4">
                  <c:v>2871.03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38-4EEF-97D2-3D11F19AE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13391"/>
        <c:axId val="601413807"/>
      </c:scatterChart>
      <c:valAx>
        <c:axId val="60141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413807"/>
        <c:crosses val="autoZero"/>
        <c:crossBetween val="midCat"/>
      </c:valAx>
      <c:valAx>
        <c:axId val="60141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排序时间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41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合并排序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耗时/ms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Sheet1!$C$23:$G$23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Sheet1!$C$24:$G$24</c:f>
              <c:numCache>
                <c:formatCode>General</c:formatCode>
                <c:ptCount val="5"/>
                <c:pt idx="0">
                  <c:v>2.86</c:v>
                </c:pt>
                <c:pt idx="1">
                  <c:v>4.47</c:v>
                </c:pt>
                <c:pt idx="2">
                  <c:v>7.12</c:v>
                </c:pt>
                <c:pt idx="3">
                  <c:v>9.66</c:v>
                </c:pt>
                <c:pt idx="4">
                  <c:v>11.95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E-477B-A9B8-3DCC09B1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59199"/>
        <c:axId val="622962527"/>
      </c:scatterChart>
      <c:valAx>
        <c:axId val="62295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962527"/>
        <c:crosses val="autoZero"/>
        <c:crossBetween val="midCat"/>
      </c:valAx>
      <c:valAx>
        <c:axId val="62296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排序时间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95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快速排序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耗时/ms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Sheet1!$C$29:$G$29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Sheet1!$C$30:$G$30</c:f>
              <c:numCache>
                <c:formatCode>General</c:formatCode>
                <c:ptCount val="5"/>
                <c:pt idx="0">
                  <c:v>1.83</c:v>
                </c:pt>
                <c:pt idx="1">
                  <c:v>3.49</c:v>
                </c:pt>
                <c:pt idx="2">
                  <c:v>5.44</c:v>
                </c:pt>
                <c:pt idx="3">
                  <c:v>7.54</c:v>
                </c:pt>
                <c:pt idx="4">
                  <c:v>9.4700000000000006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E6-47E9-833F-E3842B5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32591"/>
        <c:axId val="595528015"/>
      </c:scatterChart>
      <c:valAx>
        <c:axId val="59553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528015"/>
        <c:crosses val="autoZero"/>
        <c:crossBetween val="midCat"/>
      </c:valAx>
      <c:valAx>
        <c:axId val="5955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排序时间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53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选择排序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耗时/ms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5566163604549433"/>
                  <c:y val="0.180294546515018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Sheet1!$C$15:$G$15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Sheet1!$C$16:$G$16</c:f>
              <c:numCache>
                <c:formatCode>General</c:formatCode>
                <c:ptCount val="5"/>
                <c:pt idx="0">
                  <c:v>173.53</c:v>
                </c:pt>
                <c:pt idx="1">
                  <c:v>684.46</c:v>
                </c:pt>
                <c:pt idx="2">
                  <c:v>1539.14</c:v>
                </c:pt>
                <c:pt idx="3">
                  <c:v>2737.46</c:v>
                </c:pt>
                <c:pt idx="4">
                  <c:v>4405.12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B5-45D5-8759-8642CFC95938}"/>
            </c:ext>
          </c:extLst>
        </c:ser>
        <c:ser>
          <c:idx val="1"/>
          <c:order val="1"/>
          <c:tx>
            <c:strRef>
              <c:f>Sheet1!$B$17</c:f>
              <c:strCache>
                <c:ptCount val="1"/>
                <c:pt idx="0">
                  <c:v>理论耗时/ms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866163604549432"/>
                  <c:y val="-1.36300670749489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Sheet1!$C$15:$G$15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Sheet1!$C$17:$G$17</c:f>
              <c:numCache>
                <c:formatCode>General</c:formatCode>
                <c:ptCount val="5"/>
                <c:pt idx="0">
                  <c:v>173.53</c:v>
                </c:pt>
                <c:pt idx="1">
                  <c:v>694.01593403922561</c:v>
                </c:pt>
                <c:pt idx="2">
                  <c:v>1561.4577951785582</c:v>
                </c:pt>
                <c:pt idx="3">
                  <c:v>2775.8555834179979</c:v>
                </c:pt>
                <c:pt idx="4">
                  <c:v>4337.2092987575452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B5-45D5-8759-8642CFC95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896735"/>
        <c:axId val="1740180895"/>
      </c:scatterChart>
      <c:valAx>
        <c:axId val="173689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0180895"/>
        <c:crosses val="autoZero"/>
        <c:crossBetween val="midCat"/>
      </c:valAx>
      <c:valAx>
        <c:axId val="17401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689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冒泡排序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Sheet1!$I$16</c:f>
              <c:strCache>
                <c:ptCount val="1"/>
                <c:pt idx="0">
                  <c:v>耗时/ms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Sheet1!$J$15:$N$15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Sheet1!$J$16:$N$16</c:f>
              <c:numCache>
                <c:formatCode>General</c:formatCode>
                <c:ptCount val="5"/>
                <c:pt idx="0">
                  <c:v>379.36</c:v>
                </c:pt>
                <c:pt idx="1">
                  <c:v>1676.98</c:v>
                </c:pt>
                <c:pt idx="2">
                  <c:v>4300.8900000000003</c:v>
                </c:pt>
                <c:pt idx="3">
                  <c:v>7812.97</c:v>
                </c:pt>
                <c:pt idx="4">
                  <c:v>13042.51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17-4B99-921B-8142747EFCB0}"/>
            </c:ext>
          </c:extLst>
        </c:ser>
        <c:ser>
          <c:idx val="1"/>
          <c:order val="1"/>
          <c:tx>
            <c:strRef>
              <c:f>Sheet1!$I$17</c:f>
              <c:strCache>
                <c:ptCount val="1"/>
                <c:pt idx="0">
                  <c:v>理论耗时/ms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Sheet1!$J$15:$N$15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Sheet1!$J$17:$N$17</c:f>
              <c:numCache>
                <c:formatCode>General</c:formatCode>
                <c:ptCount val="5"/>
                <c:pt idx="0">
                  <c:v>379.36</c:v>
                </c:pt>
                <c:pt idx="1">
                  <c:v>1517.4855304843313</c:v>
                </c:pt>
                <c:pt idx="2">
                  <c:v>3414.376589935463</c:v>
                </c:pt>
                <c:pt idx="3">
                  <c:v>6070.0331783533939</c:v>
                </c:pt>
                <c:pt idx="4">
                  <c:v>9484.4552957381256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17-4B99-921B-8142747EF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99903"/>
        <c:axId val="1860996159"/>
      </c:scatterChart>
      <c:valAx>
        <c:axId val="186099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996159"/>
        <c:crosses val="autoZero"/>
        <c:crossBetween val="midCat"/>
      </c:valAx>
      <c:valAx>
        <c:axId val="18609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99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合并排序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耗时/ms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964785651793528"/>
                  <c:y val="-0.14099919801691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Sheet1!$C$23:$G$23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Sheet1!$C$24:$G$24</c:f>
              <c:numCache>
                <c:formatCode>General</c:formatCode>
                <c:ptCount val="5"/>
                <c:pt idx="0">
                  <c:v>2.86</c:v>
                </c:pt>
                <c:pt idx="1">
                  <c:v>4.47</c:v>
                </c:pt>
                <c:pt idx="2">
                  <c:v>7.12</c:v>
                </c:pt>
                <c:pt idx="3">
                  <c:v>9.66</c:v>
                </c:pt>
                <c:pt idx="4">
                  <c:v>11.95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C-4CE9-A48F-1C55A643786D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理论耗时/ms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Sheet1!$C$23:$G$23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Sheet1!$C$25:$G$25</c:f>
              <c:numCache>
                <c:formatCode>General</c:formatCode>
                <c:ptCount val="5"/>
                <c:pt idx="0">
                  <c:v>2.86</c:v>
                </c:pt>
                <c:pt idx="1">
                  <c:v>6.1504730694812508</c:v>
                </c:pt>
                <c:pt idx="2">
                  <c:v>9.6034253656853643</c:v>
                </c:pt>
                <c:pt idx="3">
                  <c:v>13.161891951153494</c:v>
                </c:pt>
                <c:pt idx="4">
                  <c:v>16.798818245341742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2C-4CE9-A48F-1C55A6437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019951"/>
        <c:axId val="1825025775"/>
      </c:scatterChart>
      <c:valAx>
        <c:axId val="182501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5025775"/>
        <c:crosses val="autoZero"/>
        <c:crossBetween val="midCat"/>
      </c:valAx>
      <c:valAx>
        <c:axId val="182502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501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插入排序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Sheet1!$I$24</c:f>
              <c:strCache>
                <c:ptCount val="1"/>
                <c:pt idx="0">
                  <c:v>耗时/ms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Sheet1!$J$23:$N$23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Sheet1!$J$24:$N$24</c:f>
              <c:numCache>
                <c:formatCode>General</c:formatCode>
                <c:ptCount val="5"/>
                <c:pt idx="0">
                  <c:v>97.68</c:v>
                </c:pt>
                <c:pt idx="1">
                  <c:v>387.67</c:v>
                </c:pt>
                <c:pt idx="2">
                  <c:v>895.11</c:v>
                </c:pt>
                <c:pt idx="3">
                  <c:v>1675.01</c:v>
                </c:pt>
                <c:pt idx="4">
                  <c:v>2871.03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F-4D0B-B24F-AF0AA62777C8}"/>
            </c:ext>
          </c:extLst>
        </c:ser>
        <c:ser>
          <c:idx val="1"/>
          <c:order val="1"/>
          <c:tx>
            <c:strRef>
              <c:f>Sheet1!$I$25</c:f>
              <c:strCache>
                <c:ptCount val="1"/>
                <c:pt idx="0">
                  <c:v>理论耗时/ms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Sheet1!$J$23:$N$23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Sheet1!$J$25:$N$25</c:f>
              <c:numCache>
                <c:formatCode>General</c:formatCode>
                <c:ptCount val="5"/>
                <c:pt idx="0">
                  <c:v>97.68</c:v>
                </c:pt>
                <c:pt idx="1">
                  <c:v>390.68094460110814</c:v>
                </c:pt>
                <c:pt idx="2">
                  <c:v>879.00283087351033</c:v>
                </c:pt>
                <c:pt idx="3">
                  <c:v>1562.6456588172064</c:v>
                </c:pt>
                <c:pt idx="4">
                  <c:v>2441.6094284321966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DF-4D0B-B24F-AF0AA6277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183391"/>
        <c:axId val="1740184223"/>
      </c:scatterChart>
      <c:valAx>
        <c:axId val="174018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0184223"/>
        <c:crosses val="autoZero"/>
        <c:crossBetween val="midCat"/>
      </c:valAx>
      <c:valAx>
        <c:axId val="17401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018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快速排序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耗时/ms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777274715660541"/>
                  <c:y val="-4.2265237678623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Sheet1!$C$29:$G$29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Sheet1!$C$30:$G$30</c:f>
              <c:numCache>
                <c:formatCode>General</c:formatCode>
                <c:ptCount val="5"/>
                <c:pt idx="0">
                  <c:v>1.83</c:v>
                </c:pt>
                <c:pt idx="1">
                  <c:v>3.49</c:v>
                </c:pt>
                <c:pt idx="2">
                  <c:v>5.44</c:v>
                </c:pt>
                <c:pt idx="3">
                  <c:v>7.54</c:v>
                </c:pt>
                <c:pt idx="4">
                  <c:v>9.4700000000000006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B1-4C9E-8B24-498E2D47D618}"/>
            </c:ext>
          </c:extLst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理论耗时/ms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Sheet1!$C$29:$G$29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Sheet1!$C$31:$G$31</c:f>
              <c:numCache>
                <c:formatCode>General</c:formatCode>
                <c:ptCount val="5"/>
                <c:pt idx="0">
                  <c:v>1.83</c:v>
                </c:pt>
                <c:pt idx="1">
                  <c:v>3.9354425584442976</c:v>
                </c:pt>
                <c:pt idx="2">
                  <c:v>6.1448490976238528</c:v>
                </c:pt>
                <c:pt idx="3">
                  <c:v>8.4217700246891258</c:v>
                </c:pt>
                <c:pt idx="4">
                  <c:v>10.748894191949438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B1-4C9E-8B24-498E2D47D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003231"/>
        <c:axId val="1860995327"/>
      </c:scatterChart>
      <c:valAx>
        <c:axId val="186100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995327"/>
        <c:crosses val="autoZero"/>
        <c:crossBetween val="midCat"/>
      </c:valAx>
      <c:valAx>
        <c:axId val="18609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100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各排序在不同数据规模的耗时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选择排序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Sheet1!$C$4:$G$4</c:f>
              <c:numCache>
                <c:formatCode>General</c:formatCode>
                <c:ptCount val="5"/>
                <c:pt idx="0">
                  <c:v>173.53</c:v>
                </c:pt>
                <c:pt idx="1">
                  <c:v>684.46</c:v>
                </c:pt>
                <c:pt idx="2">
                  <c:v>1539.14</c:v>
                </c:pt>
                <c:pt idx="3">
                  <c:v>2737.46</c:v>
                </c:pt>
                <c:pt idx="4">
                  <c:v>4405.12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08-44B8-BE06-C5D1C3C20673}"/>
            </c:ext>
          </c:extLst>
        </c:ser>
        <c:ser>
          <c:idx val="1"/>
          <c:order val="1"/>
          <c:tx>
            <c:v>冒泡排序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Sheet1!$C$5:$G$5</c:f>
              <c:numCache>
                <c:formatCode>General</c:formatCode>
                <c:ptCount val="5"/>
                <c:pt idx="0">
                  <c:v>379.36</c:v>
                </c:pt>
                <c:pt idx="1">
                  <c:v>1676.98</c:v>
                </c:pt>
                <c:pt idx="2">
                  <c:v>4300.8900000000003</c:v>
                </c:pt>
                <c:pt idx="3">
                  <c:v>7812.97</c:v>
                </c:pt>
                <c:pt idx="4">
                  <c:v>13042.51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08-44B8-BE06-C5D1C3C20673}"/>
            </c:ext>
          </c:extLst>
        </c:ser>
        <c:ser>
          <c:idx val="2"/>
          <c:order val="2"/>
          <c:tx>
            <c:v>合并排序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Sheet1!$C$6:$G$6</c:f>
              <c:numCache>
                <c:formatCode>General</c:formatCode>
                <c:ptCount val="5"/>
                <c:pt idx="0">
                  <c:v>2.86</c:v>
                </c:pt>
                <c:pt idx="1">
                  <c:v>4.47</c:v>
                </c:pt>
                <c:pt idx="2">
                  <c:v>7.12</c:v>
                </c:pt>
                <c:pt idx="3">
                  <c:v>9.66</c:v>
                </c:pt>
                <c:pt idx="4">
                  <c:v>11.95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08-44B8-BE06-C5D1C3C20673}"/>
            </c:ext>
          </c:extLst>
        </c:ser>
        <c:ser>
          <c:idx val="3"/>
          <c:order val="3"/>
          <c:tx>
            <c:v>插入排序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Sheet1!$C$7:$G$7</c:f>
              <c:numCache>
                <c:formatCode>General</c:formatCode>
                <c:ptCount val="5"/>
                <c:pt idx="0">
                  <c:v>97.68</c:v>
                </c:pt>
                <c:pt idx="1">
                  <c:v>387.67</c:v>
                </c:pt>
                <c:pt idx="2">
                  <c:v>895.11</c:v>
                </c:pt>
                <c:pt idx="3">
                  <c:v>1675.01</c:v>
                </c:pt>
                <c:pt idx="4">
                  <c:v>2871.03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08-44B8-BE06-C5D1C3C20673}"/>
            </c:ext>
          </c:extLst>
        </c:ser>
        <c:ser>
          <c:idx val="4"/>
          <c:order val="4"/>
          <c:tx>
            <c:v>快速排序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Sheet1!$C$8:$G$8</c:f>
              <c:numCache>
                <c:formatCode>General</c:formatCode>
                <c:ptCount val="5"/>
                <c:pt idx="0">
                  <c:v>1.83</c:v>
                </c:pt>
                <c:pt idx="1">
                  <c:v>3.49</c:v>
                </c:pt>
                <c:pt idx="2">
                  <c:v>5.44</c:v>
                </c:pt>
                <c:pt idx="3">
                  <c:v>7.54</c:v>
                </c:pt>
                <c:pt idx="4">
                  <c:v>9.4700000000000006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08-44B8-BE06-C5D1C3C20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39872"/>
        <c:axId val="604335712"/>
      </c:scatterChart>
      <c:valAx>
        <c:axId val="604339872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335712"/>
        <c:crosses val="autoZero"/>
        <c:crossBetween val="midCat"/>
      </c:valAx>
      <c:valAx>
        <c:axId val="6043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排序时间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33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快速排序与合并排序在不同数据规模下的耗时比较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快速排序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Sheet1!$C$8:$G$8</c:f>
              <c:numCache>
                <c:formatCode>General</c:formatCode>
                <c:ptCount val="5"/>
                <c:pt idx="0">
                  <c:v>1.83</c:v>
                </c:pt>
                <c:pt idx="1">
                  <c:v>3.49</c:v>
                </c:pt>
                <c:pt idx="2">
                  <c:v>5.44</c:v>
                </c:pt>
                <c:pt idx="3">
                  <c:v>7.54</c:v>
                </c:pt>
                <c:pt idx="4">
                  <c:v>9.4700000000000006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61-459B-AF70-585A5F9D1485}"/>
            </c:ext>
          </c:extLst>
        </c:ser>
        <c:ser>
          <c:idx val="1"/>
          <c:order val="1"/>
          <c:tx>
            <c:v>合并排序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Sheet1!$C$6:$G$6</c:f>
              <c:numCache>
                <c:formatCode>General</c:formatCode>
                <c:ptCount val="5"/>
                <c:pt idx="0">
                  <c:v>2.86</c:v>
                </c:pt>
                <c:pt idx="1">
                  <c:v>4.47</c:v>
                </c:pt>
                <c:pt idx="2">
                  <c:v>7.12</c:v>
                </c:pt>
                <c:pt idx="3">
                  <c:v>9.66</c:v>
                </c:pt>
                <c:pt idx="4">
                  <c:v>11.95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61-459B-AF70-585A5F9D1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54672"/>
        <c:axId val="588758832"/>
      </c:scatterChart>
      <c:valAx>
        <c:axId val="58875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758832"/>
        <c:crosses val="autoZero"/>
        <c:crossBetween val="midCat"/>
      </c:valAx>
      <c:valAx>
        <c:axId val="5887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时间消耗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75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冒泡排序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Sheet1!$I$16</c:f>
              <c:strCache>
                <c:ptCount val="1"/>
                <c:pt idx="0">
                  <c:v>耗时/ms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Sheet1!$J$15:$N$15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Sheet1!$J$16:$N$16</c:f>
              <c:numCache>
                <c:formatCode>General</c:formatCode>
                <c:ptCount val="5"/>
                <c:pt idx="0">
                  <c:v>379.36</c:v>
                </c:pt>
                <c:pt idx="1">
                  <c:v>1676.98</c:v>
                </c:pt>
                <c:pt idx="2">
                  <c:v>4300.8900000000003</c:v>
                </c:pt>
                <c:pt idx="3">
                  <c:v>7812.97</c:v>
                </c:pt>
                <c:pt idx="4">
                  <c:v>13042.51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4-4568-8FAE-9095E6B55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33839"/>
        <c:axId val="595528431"/>
      </c:scatterChart>
      <c:valAx>
        <c:axId val="59553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528431"/>
        <c:crosses val="autoZero"/>
        <c:crossBetween val="midCat"/>
      </c:valAx>
      <c:valAx>
        <c:axId val="5955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排序时间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53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47625</xdr:colOff>
      <xdr:row>15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49</xdr:row>
      <xdr:rowOff>66675</xdr:rowOff>
    </xdr:from>
    <xdr:to>
      <xdr:col>7</xdr:col>
      <xdr:colOff>247650</xdr:colOff>
      <xdr:row>64</xdr:row>
      <xdr:rowOff>95250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447675</xdr:colOff>
      <xdr:row>63</xdr:row>
      <xdr:rowOff>85725</xdr:rowOff>
    </xdr:from>
    <xdr:to>
      <xdr:col>15</xdr:col>
      <xdr:colOff>219075</xdr:colOff>
      <xdr:row>78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65</xdr:row>
      <xdr:rowOff>9525</xdr:rowOff>
    </xdr:from>
    <xdr:to>
      <xdr:col>7</xdr:col>
      <xdr:colOff>304800</xdr:colOff>
      <xdr:row>80</xdr:row>
      <xdr:rowOff>38100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552450</xdr:colOff>
      <xdr:row>78</xdr:row>
      <xdr:rowOff>161925</xdr:rowOff>
    </xdr:from>
    <xdr:to>
      <xdr:col>14</xdr:col>
      <xdr:colOff>323850</xdr:colOff>
      <xdr:row>94</xdr:row>
      <xdr:rowOff>9525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657225</xdr:colOff>
      <xdr:row>78</xdr:row>
      <xdr:rowOff>123825</xdr:rowOff>
    </xdr:from>
    <xdr:to>
      <xdr:col>7</xdr:col>
      <xdr:colOff>428625</xdr:colOff>
      <xdr:row>93</xdr:row>
      <xdr:rowOff>152400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238125</xdr:colOff>
      <xdr:row>98</xdr:row>
      <xdr:rowOff>0</xdr:rowOff>
    </xdr:from>
    <xdr:to>
      <xdr:col>17</xdr:col>
      <xdr:colOff>438150</xdr:colOff>
      <xdr:row>116</xdr:row>
      <xdr:rowOff>142875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533400</xdr:colOff>
      <xdr:row>97</xdr:row>
      <xdr:rowOff>28575</xdr:rowOff>
    </xdr:from>
    <xdr:to>
      <xdr:col>9</xdr:col>
      <xdr:colOff>95250</xdr:colOff>
      <xdr:row>114</xdr:row>
      <xdr:rowOff>114300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180975</xdr:colOff>
      <xdr:row>0</xdr:row>
      <xdr:rowOff>19050</xdr:rowOff>
    </xdr:from>
    <xdr:to>
      <xdr:col>13</xdr:col>
      <xdr:colOff>638175</xdr:colOff>
      <xdr:row>15</xdr:row>
      <xdr:rowOff>47625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85725</xdr:colOff>
      <xdr:row>15</xdr:row>
      <xdr:rowOff>123825</xdr:rowOff>
    </xdr:from>
    <xdr:to>
      <xdr:col>6</xdr:col>
      <xdr:colOff>542925</xdr:colOff>
      <xdr:row>30</xdr:row>
      <xdr:rowOff>152400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676275</xdr:colOff>
      <xdr:row>15</xdr:row>
      <xdr:rowOff>171450</xdr:rowOff>
    </xdr:from>
    <xdr:to>
      <xdr:col>13</xdr:col>
      <xdr:colOff>447675</xdr:colOff>
      <xdr:row>31</xdr:row>
      <xdr:rowOff>19050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38100</xdr:colOff>
      <xdr:row>9</xdr:row>
      <xdr:rowOff>19050</xdr:rowOff>
    </xdr:from>
    <xdr:to>
      <xdr:col>20</xdr:col>
      <xdr:colOff>495300</xdr:colOff>
      <xdr:row>24</xdr:row>
      <xdr:rowOff>47625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34"/>
  <sheetViews>
    <sheetView topLeftCell="F16" workbookViewId="0">
      <selection activeCell="S36" sqref="S36"/>
    </sheetView>
  </sheetViews>
  <sheetFormatPr defaultRowHeight="14.25" x14ac:dyDescent="0.2"/>
  <cols>
    <col min="2" max="2" width="11.125" customWidth="1"/>
    <col min="3" max="3" width="10.5" bestFit="1" customWidth="1"/>
    <col min="9" max="9" width="12.625" customWidth="1"/>
    <col min="10" max="10" width="10.5" bestFit="1" customWidth="1"/>
    <col min="15" max="15" width="0.5" customWidth="1"/>
    <col min="16" max="16" width="11.75" customWidth="1"/>
    <col min="17" max="21" width="11.625" customWidth="1"/>
  </cols>
  <sheetData>
    <row r="3" spans="1:14" x14ac:dyDescent="0.2">
      <c r="B3" t="s">
        <v>5</v>
      </c>
      <c r="C3">
        <v>10000</v>
      </c>
      <c r="D3">
        <v>20000</v>
      </c>
      <c r="E3">
        <v>30000</v>
      </c>
      <c r="F3">
        <v>40000</v>
      </c>
      <c r="G3">
        <v>50000</v>
      </c>
    </row>
    <row r="4" spans="1:14" x14ac:dyDescent="0.2">
      <c r="B4" t="s">
        <v>0</v>
      </c>
      <c r="C4">
        <v>173.53</v>
      </c>
      <c r="D4">
        <v>684.46</v>
      </c>
      <c r="E4">
        <v>1539.14</v>
      </c>
      <c r="F4">
        <v>2737.46</v>
      </c>
      <c r="G4">
        <v>4405.12</v>
      </c>
    </row>
    <row r="5" spans="1:14" x14ac:dyDescent="0.2">
      <c r="B5" t="s">
        <v>1</v>
      </c>
      <c r="C5">
        <v>379.36</v>
      </c>
      <c r="D5">
        <v>1676.98</v>
      </c>
      <c r="E5">
        <v>4300.8900000000003</v>
      </c>
      <c r="F5">
        <v>7812.97</v>
      </c>
      <c r="G5">
        <v>13042.51</v>
      </c>
    </row>
    <row r="6" spans="1:14" x14ac:dyDescent="0.2">
      <c r="B6" t="s">
        <v>2</v>
      </c>
      <c r="C6">
        <v>2.86</v>
      </c>
      <c r="D6">
        <v>4.47</v>
      </c>
      <c r="E6">
        <v>7.12</v>
      </c>
      <c r="F6">
        <v>9.66</v>
      </c>
      <c r="G6">
        <v>11.95</v>
      </c>
    </row>
    <row r="7" spans="1:14" x14ac:dyDescent="0.2">
      <c r="B7" t="s">
        <v>3</v>
      </c>
      <c r="C7">
        <v>97.68</v>
      </c>
      <c r="D7">
        <v>387.67</v>
      </c>
      <c r="E7">
        <v>895.11</v>
      </c>
      <c r="F7">
        <v>1675.01</v>
      </c>
      <c r="G7">
        <v>2871.03</v>
      </c>
    </row>
    <row r="8" spans="1:14" x14ac:dyDescent="0.2">
      <c r="B8" t="s">
        <v>4</v>
      </c>
      <c r="C8">
        <v>1.83</v>
      </c>
      <c r="D8">
        <v>3.49</v>
      </c>
      <c r="E8">
        <v>5.44</v>
      </c>
      <c r="F8">
        <v>7.54</v>
      </c>
      <c r="G8">
        <v>9.4700000000000006</v>
      </c>
    </row>
    <row r="12" spans="1:1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">
      <c r="A13" s="1"/>
      <c r="B13" s="1" t="s">
        <v>10</v>
      </c>
      <c r="C13" s="1"/>
      <c r="D13" s="1"/>
      <c r="E13" s="1"/>
      <c r="F13" s="1"/>
      <c r="G13" s="1"/>
      <c r="H13" s="1"/>
      <c r="I13" s="1" t="s">
        <v>6</v>
      </c>
      <c r="J13" s="1"/>
      <c r="K13" s="1"/>
      <c r="L13" s="1"/>
      <c r="M13" s="1"/>
      <c r="N13" s="1"/>
    </row>
    <row r="14" spans="1:1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">
      <c r="A15" s="1"/>
      <c r="B15" s="1" t="s">
        <v>18</v>
      </c>
      <c r="C15" s="1">
        <v>10000</v>
      </c>
      <c r="D15" s="1">
        <v>20000</v>
      </c>
      <c r="E15" s="1">
        <v>30000</v>
      </c>
      <c r="F15" s="1">
        <v>40000</v>
      </c>
      <c r="G15" s="1">
        <v>50000</v>
      </c>
      <c r="H15" s="1"/>
      <c r="I15" s="1" t="s">
        <v>19</v>
      </c>
      <c r="J15" s="1">
        <v>10000</v>
      </c>
      <c r="K15" s="1">
        <v>20000</v>
      </c>
      <c r="L15" s="1">
        <v>30000</v>
      </c>
      <c r="M15" s="1">
        <v>40000</v>
      </c>
      <c r="N15" s="1">
        <v>50000</v>
      </c>
    </row>
    <row r="16" spans="1:14" x14ac:dyDescent="0.2">
      <c r="A16" s="1"/>
      <c r="B16" s="1" t="s">
        <v>14</v>
      </c>
      <c r="C16" s="1">
        <v>173.53</v>
      </c>
      <c r="D16" s="1">
        <v>684.46</v>
      </c>
      <c r="E16" s="1">
        <v>1539.14</v>
      </c>
      <c r="F16" s="1">
        <v>2737.46</v>
      </c>
      <c r="G16" s="1">
        <v>4405.12</v>
      </c>
      <c r="H16" s="1"/>
      <c r="I16" s="1" t="s">
        <v>15</v>
      </c>
      <c r="J16" s="1">
        <v>379.36</v>
      </c>
      <c r="K16" s="1">
        <v>1676.98</v>
      </c>
      <c r="L16" s="1">
        <v>4300.8900000000003</v>
      </c>
      <c r="M16" s="1">
        <v>7812.97</v>
      </c>
      <c r="N16" s="1">
        <v>13042.51</v>
      </c>
    </row>
    <row r="17" spans="1:21" x14ac:dyDescent="0.2">
      <c r="A17" s="1"/>
      <c r="B17" s="1" t="s">
        <v>11</v>
      </c>
      <c r="C17" s="1">
        <v>173.53</v>
      </c>
      <c r="D17" s="1">
        <f>(3*D15/2+6)*(D15-1)/150044994*(173.53)</f>
        <v>694.01593403922561</v>
      </c>
      <c r="E17" s="1">
        <f t="shared" ref="E17:G17" si="0">(3*E15/2+6)*(E15-1)/150044994*(173.53)</f>
        <v>1561.4577951785582</v>
      </c>
      <c r="F17" s="1">
        <f t="shared" si="0"/>
        <v>2775.8555834179979</v>
      </c>
      <c r="G17" s="1">
        <f t="shared" si="0"/>
        <v>4337.2092987575452</v>
      </c>
      <c r="H17" s="1"/>
      <c r="I17" s="1" t="s">
        <v>11</v>
      </c>
      <c r="J17" s="1">
        <v>379.36</v>
      </c>
      <c r="K17" s="1">
        <f>(5*K15/2+1)*(K15-1)/249984999*(379.36)</f>
        <v>1517.4855304843313</v>
      </c>
      <c r="L17" s="1">
        <f t="shared" ref="L17:N17" si="1">(5*L15/2+1)*(L15-1)/249984999*(379.36)</f>
        <v>3414.376589935463</v>
      </c>
      <c r="M17" s="1">
        <f t="shared" si="1"/>
        <v>6070.0331783533939</v>
      </c>
      <c r="N17" s="1">
        <f t="shared" si="1"/>
        <v>9484.4552957381256</v>
      </c>
    </row>
    <row r="18" spans="1:21" x14ac:dyDescent="0.2">
      <c r="A18" s="1"/>
      <c r="B18" s="1" t="s">
        <v>16</v>
      </c>
      <c r="C18" s="1">
        <f>ABS(C16-C17)/C17</f>
        <v>0</v>
      </c>
      <c r="D18" s="1">
        <f>ABS(D16-D17)/D17</f>
        <v>1.3769041272019954E-2</v>
      </c>
      <c r="E18" s="1">
        <f t="shared" ref="E18:F18" si="2">ABS(E16-E17)/E17</f>
        <v>1.4292922452000026E-2</v>
      </c>
      <c r="F18" s="1">
        <f t="shared" si="2"/>
        <v>1.3831981623020949E-2</v>
      </c>
      <c r="G18" s="1">
        <f>ABS(G16-G17)/G17</f>
        <v>1.5657695205511222E-2</v>
      </c>
      <c r="H18" s="1"/>
      <c r="I18" s="1" t="s">
        <v>17</v>
      </c>
      <c r="J18" s="1">
        <f>ABS(J16-J17)/J17</f>
        <v>0</v>
      </c>
      <c r="K18" s="1">
        <f t="shared" ref="K18:N18" si="3">ABS(K16-K17)/K17</f>
        <v>0.10510444173050093</v>
      </c>
      <c r="L18" s="1">
        <f t="shared" si="3"/>
        <v>0.25964136840608254</v>
      </c>
      <c r="M18" s="1">
        <f t="shared" si="3"/>
        <v>0.28713793984885755</v>
      </c>
      <c r="N18" s="1">
        <f t="shared" si="3"/>
        <v>0.37514591964608651</v>
      </c>
    </row>
    <row r="19" spans="1:2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2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21" x14ac:dyDescent="0.2">
      <c r="A21" s="1"/>
      <c r="B21" s="1" t="s">
        <v>7</v>
      </c>
      <c r="C21" s="1"/>
      <c r="D21" s="1"/>
      <c r="E21" s="1"/>
      <c r="F21" s="1"/>
      <c r="G21" s="1"/>
      <c r="H21" s="1"/>
      <c r="I21" s="1" t="s">
        <v>8</v>
      </c>
      <c r="J21" s="1"/>
      <c r="K21" s="1"/>
      <c r="L21" s="1"/>
      <c r="M21" s="1"/>
      <c r="N21" s="1"/>
    </row>
    <row r="22" spans="1:2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21" x14ac:dyDescent="0.2">
      <c r="A23" s="1"/>
      <c r="B23" s="1" t="s">
        <v>21</v>
      </c>
      <c r="C23" s="1">
        <v>10000</v>
      </c>
      <c r="D23" s="1">
        <v>20000</v>
      </c>
      <c r="E23" s="1">
        <v>30000</v>
      </c>
      <c r="F23" s="1">
        <v>40000</v>
      </c>
      <c r="G23" s="1">
        <v>50000</v>
      </c>
      <c r="H23" s="1"/>
      <c r="I23" s="1" t="s">
        <v>20</v>
      </c>
      <c r="J23" s="1">
        <v>10000</v>
      </c>
      <c r="K23" s="1">
        <v>20000</v>
      </c>
      <c r="L23" s="1">
        <v>30000</v>
      </c>
      <c r="M23" s="1">
        <v>40000</v>
      </c>
      <c r="N23" s="1">
        <v>50000</v>
      </c>
    </row>
    <row r="24" spans="1:21" x14ac:dyDescent="0.2">
      <c r="A24" s="1"/>
      <c r="B24" s="1" t="s">
        <v>15</v>
      </c>
      <c r="C24" s="1">
        <v>2.86</v>
      </c>
      <c r="D24" s="1">
        <v>4.47</v>
      </c>
      <c r="E24" s="1">
        <v>7.12</v>
      </c>
      <c r="F24" s="1">
        <v>9.66</v>
      </c>
      <c r="G24" s="1">
        <v>11.95</v>
      </c>
      <c r="H24" s="1"/>
      <c r="I24" s="1" t="s">
        <v>15</v>
      </c>
      <c r="J24" s="1">
        <v>97.68</v>
      </c>
      <c r="K24" s="1">
        <v>387.67</v>
      </c>
      <c r="L24" s="1">
        <v>895.11</v>
      </c>
      <c r="M24" s="1">
        <v>1675.01</v>
      </c>
      <c r="N24" s="1">
        <v>2871.03</v>
      </c>
    </row>
    <row r="25" spans="1:21" x14ac:dyDescent="0.2">
      <c r="A25" s="1"/>
      <c r="B25" s="1" t="s">
        <v>12</v>
      </c>
      <c r="C25" s="1">
        <v>2.86</v>
      </c>
      <c r="D25" s="1">
        <f>D23*LOG(D23,2)/132877.12*(2.86)</f>
        <v>6.1504730694812508</v>
      </c>
      <c r="E25" s="1">
        <f t="shared" ref="E25:G25" si="4">E23*LOG(E23,2)/132877.12*(2.86)</f>
        <v>9.6034253656853643</v>
      </c>
      <c r="F25" s="1">
        <f t="shared" si="4"/>
        <v>13.161891951153494</v>
      </c>
      <c r="G25" s="1">
        <f t="shared" si="4"/>
        <v>16.798818245341742</v>
      </c>
      <c r="H25" s="1"/>
      <c r="I25" s="1" t="s">
        <v>13</v>
      </c>
      <c r="J25" s="1">
        <v>97.68</v>
      </c>
      <c r="K25" s="1">
        <f>(2*K23+6)*(K23-1)/200039994*(97.68)</f>
        <v>390.68094460110814</v>
      </c>
      <c r="L25" s="1">
        <f t="shared" ref="L25:N25" si="5">(2*L23+6)*(L23-1)/200039994*(97.68)</f>
        <v>879.00283087351033</v>
      </c>
      <c r="M25" s="1">
        <f t="shared" si="5"/>
        <v>1562.6456588172064</v>
      </c>
      <c r="N25" s="1">
        <f t="shared" si="5"/>
        <v>2441.6094284321966</v>
      </c>
    </row>
    <row r="26" spans="1:21" x14ac:dyDescent="0.2">
      <c r="A26" s="1"/>
      <c r="B26" s="1" t="s">
        <v>16</v>
      </c>
      <c r="C26" s="1">
        <f>ABS(C24-C25)/C25</f>
        <v>0</v>
      </c>
      <c r="D26" s="1">
        <f t="shared" ref="D26:G26" si="6">ABS(D24-D25)/D25</f>
        <v>0.27322663647123119</v>
      </c>
      <c r="E26" s="1">
        <f t="shared" si="6"/>
        <v>0.25859787222994995</v>
      </c>
      <c r="F26" s="1">
        <f t="shared" si="6"/>
        <v>0.26606296147618747</v>
      </c>
      <c r="G26" s="1">
        <f t="shared" si="6"/>
        <v>0.28864043735256822</v>
      </c>
      <c r="H26" s="1"/>
      <c r="I26" s="1" t="s">
        <v>16</v>
      </c>
      <c r="J26" s="1">
        <f>ABS(J24-J25)/J25</f>
        <v>0</v>
      </c>
      <c r="K26" s="1">
        <f t="shared" ref="K26:N26" si="7">ABS(K24-K25)/K25</f>
        <v>7.7069144085907424E-3</v>
      </c>
      <c r="L26" s="1">
        <f t="shared" si="7"/>
        <v>1.8324365475004396E-2</v>
      </c>
      <c r="M26" s="1">
        <f t="shared" si="7"/>
        <v>7.1906475117234289E-2</v>
      </c>
      <c r="N26" s="1">
        <f t="shared" si="7"/>
        <v>0.1758760293793355</v>
      </c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21" x14ac:dyDescent="0.2">
      <c r="A28" s="1"/>
      <c r="B28" s="1" t="s">
        <v>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21" x14ac:dyDescent="0.2">
      <c r="A29" s="1"/>
      <c r="B29" s="1" t="s">
        <v>22</v>
      </c>
      <c r="C29" s="1">
        <v>10000</v>
      </c>
      <c r="D29" s="1">
        <v>20000</v>
      </c>
      <c r="E29" s="1">
        <v>30000</v>
      </c>
      <c r="F29" s="1">
        <v>40000</v>
      </c>
      <c r="G29" s="1">
        <v>50000</v>
      </c>
      <c r="H29" s="1"/>
      <c r="I29" s="1" t="s">
        <v>18</v>
      </c>
      <c r="J29" s="1">
        <v>10000</v>
      </c>
      <c r="K29" s="1">
        <v>20000</v>
      </c>
      <c r="L29" s="1">
        <v>30000</v>
      </c>
      <c r="M29" s="1">
        <v>40000</v>
      </c>
      <c r="N29" s="1">
        <v>50000</v>
      </c>
    </row>
    <row r="30" spans="1:21" x14ac:dyDescent="0.2">
      <c r="A30" s="1"/>
      <c r="B30" s="1" t="s">
        <v>15</v>
      </c>
      <c r="C30" s="1">
        <v>1.83</v>
      </c>
      <c r="D30" s="1">
        <v>3.49</v>
      </c>
      <c r="E30" s="1">
        <v>5.44</v>
      </c>
      <c r="F30" s="1">
        <v>7.54</v>
      </c>
      <c r="G30" s="1">
        <v>9.4700000000000006</v>
      </c>
      <c r="H30" s="1"/>
      <c r="I30" s="1" t="s">
        <v>14</v>
      </c>
      <c r="J30" s="1" t="s">
        <v>23</v>
      </c>
      <c r="K30" s="1" t="s">
        <v>25</v>
      </c>
      <c r="L30" s="1" t="s">
        <v>26</v>
      </c>
      <c r="M30" s="1" t="s">
        <v>27</v>
      </c>
      <c r="N30" s="1" t="s">
        <v>28</v>
      </c>
      <c r="P30" s="1" t="s">
        <v>18</v>
      </c>
      <c r="Q30" s="1">
        <v>10000</v>
      </c>
      <c r="R30" s="1">
        <v>20000</v>
      </c>
      <c r="S30" s="1">
        <v>30000</v>
      </c>
      <c r="T30" s="1">
        <v>40000</v>
      </c>
      <c r="U30" s="1">
        <v>50000</v>
      </c>
    </row>
    <row r="31" spans="1:21" x14ac:dyDescent="0.2">
      <c r="A31" s="1"/>
      <c r="B31" s="1" t="s">
        <v>11</v>
      </c>
      <c r="C31" s="1">
        <v>1.83</v>
      </c>
      <c r="D31" s="1">
        <f>D29*LOG(D29,2)/132877.12*(1.83)</f>
        <v>3.9354425584442976</v>
      </c>
      <c r="E31" s="1">
        <f t="shared" ref="E31:G31" si="8">E29*LOG(E29,2)/132877.12*(1.83)</f>
        <v>6.1448490976238528</v>
      </c>
      <c r="F31" s="1">
        <f t="shared" si="8"/>
        <v>8.4217700246891258</v>
      </c>
      <c r="G31" s="1">
        <f t="shared" si="8"/>
        <v>10.748894191949438</v>
      </c>
      <c r="H31" s="1"/>
      <c r="I31" s="1" t="s">
        <v>24</v>
      </c>
      <c r="J31" s="1" t="s">
        <v>29</v>
      </c>
      <c r="K31" s="1" t="s">
        <v>30</v>
      </c>
      <c r="L31" s="1" t="s">
        <v>31</v>
      </c>
      <c r="M31" s="1" t="s">
        <v>32</v>
      </c>
      <c r="N31" s="1" t="s">
        <v>33</v>
      </c>
      <c r="P31" s="1" t="s">
        <v>14</v>
      </c>
      <c r="Q31" s="1" t="s">
        <v>36</v>
      </c>
      <c r="R31" s="1" t="s">
        <v>37</v>
      </c>
      <c r="S31" s="1" t="s">
        <v>38</v>
      </c>
      <c r="T31" s="1" t="s">
        <v>39</v>
      </c>
      <c r="U31" s="1" t="s">
        <v>40</v>
      </c>
    </row>
    <row r="32" spans="1:21" x14ac:dyDescent="0.2">
      <c r="A32" s="1"/>
      <c r="B32" s="1" t="s">
        <v>16</v>
      </c>
      <c r="C32" s="1">
        <f>ABS(C30-C31)/C31</f>
        <v>0</v>
      </c>
      <c r="D32" s="1">
        <f t="shared" ref="D32:G32" si="9">ABS(D30-D31)/D31</f>
        <v>0.11318741204556758</v>
      </c>
      <c r="E32" s="1">
        <f t="shared" si="9"/>
        <v>0.11470568055062735</v>
      </c>
      <c r="F32" s="1">
        <f t="shared" si="9"/>
        <v>0.10470127088535343</v>
      </c>
      <c r="G32" s="1">
        <f t="shared" si="9"/>
        <v>0.11897914046891317</v>
      </c>
      <c r="H32" s="1"/>
      <c r="I32" s="1" t="s">
        <v>11</v>
      </c>
      <c r="J32" s="1" t="s">
        <v>34</v>
      </c>
      <c r="K32" s="1" t="s">
        <v>35</v>
      </c>
      <c r="L32" s="1"/>
      <c r="M32" s="1"/>
      <c r="N32" s="1"/>
      <c r="P32" s="1" t="s">
        <v>46</v>
      </c>
      <c r="Q32" s="1" t="s">
        <v>41</v>
      </c>
      <c r="R32" s="1" t="s">
        <v>42</v>
      </c>
      <c r="S32" s="1" t="s">
        <v>43</v>
      </c>
      <c r="T32" s="1" t="s">
        <v>44</v>
      </c>
      <c r="U32" s="1" t="s">
        <v>45</v>
      </c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P33" s="1" t="s">
        <v>11</v>
      </c>
      <c r="Q33" s="1" t="s">
        <v>47</v>
      </c>
      <c r="R33" s="1" t="s">
        <v>48</v>
      </c>
      <c r="S33" s="1" t="s">
        <v>49</v>
      </c>
      <c r="T33" s="1" t="s">
        <v>50</v>
      </c>
      <c r="U33" s="1" t="s">
        <v>51</v>
      </c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94" workbookViewId="0">
      <selection activeCell="L95" sqref="L95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2019-03-17T01:27:13Z</dcterms:modified>
</cp:coreProperties>
</file>