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2634\Desktop\studyand work\自主\大二上\"/>
    </mc:Choice>
  </mc:AlternateContent>
  <xr:revisionPtr revIDLastSave="0" documentId="13_ncr:1_{8BD18BAE-43DF-4117-BE6A-CB3F3708B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1" i="1" l="1"/>
  <c r="I132" i="1"/>
  <c r="I133" i="1"/>
  <c r="I134" i="1"/>
  <c r="I135" i="1"/>
  <c r="I136" i="1"/>
  <c r="I137" i="1"/>
  <c r="I138" i="1"/>
  <c r="I139" i="1"/>
  <c r="I140" i="1"/>
  <c r="I141" i="1"/>
  <c r="M2" i="1"/>
  <c r="Q2" i="1" s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95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6" i="1"/>
  <c r="I97" i="1"/>
  <c r="I98" i="1"/>
  <c r="I69" i="1"/>
  <c r="I68" i="1"/>
  <c r="N2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28" i="1"/>
  <c r="K5" i="1"/>
  <c r="I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3" i="1"/>
  <c r="I2" i="1"/>
  <c r="L9" i="1" l="1"/>
  <c r="L5" i="1"/>
  <c r="L7" i="1"/>
  <c r="L2" i="1"/>
  <c r="K2" i="1" s="1"/>
  <c r="P2" i="1" s="1"/>
  <c r="O2" i="1" l="1"/>
  <c r="R2" i="1" s="1"/>
</calcChain>
</file>

<file path=xl/sharedStrings.xml><?xml version="1.0" encoding="utf-8"?>
<sst xmlns="http://schemas.openxmlformats.org/spreadsheetml/2006/main" count="119" uniqueCount="115">
  <si>
    <t>日期</t>
    <phoneticPr fontId="1" type="noConversion"/>
  </si>
  <si>
    <t>早餐</t>
    <phoneticPr fontId="1" type="noConversion"/>
  </si>
  <si>
    <t>午餐</t>
    <phoneticPr fontId="1" type="noConversion"/>
  </si>
  <si>
    <t>晚餐</t>
    <phoneticPr fontId="1" type="noConversion"/>
  </si>
  <si>
    <t>杂项</t>
    <phoneticPr fontId="1" type="noConversion"/>
  </si>
  <si>
    <t>水费</t>
    <phoneticPr fontId="1" type="noConversion"/>
  </si>
  <si>
    <t>总计</t>
    <phoneticPr fontId="1" type="noConversion"/>
  </si>
  <si>
    <t>杂项总计</t>
    <phoneticPr fontId="1" type="noConversion"/>
  </si>
  <si>
    <t>总开销</t>
    <phoneticPr fontId="1" type="noConversion"/>
  </si>
  <si>
    <t>天数</t>
    <phoneticPr fontId="1" type="noConversion"/>
  </si>
  <si>
    <t>出行35+15+4寝室用品购置50饮料6</t>
    <phoneticPr fontId="1" type="noConversion"/>
  </si>
  <si>
    <t>寝室用品25.3+48.6文具2.6鞋子干洗20</t>
    <phoneticPr fontId="1" type="noConversion"/>
  </si>
  <si>
    <t>日平均支出</t>
    <phoneticPr fontId="1" type="noConversion"/>
  </si>
  <si>
    <t>饮料2.7</t>
    <phoneticPr fontId="1" type="noConversion"/>
  </si>
  <si>
    <t>打印0.25</t>
    <phoneticPr fontId="1" type="noConversion"/>
  </si>
  <si>
    <t>零嘴3水1.5收纳柜70</t>
    <phoneticPr fontId="1" type="noConversion"/>
  </si>
  <si>
    <t>笔记本总值25</t>
    <phoneticPr fontId="1" type="noConversion"/>
  </si>
  <si>
    <t>打印0.25超市1.99</t>
    <phoneticPr fontId="1" type="noConversion"/>
  </si>
  <si>
    <t>车费9</t>
    <phoneticPr fontId="1" type="noConversion"/>
  </si>
  <si>
    <t>车费9数竞资料8+13.8</t>
    <phoneticPr fontId="1" type="noConversion"/>
  </si>
  <si>
    <t>verilog教材11.68</t>
    <phoneticPr fontId="1" type="noConversion"/>
  </si>
  <si>
    <t>月饼13.8</t>
    <phoneticPr fontId="1" type="noConversion"/>
  </si>
  <si>
    <t>文具6.39水1.3</t>
    <phoneticPr fontId="1" type="noConversion"/>
  </si>
  <si>
    <t>文具3.66书籍20.88</t>
    <phoneticPr fontId="1" type="noConversion"/>
  </si>
  <si>
    <t>文具4.8</t>
    <phoneticPr fontId="1" type="noConversion"/>
  </si>
  <si>
    <t>书籍13中性笔三支4.9</t>
    <phoneticPr fontId="1" type="noConversion"/>
  </si>
  <si>
    <t>零嘴加水2.9+6.8书籍29.8</t>
    <phoneticPr fontId="1" type="noConversion"/>
  </si>
  <si>
    <t>水2.9草稿本2.6电子书5.16</t>
    <phoneticPr fontId="1" type="noConversion"/>
  </si>
  <si>
    <t>数竞报名120+15水1.5</t>
    <phoneticPr fontId="1" type="noConversion"/>
  </si>
  <si>
    <t>水1.3</t>
    <phoneticPr fontId="1" type="noConversion"/>
  </si>
  <si>
    <t>文具4.69火车票55</t>
    <phoneticPr fontId="1" type="noConversion"/>
  </si>
  <si>
    <t>杂项总开销</t>
    <phoneticPr fontId="1" type="noConversion"/>
  </si>
  <si>
    <t>饮食开销</t>
    <phoneticPr fontId="1" type="noConversion"/>
  </si>
  <si>
    <t>水费开销</t>
    <phoneticPr fontId="1" type="noConversion"/>
  </si>
  <si>
    <t>电脑支架14.9酒店预订220</t>
    <phoneticPr fontId="1" type="noConversion"/>
  </si>
  <si>
    <t>文具4.9书籍12</t>
    <phoneticPr fontId="1" type="noConversion"/>
  </si>
  <si>
    <t>水3+2.5洗衣服3.5</t>
    <phoneticPr fontId="1" type="noConversion"/>
  </si>
  <si>
    <t>水2.9</t>
    <phoneticPr fontId="1" type="noConversion"/>
  </si>
  <si>
    <t>水1.5</t>
    <phoneticPr fontId="1" type="noConversion"/>
  </si>
  <si>
    <t>车票54.5</t>
    <phoneticPr fontId="1" type="noConversion"/>
  </si>
  <si>
    <t>夜宵6</t>
    <phoneticPr fontId="1" type="noConversion"/>
  </si>
  <si>
    <t>2.9水</t>
    <phoneticPr fontId="1" type="noConversion"/>
  </si>
  <si>
    <t>其他总开销：10+10+30+4+2+17.5+24+15+6+10+8+30+28.8+22</t>
    <phoneticPr fontId="1" type="noConversion"/>
  </si>
  <si>
    <t>其他总开销3+10+12+7.5+7+75.22+4+32</t>
    <phoneticPr fontId="1" type="noConversion"/>
  </si>
  <si>
    <t>车费3理发58寄快递12</t>
    <phoneticPr fontId="1" type="noConversion"/>
  </si>
  <si>
    <t>饮料2.8</t>
    <phoneticPr fontId="1" type="noConversion"/>
  </si>
  <si>
    <t>饮品6</t>
    <phoneticPr fontId="1" type="noConversion"/>
  </si>
  <si>
    <t>便利店6.8</t>
    <phoneticPr fontId="1" type="noConversion"/>
  </si>
  <si>
    <t>学习工具16.6</t>
    <phoneticPr fontId="1" type="noConversion"/>
  </si>
  <si>
    <t>小吃1.5</t>
    <phoneticPr fontId="1" type="noConversion"/>
  </si>
  <si>
    <t>便利店8.4</t>
    <phoneticPr fontId="1" type="noConversion"/>
  </si>
  <si>
    <t>打印1.5其他15</t>
    <phoneticPr fontId="1" type="noConversion"/>
  </si>
  <si>
    <t>便利店3+3.92单片机及stlink19.79</t>
    <phoneticPr fontId="1" type="noConversion"/>
  </si>
  <si>
    <t>期中期末复习资料61+水1.5</t>
    <phoneticPr fontId="1" type="noConversion"/>
  </si>
  <si>
    <t>文具9.8便利店4.9</t>
    <phoneticPr fontId="1" type="noConversion"/>
  </si>
  <si>
    <t>led灯以及面包板2.8+4.16</t>
    <phoneticPr fontId="1" type="noConversion"/>
  </si>
  <si>
    <t>快递运费9.8</t>
    <phoneticPr fontId="1" type="noConversion"/>
  </si>
  <si>
    <t>便利店4.3</t>
    <phoneticPr fontId="1" type="noConversion"/>
  </si>
  <si>
    <t>北邮游泳馆10同学聚会137.97</t>
    <phoneticPr fontId="1" type="noConversion"/>
  </si>
  <si>
    <t>生日蛋糕68.9</t>
    <phoneticPr fontId="1" type="noConversion"/>
  </si>
  <si>
    <t>游泳10便利店2.7</t>
    <phoneticPr fontId="1" type="noConversion"/>
  </si>
  <si>
    <t>便利店3.9+6.5</t>
    <phoneticPr fontId="1" type="noConversion"/>
  </si>
  <si>
    <t>便利店2.6打印数竞准考证0.15</t>
    <phoneticPr fontId="1" type="noConversion"/>
  </si>
  <si>
    <t>网络资源12</t>
    <phoneticPr fontId="1" type="noConversion"/>
  </si>
  <si>
    <t>无</t>
    <phoneticPr fontId="1" type="noConversion"/>
  </si>
  <si>
    <t>游泳服装结款70</t>
    <phoneticPr fontId="1" type="noConversion"/>
  </si>
  <si>
    <t>水果13</t>
    <phoneticPr fontId="1" type="noConversion"/>
  </si>
  <si>
    <t>文具零食4</t>
    <phoneticPr fontId="1" type="noConversion"/>
  </si>
  <si>
    <t>饮料2.8生日请客515.65</t>
    <phoneticPr fontId="1" type="noConversion"/>
  </si>
  <si>
    <t>生日</t>
    <phoneticPr fontId="1" type="noConversion"/>
  </si>
  <si>
    <t>打印0.15网络资源4.9便利店1</t>
    <phoneticPr fontId="1" type="noConversion"/>
  </si>
  <si>
    <t>便利店6.9</t>
    <phoneticPr fontId="1" type="noConversion"/>
  </si>
  <si>
    <t>文具23.1</t>
    <phoneticPr fontId="1" type="noConversion"/>
  </si>
  <si>
    <t>同学礼物59</t>
    <phoneticPr fontId="1" type="noConversion"/>
  </si>
  <si>
    <t>物资购买30</t>
    <phoneticPr fontId="1" type="noConversion"/>
  </si>
  <si>
    <t>打印0.15电路板5.7</t>
    <phoneticPr fontId="1" type="noConversion"/>
  </si>
  <si>
    <t>物资购置30</t>
    <phoneticPr fontId="1" type="noConversion"/>
  </si>
  <si>
    <t>便利店3</t>
    <phoneticPr fontId="1" type="noConversion"/>
  </si>
  <si>
    <t>便利店25.9</t>
    <phoneticPr fontId="1" type="noConversion"/>
  </si>
  <si>
    <t>烤红薯10.2</t>
    <phoneticPr fontId="1" type="noConversion"/>
  </si>
  <si>
    <t>零食3.5一块stm32f4系列49</t>
    <phoneticPr fontId="1" type="noConversion"/>
  </si>
  <si>
    <t>蓝桥杯缴费300便利店6.6</t>
    <phoneticPr fontId="1" type="noConversion"/>
  </si>
  <si>
    <t>便利店3网上购物包括纸巾、杜邦线、板子等共计33.82</t>
    <phoneticPr fontId="1" type="noConversion"/>
  </si>
  <si>
    <t>硬件采购4.85+5.9便利店3.8</t>
    <phoneticPr fontId="1" type="noConversion"/>
  </si>
  <si>
    <t>便利店4.21</t>
    <phoneticPr fontId="1" type="noConversion"/>
  </si>
  <si>
    <t>U盘32.9</t>
    <phoneticPr fontId="1" type="noConversion"/>
  </si>
  <si>
    <t>便利店2.5零食进货24.9</t>
    <phoneticPr fontId="1" type="noConversion"/>
  </si>
  <si>
    <t>打印0.5</t>
    <phoneticPr fontId="1" type="noConversion"/>
  </si>
  <si>
    <t>夜宵加餐13</t>
    <phoneticPr fontId="1" type="noConversion"/>
  </si>
  <si>
    <t>夜宵加餐10.6</t>
    <phoneticPr fontId="1" type="noConversion"/>
  </si>
  <si>
    <t>超市3.2</t>
    <phoneticPr fontId="1" type="noConversion"/>
  </si>
  <si>
    <t>耳塞10.4团费1.2</t>
    <phoneticPr fontId="1" type="noConversion"/>
  </si>
  <si>
    <t>水2.8</t>
    <phoneticPr fontId="1" type="noConversion"/>
  </si>
  <si>
    <t>平台购物8.74书籍资料35.22物美6.9</t>
    <phoneticPr fontId="1" type="noConversion"/>
  </si>
  <si>
    <t>物美15.85</t>
    <phoneticPr fontId="1" type="noConversion"/>
  </si>
  <si>
    <t>超市3.2网络购物30</t>
    <phoneticPr fontId="1" type="noConversion"/>
  </si>
  <si>
    <t>理发58夜宵12.6</t>
    <phoneticPr fontId="1" type="noConversion"/>
  </si>
  <si>
    <t>平均月开销</t>
  </si>
  <si>
    <t>月数</t>
    <phoneticPr fontId="1" type="noConversion"/>
  </si>
  <si>
    <t>恩格尔系数</t>
    <phoneticPr fontId="1" type="noConversion"/>
  </si>
  <si>
    <t>恩格尔系数达59%以上为贫困，50～59%为温饱，40～50%为小康，30～40%为富裕，低于30%为最富裕。 [1]</t>
    <phoneticPr fontId="1" type="noConversion"/>
  </si>
  <si>
    <t>超市购物2.6</t>
    <phoneticPr fontId="1" type="noConversion"/>
  </si>
  <si>
    <t>网络开销15</t>
    <phoneticPr fontId="1" type="noConversion"/>
  </si>
  <si>
    <t>物美10.27</t>
    <phoneticPr fontId="1" type="noConversion"/>
  </si>
  <si>
    <t>物美10</t>
    <phoneticPr fontId="1" type="noConversion"/>
  </si>
  <si>
    <t>奶茶12.2单车1.5网络资源12</t>
    <phoneticPr fontId="1" type="noConversion"/>
  </si>
  <si>
    <t>物美4.9纯牛奶</t>
    <phoneticPr fontId="1" type="noConversion"/>
  </si>
  <si>
    <t>物美4. 9</t>
    <phoneticPr fontId="1" type="noConversion"/>
  </si>
  <si>
    <t>消费高于100天数</t>
    <phoneticPr fontId="1" type="noConversion"/>
  </si>
  <si>
    <t>消费低于50天数</t>
    <phoneticPr fontId="1" type="noConversion"/>
  </si>
  <si>
    <t>打印0.5夜宵8</t>
    <phoneticPr fontId="1" type="noConversion"/>
  </si>
  <si>
    <t>消费低于30天数</t>
    <phoneticPr fontId="1" type="noConversion"/>
  </si>
  <si>
    <t>草稿纸2.6</t>
    <phoneticPr fontId="1" type="noConversion"/>
  </si>
  <si>
    <t>超市7.8</t>
    <phoneticPr fontId="1" type="noConversion"/>
  </si>
  <si>
    <t>夜宵10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</si>
</sst>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2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6" fontId="0" fillId="2" borderId="0" xfId="0" applyNumberFormat="1" applyFill="1"/>
    <xf numFmtId="1" fontId="0" fillId="0" borderId="0" xfId="0" applyNumberFormat="1"/>
    <xf numFmtId="9" fontId="0" fillId="0" borderId="0" xfId="1" applyFont="1" applyAlignme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(Sheet1!$A$2:$A$99,Sheet1!$A$99,Sheet1!$A$99:$A$130,Sheet1!$A$131:$A$141)</c:f>
              <c:numCache>
                <c:formatCode>0.00</c:formatCode>
                <c:ptCount val="142"/>
                <c:pt idx="0">
                  <c:v>8.25</c:v>
                </c:pt>
                <c:pt idx="1">
                  <c:v>8.26</c:v>
                </c:pt>
                <c:pt idx="2">
                  <c:v>8.27</c:v>
                </c:pt>
                <c:pt idx="3">
                  <c:v>8.2799999999999994</c:v>
                </c:pt>
                <c:pt idx="4">
                  <c:v>8.2899999999999991</c:v>
                </c:pt>
                <c:pt idx="5">
                  <c:v>8.3000000000000007</c:v>
                </c:pt>
                <c:pt idx="6">
                  <c:v>8.31</c:v>
                </c:pt>
                <c:pt idx="7">
                  <c:v>9.01</c:v>
                </c:pt>
                <c:pt idx="8">
                  <c:v>9.02</c:v>
                </c:pt>
                <c:pt idx="9">
                  <c:v>9.0299999999999994</c:v>
                </c:pt>
                <c:pt idx="10">
                  <c:v>9.0399999999999991</c:v>
                </c:pt>
                <c:pt idx="11">
                  <c:v>9.0500000000000007</c:v>
                </c:pt>
                <c:pt idx="12">
                  <c:v>9.06</c:v>
                </c:pt>
                <c:pt idx="13">
                  <c:v>9.07</c:v>
                </c:pt>
                <c:pt idx="14">
                  <c:v>9.08</c:v>
                </c:pt>
                <c:pt idx="15">
                  <c:v>9.09</c:v>
                </c:pt>
                <c:pt idx="16">
                  <c:v>9.1</c:v>
                </c:pt>
                <c:pt idx="17">
                  <c:v>9.11</c:v>
                </c:pt>
                <c:pt idx="18">
                  <c:v>9.1199999999999992</c:v>
                </c:pt>
                <c:pt idx="19">
                  <c:v>9.1300000000000008</c:v>
                </c:pt>
                <c:pt idx="20">
                  <c:v>9.14</c:v>
                </c:pt>
                <c:pt idx="21">
                  <c:v>9.15</c:v>
                </c:pt>
                <c:pt idx="22">
                  <c:v>9.16</c:v>
                </c:pt>
                <c:pt idx="23">
                  <c:v>9.17</c:v>
                </c:pt>
                <c:pt idx="24">
                  <c:v>9.18</c:v>
                </c:pt>
                <c:pt idx="25">
                  <c:v>9.19</c:v>
                </c:pt>
                <c:pt idx="26">
                  <c:v>9.1999999999999993</c:v>
                </c:pt>
                <c:pt idx="27">
                  <c:v>9.2100000000000009</c:v>
                </c:pt>
                <c:pt idx="28">
                  <c:v>9.2200000000000006</c:v>
                </c:pt>
                <c:pt idx="29">
                  <c:v>9.23</c:v>
                </c:pt>
                <c:pt idx="30">
                  <c:v>9.2400000000000109</c:v>
                </c:pt>
                <c:pt idx="31">
                  <c:v>9.2500000000000107</c:v>
                </c:pt>
                <c:pt idx="32">
                  <c:v>9.2600000000000104</c:v>
                </c:pt>
                <c:pt idx="33">
                  <c:v>9.2700000000000102</c:v>
                </c:pt>
                <c:pt idx="34">
                  <c:v>9.28000000000001</c:v>
                </c:pt>
                <c:pt idx="35">
                  <c:v>9.2900000000000098</c:v>
                </c:pt>
                <c:pt idx="36">
                  <c:v>9.3000000000000096</c:v>
                </c:pt>
                <c:pt idx="37">
                  <c:v>10.01</c:v>
                </c:pt>
                <c:pt idx="38">
                  <c:v>10.02</c:v>
                </c:pt>
                <c:pt idx="39">
                  <c:v>10.029999999999999</c:v>
                </c:pt>
                <c:pt idx="40">
                  <c:v>10.039999999999999</c:v>
                </c:pt>
                <c:pt idx="41">
                  <c:v>10.050000000000001</c:v>
                </c:pt>
                <c:pt idx="42">
                  <c:v>10.06</c:v>
                </c:pt>
                <c:pt idx="43">
                  <c:v>10.07</c:v>
                </c:pt>
                <c:pt idx="44">
                  <c:v>10.08</c:v>
                </c:pt>
                <c:pt idx="45">
                  <c:v>10.09</c:v>
                </c:pt>
                <c:pt idx="46">
                  <c:v>10.1</c:v>
                </c:pt>
                <c:pt idx="47">
                  <c:v>10.11</c:v>
                </c:pt>
                <c:pt idx="48">
                  <c:v>10.119999999999999</c:v>
                </c:pt>
                <c:pt idx="49">
                  <c:v>10.130000000000001</c:v>
                </c:pt>
                <c:pt idx="50">
                  <c:v>10.14</c:v>
                </c:pt>
                <c:pt idx="51">
                  <c:v>10.15</c:v>
                </c:pt>
                <c:pt idx="52">
                  <c:v>10.16</c:v>
                </c:pt>
                <c:pt idx="53">
                  <c:v>10.17</c:v>
                </c:pt>
                <c:pt idx="54">
                  <c:v>10.18</c:v>
                </c:pt>
                <c:pt idx="55">
                  <c:v>10.19</c:v>
                </c:pt>
                <c:pt idx="56">
                  <c:v>10.199999999999999</c:v>
                </c:pt>
                <c:pt idx="57">
                  <c:v>10.210000000000001</c:v>
                </c:pt>
                <c:pt idx="58">
                  <c:v>10.220000000000001</c:v>
                </c:pt>
                <c:pt idx="59">
                  <c:v>10.23</c:v>
                </c:pt>
                <c:pt idx="60">
                  <c:v>10.24</c:v>
                </c:pt>
                <c:pt idx="61">
                  <c:v>10.25</c:v>
                </c:pt>
                <c:pt idx="62">
                  <c:v>10.26</c:v>
                </c:pt>
                <c:pt idx="63">
                  <c:v>10.27</c:v>
                </c:pt>
                <c:pt idx="64">
                  <c:v>10.28</c:v>
                </c:pt>
                <c:pt idx="65">
                  <c:v>10.29</c:v>
                </c:pt>
                <c:pt idx="66">
                  <c:v>10.3</c:v>
                </c:pt>
                <c:pt idx="67">
                  <c:v>10.31</c:v>
                </c:pt>
                <c:pt idx="68">
                  <c:v>11.01</c:v>
                </c:pt>
                <c:pt idx="69">
                  <c:v>11.02</c:v>
                </c:pt>
                <c:pt idx="70">
                  <c:v>11.03</c:v>
                </c:pt>
                <c:pt idx="71">
                  <c:v>11.04</c:v>
                </c:pt>
                <c:pt idx="72">
                  <c:v>11.05</c:v>
                </c:pt>
                <c:pt idx="73">
                  <c:v>11.06</c:v>
                </c:pt>
                <c:pt idx="74">
                  <c:v>11.07</c:v>
                </c:pt>
                <c:pt idx="75">
                  <c:v>11.08</c:v>
                </c:pt>
                <c:pt idx="76">
                  <c:v>11.09</c:v>
                </c:pt>
                <c:pt idx="77">
                  <c:v>11.1</c:v>
                </c:pt>
                <c:pt idx="78">
                  <c:v>11.11</c:v>
                </c:pt>
                <c:pt idx="79">
                  <c:v>11.12</c:v>
                </c:pt>
                <c:pt idx="80">
                  <c:v>11.13</c:v>
                </c:pt>
                <c:pt idx="81">
                  <c:v>11.14</c:v>
                </c:pt>
                <c:pt idx="82">
                  <c:v>11.15</c:v>
                </c:pt>
                <c:pt idx="83">
                  <c:v>11.16</c:v>
                </c:pt>
                <c:pt idx="84">
                  <c:v>11.17</c:v>
                </c:pt>
                <c:pt idx="85">
                  <c:v>11.18</c:v>
                </c:pt>
                <c:pt idx="86">
                  <c:v>11.19</c:v>
                </c:pt>
                <c:pt idx="87">
                  <c:v>11.2</c:v>
                </c:pt>
                <c:pt idx="88">
                  <c:v>11.21</c:v>
                </c:pt>
                <c:pt idx="89">
                  <c:v>11.22</c:v>
                </c:pt>
                <c:pt idx="90">
                  <c:v>11.23</c:v>
                </c:pt>
                <c:pt idx="91">
                  <c:v>11.24</c:v>
                </c:pt>
                <c:pt idx="92">
                  <c:v>11.25</c:v>
                </c:pt>
                <c:pt idx="93">
                  <c:v>11.26</c:v>
                </c:pt>
                <c:pt idx="94">
                  <c:v>11.27</c:v>
                </c:pt>
                <c:pt idx="95">
                  <c:v>11.28</c:v>
                </c:pt>
                <c:pt idx="96">
                  <c:v>11.29</c:v>
                </c:pt>
                <c:pt idx="97">
                  <c:v>11.3</c:v>
                </c:pt>
                <c:pt idx="98">
                  <c:v>11.3</c:v>
                </c:pt>
                <c:pt idx="99">
                  <c:v>11.3</c:v>
                </c:pt>
                <c:pt idx="100">
                  <c:v>12.01</c:v>
                </c:pt>
                <c:pt idx="101">
                  <c:v>12.02</c:v>
                </c:pt>
                <c:pt idx="102">
                  <c:v>12.03</c:v>
                </c:pt>
                <c:pt idx="103">
                  <c:v>12.04</c:v>
                </c:pt>
                <c:pt idx="104">
                  <c:v>12.05</c:v>
                </c:pt>
                <c:pt idx="105">
                  <c:v>12.06</c:v>
                </c:pt>
                <c:pt idx="106">
                  <c:v>12.07</c:v>
                </c:pt>
                <c:pt idx="107">
                  <c:v>12.08</c:v>
                </c:pt>
                <c:pt idx="108">
                  <c:v>12.09</c:v>
                </c:pt>
                <c:pt idx="109">
                  <c:v>12.1</c:v>
                </c:pt>
                <c:pt idx="110">
                  <c:v>12.11</c:v>
                </c:pt>
                <c:pt idx="111">
                  <c:v>12.12</c:v>
                </c:pt>
                <c:pt idx="112">
                  <c:v>12.13</c:v>
                </c:pt>
                <c:pt idx="113">
                  <c:v>12.14</c:v>
                </c:pt>
                <c:pt idx="114">
                  <c:v>12.15</c:v>
                </c:pt>
                <c:pt idx="115">
                  <c:v>12.16</c:v>
                </c:pt>
                <c:pt idx="116">
                  <c:v>12.17</c:v>
                </c:pt>
                <c:pt idx="117">
                  <c:v>12.18</c:v>
                </c:pt>
                <c:pt idx="118">
                  <c:v>12.19</c:v>
                </c:pt>
                <c:pt idx="119">
                  <c:v>12.2</c:v>
                </c:pt>
                <c:pt idx="120">
                  <c:v>12.21</c:v>
                </c:pt>
                <c:pt idx="121">
                  <c:v>12.22</c:v>
                </c:pt>
                <c:pt idx="122">
                  <c:v>12.23</c:v>
                </c:pt>
                <c:pt idx="123">
                  <c:v>12.24</c:v>
                </c:pt>
                <c:pt idx="124">
                  <c:v>12.25</c:v>
                </c:pt>
                <c:pt idx="125">
                  <c:v>12.26</c:v>
                </c:pt>
                <c:pt idx="126">
                  <c:v>12.27</c:v>
                </c:pt>
                <c:pt idx="127">
                  <c:v>12.28</c:v>
                </c:pt>
                <c:pt idx="128">
                  <c:v>12.29</c:v>
                </c:pt>
                <c:pt idx="129">
                  <c:v>12.3</c:v>
                </c:pt>
                <c:pt idx="130">
                  <c:v>12.31</c:v>
                </c:pt>
                <c:pt idx="131">
                  <c:v>1.01</c:v>
                </c:pt>
                <c:pt idx="132">
                  <c:v>1.02</c:v>
                </c:pt>
                <c:pt idx="133">
                  <c:v>1.03</c:v>
                </c:pt>
                <c:pt idx="134">
                  <c:v>1.04</c:v>
                </c:pt>
                <c:pt idx="135">
                  <c:v>1.05</c:v>
                </c:pt>
                <c:pt idx="136">
                  <c:v>1.06</c:v>
                </c:pt>
                <c:pt idx="137">
                  <c:v>1.07</c:v>
                </c:pt>
                <c:pt idx="138">
                  <c:v>1.08</c:v>
                </c:pt>
                <c:pt idx="139">
                  <c:v>1.0900000000000001</c:v>
                </c:pt>
                <c:pt idx="140">
                  <c:v>1.1000000000000001</c:v>
                </c:pt>
                <c:pt idx="141">
                  <c:v>1.1100000000000001</c:v>
                </c:pt>
              </c:numCache>
            </c:numRef>
          </c:cat>
          <c:val>
            <c:numRef>
              <c:f>(Sheet1!$I$2:$I$100,Sheet1!$I$101,Sheet1!$I$101:$I$130,Sheet1!$I$131,Sheet1!$I$131:$I$141)</c:f>
              <c:numCache>
                <c:formatCode>0.0</c:formatCode>
                <c:ptCount val="142"/>
                <c:pt idx="0">
                  <c:v>134.4</c:v>
                </c:pt>
                <c:pt idx="1">
                  <c:v>118.7</c:v>
                </c:pt>
                <c:pt idx="2">
                  <c:v>33.6</c:v>
                </c:pt>
                <c:pt idx="3">
                  <c:v>33.25</c:v>
                </c:pt>
                <c:pt idx="4">
                  <c:v>104.30000000000001</c:v>
                </c:pt>
                <c:pt idx="5">
                  <c:v>31.9</c:v>
                </c:pt>
                <c:pt idx="6">
                  <c:v>29.5</c:v>
                </c:pt>
                <c:pt idx="7">
                  <c:v>35.9</c:v>
                </c:pt>
                <c:pt idx="8">
                  <c:v>26.4</c:v>
                </c:pt>
                <c:pt idx="9">
                  <c:v>55.9</c:v>
                </c:pt>
                <c:pt idx="10">
                  <c:v>31.4</c:v>
                </c:pt>
                <c:pt idx="11">
                  <c:v>33.65</c:v>
                </c:pt>
                <c:pt idx="12">
                  <c:v>39</c:v>
                </c:pt>
                <c:pt idx="13">
                  <c:v>60.199999999999996</c:v>
                </c:pt>
                <c:pt idx="14">
                  <c:v>32</c:v>
                </c:pt>
                <c:pt idx="15">
                  <c:v>47.480000000000004</c:v>
                </c:pt>
                <c:pt idx="16">
                  <c:v>39.900000000000006</c:v>
                </c:pt>
                <c:pt idx="17">
                  <c:v>37.589999999999996</c:v>
                </c:pt>
                <c:pt idx="18">
                  <c:v>56.44</c:v>
                </c:pt>
                <c:pt idx="19">
                  <c:v>38.299999999999997</c:v>
                </c:pt>
                <c:pt idx="20">
                  <c:v>32.699999999999996</c:v>
                </c:pt>
                <c:pt idx="21">
                  <c:v>46.3</c:v>
                </c:pt>
                <c:pt idx="22">
                  <c:v>68.7</c:v>
                </c:pt>
                <c:pt idx="23">
                  <c:v>41.16</c:v>
                </c:pt>
                <c:pt idx="24">
                  <c:v>164.4</c:v>
                </c:pt>
                <c:pt idx="25">
                  <c:v>93.09</c:v>
                </c:pt>
                <c:pt idx="26">
                  <c:v>266.29999999999995</c:v>
                </c:pt>
                <c:pt idx="27">
                  <c:v>49.8</c:v>
                </c:pt>
                <c:pt idx="28">
                  <c:v>36.299999999999997</c:v>
                </c:pt>
                <c:pt idx="29">
                  <c:v>42.9</c:v>
                </c:pt>
                <c:pt idx="30">
                  <c:v>34.9</c:v>
                </c:pt>
                <c:pt idx="31">
                  <c:v>35.9</c:v>
                </c:pt>
                <c:pt idx="32">
                  <c:v>85.4</c:v>
                </c:pt>
                <c:pt idx="33">
                  <c:v>32.4</c:v>
                </c:pt>
                <c:pt idx="34">
                  <c:v>37.4</c:v>
                </c:pt>
                <c:pt idx="35">
                  <c:v>30.4</c:v>
                </c:pt>
                <c:pt idx="36">
                  <c:v>33.5</c:v>
                </c:pt>
                <c:pt idx="37">
                  <c:v>35</c:v>
                </c:pt>
                <c:pt idx="38">
                  <c:v>290.8</c:v>
                </c:pt>
                <c:pt idx="39">
                  <c:v>230.72</c:v>
                </c:pt>
                <c:pt idx="40">
                  <c:v>95.2</c:v>
                </c:pt>
                <c:pt idx="41">
                  <c:v>33.299999999999997</c:v>
                </c:pt>
                <c:pt idx="42">
                  <c:v>34.200000000000003</c:v>
                </c:pt>
                <c:pt idx="43">
                  <c:v>36.4</c:v>
                </c:pt>
                <c:pt idx="44">
                  <c:v>36.9</c:v>
                </c:pt>
                <c:pt idx="45">
                  <c:v>30.4</c:v>
                </c:pt>
                <c:pt idx="46">
                  <c:v>35.4</c:v>
                </c:pt>
                <c:pt idx="47">
                  <c:v>30.4</c:v>
                </c:pt>
                <c:pt idx="48">
                  <c:v>34.979999999999997</c:v>
                </c:pt>
                <c:pt idx="49">
                  <c:v>46.15</c:v>
                </c:pt>
                <c:pt idx="50">
                  <c:v>30.7</c:v>
                </c:pt>
                <c:pt idx="51">
                  <c:v>40.999999999999993</c:v>
                </c:pt>
                <c:pt idx="52">
                  <c:v>47.300000000000004</c:v>
                </c:pt>
                <c:pt idx="53">
                  <c:v>39.549999999999997</c:v>
                </c:pt>
                <c:pt idx="54">
                  <c:v>41.599999999999994</c:v>
                </c:pt>
                <c:pt idx="55">
                  <c:v>37.33</c:v>
                </c:pt>
                <c:pt idx="56">
                  <c:v>60.86</c:v>
                </c:pt>
                <c:pt idx="57">
                  <c:v>90.9</c:v>
                </c:pt>
                <c:pt idx="58">
                  <c:v>44</c:v>
                </c:pt>
                <c:pt idx="59">
                  <c:v>37.86</c:v>
                </c:pt>
                <c:pt idx="60">
                  <c:v>39.900000000000006</c:v>
                </c:pt>
                <c:pt idx="61">
                  <c:v>37.499999999999993</c:v>
                </c:pt>
                <c:pt idx="62">
                  <c:v>173.67000000000002</c:v>
                </c:pt>
                <c:pt idx="63">
                  <c:v>34.9</c:v>
                </c:pt>
                <c:pt idx="64">
                  <c:v>99.600000000000009</c:v>
                </c:pt>
                <c:pt idx="65">
                  <c:v>49.6</c:v>
                </c:pt>
                <c:pt idx="66">
                  <c:v>45.3</c:v>
                </c:pt>
                <c:pt idx="67">
                  <c:v>33.15</c:v>
                </c:pt>
                <c:pt idx="68">
                  <c:v>30.7</c:v>
                </c:pt>
                <c:pt idx="69">
                  <c:v>104.5</c:v>
                </c:pt>
                <c:pt idx="70">
                  <c:v>36.050000000000004</c:v>
                </c:pt>
                <c:pt idx="71">
                  <c:v>28.8</c:v>
                </c:pt>
                <c:pt idx="72">
                  <c:v>48.07</c:v>
                </c:pt>
                <c:pt idx="73">
                  <c:v>27</c:v>
                </c:pt>
                <c:pt idx="74">
                  <c:v>36.090000000000003</c:v>
                </c:pt>
                <c:pt idx="75">
                  <c:v>541.12</c:v>
                </c:pt>
                <c:pt idx="76">
                  <c:v>40.249999999999993</c:v>
                </c:pt>
                <c:pt idx="77">
                  <c:v>41</c:v>
                </c:pt>
                <c:pt idx="78">
                  <c:v>48.7</c:v>
                </c:pt>
                <c:pt idx="79">
                  <c:v>97.5</c:v>
                </c:pt>
                <c:pt idx="80">
                  <c:v>58.300000000000004</c:v>
                </c:pt>
                <c:pt idx="81">
                  <c:v>35.25</c:v>
                </c:pt>
                <c:pt idx="82">
                  <c:v>65.5</c:v>
                </c:pt>
                <c:pt idx="83">
                  <c:v>71.8</c:v>
                </c:pt>
                <c:pt idx="84">
                  <c:v>36.1</c:v>
                </c:pt>
                <c:pt idx="85">
                  <c:v>30.200000000000003</c:v>
                </c:pt>
                <c:pt idx="86">
                  <c:v>59.099999999999994</c:v>
                </c:pt>
                <c:pt idx="87">
                  <c:v>36.999999999999993</c:v>
                </c:pt>
                <c:pt idx="88">
                  <c:v>27.1</c:v>
                </c:pt>
                <c:pt idx="89">
                  <c:v>36</c:v>
                </c:pt>
                <c:pt idx="90">
                  <c:v>340.6</c:v>
                </c:pt>
                <c:pt idx="91">
                  <c:v>71.62</c:v>
                </c:pt>
                <c:pt idx="92">
                  <c:v>48.449999999999996</c:v>
                </c:pt>
                <c:pt idx="93">
                  <c:v>33.199999999999996</c:v>
                </c:pt>
                <c:pt idx="94">
                  <c:v>36.01</c:v>
                </c:pt>
                <c:pt idx="95">
                  <c:v>28.400000000000002</c:v>
                </c:pt>
                <c:pt idx="96">
                  <c:v>68.599999999999994</c:v>
                </c:pt>
                <c:pt idx="97">
                  <c:v>64.099999999999994</c:v>
                </c:pt>
                <c:pt idx="98">
                  <c:v>50</c:v>
                </c:pt>
                <c:pt idx="99">
                  <c:v>44.08</c:v>
                </c:pt>
                <c:pt idx="100">
                  <c:v>44.08</c:v>
                </c:pt>
                <c:pt idx="101">
                  <c:v>40.699999999999996</c:v>
                </c:pt>
                <c:pt idx="102">
                  <c:v>35.4</c:v>
                </c:pt>
                <c:pt idx="103">
                  <c:v>51.6</c:v>
                </c:pt>
                <c:pt idx="104">
                  <c:v>43.6</c:v>
                </c:pt>
                <c:pt idx="105">
                  <c:v>39</c:v>
                </c:pt>
                <c:pt idx="106">
                  <c:v>49.4</c:v>
                </c:pt>
                <c:pt idx="107">
                  <c:v>32.6</c:v>
                </c:pt>
                <c:pt idx="108">
                  <c:v>84.86</c:v>
                </c:pt>
                <c:pt idx="109">
                  <c:v>49.85</c:v>
                </c:pt>
                <c:pt idx="110">
                  <c:v>35.94</c:v>
                </c:pt>
                <c:pt idx="111">
                  <c:v>70.5</c:v>
                </c:pt>
                <c:pt idx="112">
                  <c:v>111.5</c:v>
                </c:pt>
                <c:pt idx="113">
                  <c:v>39.299999999999997</c:v>
                </c:pt>
                <c:pt idx="114">
                  <c:v>30.6</c:v>
                </c:pt>
                <c:pt idx="115">
                  <c:v>35</c:v>
                </c:pt>
                <c:pt idx="116">
                  <c:v>41.6</c:v>
                </c:pt>
                <c:pt idx="117">
                  <c:v>29</c:v>
                </c:pt>
                <c:pt idx="118">
                  <c:v>52.3</c:v>
                </c:pt>
                <c:pt idx="119">
                  <c:v>46.469999999999992</c:v>
                </c:pt>
                <c:pt idx="120">
                  <c:v>44</c:v>
                </c:pt>
                <c:pt idx="121">
                  <c:v>54.699999999999996</c:v>
                </c:pt>
                <c:pt idx="122">
                  <c:v>42</c:v>
                </c:pt>
                <c:pt idx="123">
                  <c:v>42.8</c:v>
                </c:pt>
                <c:pt idx="124">
                  <c:v>31.7</c:v>
                </c:pt>
                <c:pt idx="125">
                  <c:v>45.35</c:v>
                </c:pt>
                <c:pt idx="126">
                  <c:v>26.299999999999997</c:v>
                </c:pt>
                <c:pt idx="127">
                  <c:v>36.9</c:v>
                </c:pt>
                <c:pt idx="128">
                  <c:v>36.6</c:v>
                </c:pt>
                <c:pt idx="129">
                  <c:v>55.699999999999996</c:v>
                </c:pt>
                <c:pt idx="130">
                  <c:v>49.699999999999996</c:v>
                </c:pt>
                <c:pt idx="131">
                  <c:v>49.699999999999996</c:v>
                </c:pt>
                <c:pt idx="132">
                  <c:v>43</c:v>
                </c:pt>
                <c:pt idx="133">
                  <c:v>48</c:v>
                </c:pt>
                <c:pt idx="134">
                  <c:v>23.9</c:v>
                </c:pt>
                <c:pt idx="135">
                  <c:v>36.5</c:v>
                </c:pt>
                <c:pt idx="136">
                  <c:v>34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44-469F-AB05-26E3DC2AF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672720"/>
        <c:axId val="1517673136"/>
      </c:lineChart>
      <c:catAx>
        <c:axId val="151767272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7673136"/>
        <c:crosses val="autoZero"/>
        <c:auto val="1"/>
        <c:lblAlgn val="ctr"/>
        <c:lblOffset val="100"/>
        <c:noMultiLvlLbl val="0"/>
      </c:catAx>
      <c:valAx>
        <c:axId val="151767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767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198120</xdr:colOff>
      <xdr:row>5</xdr:row>
      <xdr:rowOff>15240</xdr:rowOff>
    </xdr:from>
    <xdr:to>
      <xdr:col>20</xdr:col>
      <xdr:colOff>502920</xdr:colOff>
      <xdr:row>20</xdr:row>
      <xdr:rowOff>129540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E0DB44F-6F30-87A0-AC77-90AA1C260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"/>
  <sheetViews>
    <sheetView tabSelected="1" zoomScale="85" zoomScaleNormal="85" workbookViewId="0">
      <selection activeCell="N126" sqref="N126"/>
    </sheetView>
  </sheetViews>
  <sheetFormatPr defaultRowHeight="13.8" x14ac:dyDescent="0.25"/>
  <cols>
    <col min="6" max="6" width="27.21875" customWidth="1"/>
    <col min="7" max="7" width="10.5546875" customWidth="1"/>
    <col min="11" max="11" width="10" bestFit="1" customWidth="1"/>
    <col min="16" max="16" width="10" bestFit="1" customWidth="1"/>
  </cols>
  <sheetData>
    <row r="1" spans="1:18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K1" t="s">
        <v>12</v>
      </c>
      <c r="L1" t="s">
        <v>8</v>
      </c>
      <c r="M1" t="s">
        <v>9</v>
      </c>
      <c r="N1" t="s">
        <v>31</v>
      </c>
      <c r="O1" t="s">
        <v>32</v>
      </c>
      <c r="P1" t="s">
        <v>97</v>
      </c>
      <c r="Q1" t="s">
        <v>98</v>
      </c>
      <c r="R1" t="s">
        <v>99</v>
      </c>
    </row>
    <row r="2" spans="1:18" x14ac:dyDescent="0.25">
      <c r="A2" s="1">
        <v>8.25</v>
      </c>
      <c r="C2">
        <v>0</v>
      </c>
      <c r="D2">
        <v>16</v>
      </c>
      <c r="E2">
        <v>8</v>
      </c>
      <c r="F2" t="s">
        <v>10</v>
      </c>
      <c r="G2">
        <v>110</v>
      </c>
      <c r="H2">
        <v>0.4</v>
      </c>
      <c r="I2" s="2">
        <f>SUM(C2:E2,G2:H2)</f>
        <v>134.4</v>
      </c>
      <c r="K2" s="2">
        <f>L2/M2</f>
        <v>59.240666666666691</v>
      </c>
      <c r="L2" s="2">
        <f>SUM(I:I)</f>
        <v>7997.4900000000034</v>
      </c>
      <c r="M2">
        <f>COUNT(C:C)</f>
        <v>135</v>
      </c>
      <c r="N2">
        <f>SUM(G:G)</f>
        <v>3478.6800000000003</v>
      </c>
      <c r="O2" s="3">
        <f>L2-N2-K5</f>
        <v>4477.2100000000028</v>
      </c>
      <c r="P2" s="6">
        <f>PRODUCT(K2,30)</f>
        <v>1777.2200000000007</v>
      </c>
      <c r="Q2" s="1">
        <f>M2/31</f>
        <v>4.354838709677419</v>
      </c>
      <c r="R2" s="7">
        <f>O2/L2</f>
        <v>0.5598268956885224</v>
      </c>
    </row>
    <row r="3" spans="1:18" x14ac:dyDescent="0.25">
      <c r="A3" s="1">
        <v>8.26</v>
      </c>
      <c r="C3">
        <v>3.5</v>
      </c>
      <c r="D3">
        <v>10.8</v>
      </c>
      <c r="E3">
        <v>7.5</v>
      </c>
      <c r="F3" t="s">
        <v>11</v>
      </c>
      <c r="G3">
        <v>96.5</v>
      </c>
      <c r="H3">
        <v>0.4</v>
      </c>
      <c r="I3" s="2">
        <f>SUM(C3:E3,G3:H3)</f>
        <v>118.7</v>
      </c>
      <c r="R3" t="s">
        <v>100</v>
      </c>
    </row>
    <row r="4" spans="1:18" x14ac:dyDescent="0.25">
      <c r="A4" s="1">
        <v>8.27</v>
      </c>
      <c r="C4">
        <v>5.5</v>
      </c>
      <c r="D4">
        <v>16</v>
      </c>
      <c r="E4">
        <v>9</v>
      </c>
      <c r="F4" t="s">
        <v>13</v>
      </c>
      <c r="G4">
        <v>2.7</v>
      </c>
      <c r="H4">
        <v>0.4</v>
      </c>
      <c r="I4" s="2">
        <f t="shared" ref="I4:I70" si="0">SUM(C4:E4,G4:H4)</f>
        <v>33.6</v>
      </c>
      <c r="K4" t="s">
        <v>33</v>
      </c>
      <c r="L4" s="10" t="s">
        <v>108</v>
      </c>
      <c r="M4" s="10"/>
    </row>
    <row r="5" spans="1:18" x14ac:dyDescent="0.25">
      <c r="A5" s="1">
        <v>8.2799999999999994</v>
      </c>
      <c r="C5">
        <v>9</v>
      </c>
      <c r="D5">
        <v>14</v>
      </c>
      <c r="E5">
        <v>10</v>
      </c>
      <c r="F5" t="s">
        <v>14</v>
      </c>
      <c r="G5">
        <v>0.25</v>
      </c>
      <c r="H5">
        <v>0</v>
      </c>
      <c r="I5" s="2">
        <f t="shared" si="0"/>
        <v>33.25</v>
      </c>
      <c r="K5">
        <f>SUM(H:H)</f>
        <v>41.599999999999916</v>
      </c>
      <c r="L5" s="10">
        <f>COUNTIF(I:I,"&gt;=100")</f>
        <v>12</v>
      </c>
      <c r="M5" s="10"/>
    </row>
    <row r="6" spans="1:18" x14ac:dyDescent="0.25">
      <c r="A6" s="1">
        <v>8.2899999999999991</v>
      </c>
      <c r="C6">
        <v>1.6</v>
      </c>
      <c r="D6">
        <v>15</v>
      </c>
      <c r="E6">
        <v>12.8</v>
      </c>
      <c r="F6" t="s">
        <v>15</v>
      </c>
      <c r="G6">
        <v>74.5</v>
      </c>
      <c r="H6">
        <v>0.4</v>
      </c>
      <c r="I6" s="2">
        <f t="shared" si="0"/>
        <v>104.30000000000001</v>
      </c>
      <c r="L6" s="10" t="s">
        <v>109</v>
      </c>
      <c r="M6" s="10"/>
    </row>
    <row r="7" spans="1:18" x14ac:dyDescent="0.25">
      <c r="A7" s="1">
        <v>8.3000000000000007</v>
      </c>
      <c r="C7">
        <v>7</v>
      </c>
      <c r="D7">
        <v>16</v>
      </c>
      <c r="E7">
        <v>8.5</v>
      </c>
      <c r="F7">
        <v>0</v>
      </c>
      <c r="G7">
        <v>0</v>
      </c>
      <c r="H7">
        <v>0.4</v>
      </c>
      <c r="I7" s="2">
        <f t="shared" si="0"/>
        <v>31.9</v>
      </c>
      <c r="L7" s="10">
        <f>COUNTIF(I:I,"&lt;=50")</f>
        <v>104</v>
      </c>
      <c r="M7" s="10"/>
    </row>
    <row r="8" spans="1:18" x14ac:dyDescent="0.25">
      <c r="A8" s="1">
        <v>8.31</v>
      </c>
      <c r="C8">
        <v>4.5</v>
      </c>
      <c r="D8">
        <v>16</v>
      </c>
      <c r="E8">
        <v>9</v>
      </c>
      <c r="F8">
        <v>0</v>
      </c>
      <c r="G8">
        <v>0</v>
      </c>
      <c r="H8">
        <v>0</v>
      </c>
      <c r="I8" s="2">
        <f t="shared" si="0"/>
        <v>29.5</v>
      </c>
      <c r="L8" s="10" t="s">
        <v>111</v>
      </c>
      <c r="M8" s="10"/>
    </row>
    <row r="9" spans="1:18" x14ac:dyDescent="0.25">
      <c r="A9" s="1">
        <v>9.01</v>
      </c>
      <c r="C9">
        <v>15.5</v>
      </c>
      <c r="D9">
        <v>14</v>
      </c>
      <c r="E9">
        <v>6</v>
      </c>
      <c r="F9">
        <v>0</v>
      </c>
      <c r="G9">
        <v>0</v>
      </c>
      <c r="H9">
        <v>0.4</v>
      </c>
      <c r="I9" s="2">
        <f t="shared" si="0"/>
        <v>35.9</v>
      </c>
      <c r="L9" s="10">
        <f>COUNTIF(I:I,"&lt;=30")</f>
        <v>14</v>
      </c>
      <c r="M9" s="10"/>
    </row>
    <row r="10" spans="1:18" x14ac:dyDescent="0.25">
      <c r="A10" s="1">
        <v>9.02</v>
      </c>
      <c r="C10">
        <v>5</v>
      </c>
      <c r="D10">
        <v>15</v>
      </c>
      <c r="E10">
        <v>6</v>
      </c>
      <c r="F10">
        <v>0</v>
      </c>
      <c r="G10">
        <v>0</v>
      </c>
      <c r="H10">
        <v>0.4</v>
      </c>
      <c r="I10" s="2">
        <f t="shared" si="0"/>
        <v>26.4</v>
      </c>
    </row>
    <row r="11" spans="1:18" x14ac:dyDescent="0.25">
      <c r="A11" s="1">
        <v>9.0299999999999994</v>
      </c>
      <c r="C11">
        <v>6</v>
      </c>
      <c r="D11">
        <v>14</v>
      </c>
      <c r="E11">
        <v>10.5</v>
      </c>
      <c r="F11" t="s">
        <v>16</v>
      </c>
      <c r="G11">
        <v>25</v>
      </c>
      <c r="H11">
        <v>0.4</v>
      </c>
      <c r="I11" s="2">
        <f t="shared" si="0"/>
        <v>55.9</v>
      </c>
    </row>
    <row r="12" spans="1:18" x14ac:dyDescent="0.25">
      <c r="A12" s="1">
        <v>9.0399999999999991</v>
      </c>
      <c r="C12">
        <v>6</v>
      </c>
      <c r="D12">
        <v>16</v>
      </c>
      <c r="E12">
        <v>9</v>
      </c>
      <c r="F12">
        <v>0</v>
      </c>
      <c r="G12">
        <v>0</v>
      </c>
      <c r="H12">
        <v>0.4</v>
      </c>
      <c r="I12" s="2">
        <f t="shared" si="0"/>
        <v>31.4</v>
      </c>
    </row>
    <row r="13" spans="1:18" x14ac:dyDescent="0.25">
      <c r="A13" s="1">
        <v>9.0500000000000007</v>
      </c>
      <c r="C13">
        <v>6</v>
      </c>
      <c r="D13">
        <v>16</v>
      </c>
      <c r="E13">
        <v>9</v>
      </c>
      <c r="F13" t="s">
        <v>17</v>
      </c>
      <c r="G13">
        <v>2.25</v>
      </c>
      <c r="H13">
        <v>0.4</v>
      </c>
      <c r="I13" s="2">
        <f t="shared" si="0"/>
        <v>33.65</v>
      </c>
    </row>
    <row r="14" spans="1:18" x14ac:dyDescent="0.25">
      <c r="A14" s="1">
        <v>9.06</v>
      </c>
      <c r="C14">
        <v>6</v>
      </c>
      <c r="D14">
        <v>15</v>
      </c>
      <c r="E14">
        <v>9</v>
      </c>
      <c r="F14" t="s">
        <v>18</v>
      </c>
      <c r="G14">
        <v>9</v>
      </c>
      <c r="H14">
        <v>0</v>
      </c>
      <c r="I14" s="2">
        <f t="shared" si="0"/>
        <v>39</v>
      </c>
    </row>
    <row r="15" spans="1:18" x14ac:dyDescent="0.25">
      <c r="A15" s="1">
        <v>9.07</v>
      </c>
      <c r="C15">
        <v>6</v>
      </c>
      <c r="D15">
        <v>16</v>
      </c>
      <c r="E15">
        <v>7</v>
      </c>
      <c r="F15" t="s">
        <v>19</v>
      </c>
      <c r="G15">
        <v>30.8</v>
      </c>
      <c r="H15">
        <v>0.4</v>
      </c>
      <c r="I15" s="2">
        <f t="shared" si="0"/>
        <v>60.199999999999996</v>
      </c>
    </row>
    <row r="16" spans="1:18" x14ac:dyDescent="0.25">
      <c r="A16" s="1">
        <v>9.08</v>
      </c>
      <c r="C16">
        <v>5</v>
      </c>
      <c r="D16">
        <v>15</v>
      </c>
      <c r="E16">
        <v>12</v>
      </c>
      <c r="F16">
        <v>0</v>
      </c>
      <c r="G16">
        <v>0</v>
      </c>
      <c r="H16">
        <v>0</v>
      </c>
      <c r="I16" s="2">
        <f t="shared" si="0"/>
        <v>32</v>
      </c>
    </row>
    <row r="17" spans="1:10" x14ac:dyDescent="0.25">
      <c r="A17" s="1">
        <v>9.09</v>
      </c>
      <c r="C17">
        <v>1.6</v>
      </c>
      <c r="D17">
        <v>18.8</v>
      </c>
      <c r="E17">
        <v>15</v>
      </c>
      <c r="F17" t="s">
        <v>20</v>
      </c>
      <c r="G17">
        <v>11.68</v>
      </c>
      <c r="H17">
        <v>0.4</v>
      </c>
      <c r="I17" s="2">
        <f t="shared" si="0"/>
        <v>47.480000000000004</v>
      </c>
    </row>
    <row r="18" spans="1:10" x14ac:dyDescent="0.25">
      <c r="A18" s="1">
        <v>9.1</v>
      </c>
      <c r="C18">
        <v>1.6</v>
      </c>
      <c r="D18">
        <v>14</v>
      </c>
      <c r="E18">
        <v>10.5</v>
      </c>
      <c r="F18" t="s">
        <v>21</v>
      </c>
      <c r="G18">
        <v>13.8</v>
      </c>
      <c r="H18">
        <v>0</v>
      </c>
      <c r="I18" s="2">
        <f t="shared" si="0"/>
        <v>39.900000000000006</v>
      </c>
    </row>
    <row r="19" spans="1:10" x14ac:dyDescent="0.25">
      <c r="A19" s="1">
        <v>9.11</v>
      </c>
      <c r="C19">
        <v>6</v>
      </c>
      <c r="D19">
        <v>17</v>
      </c>
      <c r="E19">
        <v>6.5</v>
      </c>
      <c r="F19" t="s">
        <v>22</v>
      </c>
      <c r="G19">
        <v>7.69</v>
      </c>
      <c r="H19">
        <v>0.4</v>
      </c>
      <c r="I19" s="2">
        <f t="shared" si="0"/>
        <v>37.589999999999996</v>
      </c>
    </row>
    <row r="20" spans="1:10" x14ac:dyDescent="0.25">
      <c r="A20" s="1">
        <v>9.1199999999999992</v>
      </c>
      <c r="C20">
        <v>2.1</v>
      </c>
      <c r="D20">
        <v>18.8</v>
      </c>
      <c r="E20">
        <v>11</v>
      </c>
      <c r="F20" t="s">
        <v>23</v>
      </c>
      <c r="G20">
        <v>24.54</v>
      </c>
      <c r="H20">
        <v>0</v>
      </c>
      <c r="I20" s="2">
        <f t="shared" si="0"/>
        <v>56.44</v>
      </c>
    </row>
    <row r="21" spans="1:10" x14ac:dyDescent="0.25">
      <c r="A21" s="1">
        <v>9.1300000000000008</v>
      </c>
      <c r="C21">
        <v>5.5</v>
      </c>
      <c r="D21">
        <v>16</v>
      </c>
      <c r="E21">
        <v>12</v>
      </c>
      <c r="F21" t="s">
        <v>24</v>
      </c>
      <c r="G21">
        <v>4.8</v>
      </c>
      <c r="H21">
        <v>0</v>
      </c>
      <c r="I21" s="2">
        <f t="shared" si="0"/>
        <v>38.299999999999997</v>
      </c>
    </row>
    <row r="22" spans="1:10" x14ac:dyDescent="0.25">
      <c r="A22" s="1">
        <v>9.14</v>
      </c>
      <c r="C22">
        <v>6</v>
      </c>
      <c r="D22">
        <v>15</v>
      </c>
      <c r="E22">
        <v>10</v>
      </c>
      <c r="F22" t="s">
        <v>29</v>
      </c>
      <c r="G22">
        <v>1.3</v>
      </c>
      <c r="H22">
        <v>0.4</v>
      </c>
      <c r="I22" s="2">
        <f t="shared" si="0"/>
        <v>32.699999999999996</v>
      </c>
    </row>
    <row r="23" spans="1:10" x14ac:dyDescent="0.25">
      <c r="A23" s="1">
        <v>9.15</v>
      </c>
      <c r="C23">
        <v>5</v>
      </c>
      <c r="D23">
        <v>14</v>
      </c>
      <c r="E23">
        <v>9</v>
      </c>
      <c r="F23" t="s">
        <v>25</v>
      </c>
      <c r="G23">
        <v>17.899999999999999</v>
      </c>
      <c r="H23">
        <v>0.4</v>
      </c>
      <c r="I23" s="2">
        <f t="shared" si="0"/>
        <v>46.3</v>
      </c>
    </row>
    <row r="24" spans="1:10" x14ac:dyDescent="0.25">
      <c r="A24" s="1">
        <v>9.16</v>
      </c>
      <c r="C24">
        <v>5</v>
      </c>
      <c r="D24">
        <v>12.8</v>
      </c>
      <c r="E24">
        <v>11</v>
      </c>
      <c r="F24" t="s">
        <v>26</v>
      </c>
      <c r="G24">
        <v>39.5</v>
      </c>
      <c r="H24">
        <v>0.4</v>
      </c>
      <c r="I24" s="2">
        <f t="shared" si="0"/>
        <v>68.7</v>
      </c>
    </row>
    <row r="25" spans="1:10" x14ac:dyDescent="0.25">
      <c r="A25" s="1">
        <v>9.17</v>
      </c>
      <c r="C25">
        <v>5.5</v>
      </c>
      <c r="D25">
        <v>14</v>
      </c>
      <c r="E25">
        <v>11</v>
      </c>
      <c r="F25" t="s">
        <v>27</v>
      </c>
      <c r="G25">
        <v>10.66</v>
      </c>
      <c r="H25">
        <v>0</v>
      </c>
      <c r="I25" s="2">
        <f t="shared" si="0"/>
        <v>41.16</v>
      </c>
    </row>
    <row r="26" spans="1:10" x14ac:dyDescent="0.25">
      <c r="A26" s="1">
        <v>9.18</v>
      </c>
      <c r="C26">
        <v>6.5</v>
      </c>
      <c r="D26">
        <v>14</v>
      </c>
      <c r="E26">
        <v>7</v>
      </c>
      <c r="F26" t="s">
        <v>28</v>
      </c>
      <c r="G26">
        <v>136.5</v>
      </c>
      <c r="H26">
        <v>0.4</v>
      </c>
      <c r="I26" s="2">
        <f t="shared" si="0"/>
        <v>164.4</v>
      </c>
    </row>
    <row r="27" spans="1:10" x14ac:dyDescent="0.25">
      <c r="A27" s="1">
        <v>9.19</v>
      </c>
      <c r="C27">
        <v>7.5</v>
      </c>
      <c r="D27">
        <v>16</v>
      </c>
      <c r="E27">
        <v>9.5</v>
      </c>
      <c r="F27" t="s">
        <v>30</v>
      </c>
      <c r="G27">
        <v>59.69</v>
      </c>
      <c r="H27">
        <v>0.4</v>
      </c>
      <c r="I27" s="2">
        <f t="shared" si="0"/>
        <v>93.09</v>
      </c>
    </row>
    <row r="28" spans="1:10" x14ac:dyDescent="0.25">
      <c r="A28" s="1">
        <v>9.1999999999999993</v>
      </c>
      <c r="C28" s="4">
        <v>6</v>
      </c>
      <c r="D28" s="4">
        <v>14</v>
      </c>
      <c r="E28" s="4">
        <v>11</v>
      </c>
      <c r="F28" s="4" t="s">
        <v>34</v>
      </c>
      <c r="G28" s="4">
        <v>234.9</v>
      </c>
      <c r="H28" s="4">
        <v>0.4</v>
      </c>
      <c r="I28" s="5">
        <f>SUM(C28:E28,G28:H28)</f>
        <v>266.29999999999995</v>
      </c>
      <c r="J28" s="4"/>
    </row>
    <row r="29" spans="1:10" x14ac:dyDescent="0.25">
      <c r="A29" s="1">
        <v>9.2100000000000009</v>
      </c>
      <c r="C29">
        <v>5.5</v>
      </c>
      <c r="D29">
        <v>14</v>
      </c>
      <c r="E29">
        <v>13</v>
      </c>
      <c r="F29" t="s">
        <v>35</v>
      </c>
      <c r="G29">
        <v>16.899999999999999</v>
      </c>
      <c r="H29">
        <v>0.4</v>
      </c>
      <c r="I29" s="2">
        <f t="shared" si="0"/>
        <v>49.8</v>
      </c>
    </row>
    <row r="30" spans="1:10" x14ac:dyDescent="0.25">
      <c r="A30" s="1">
        <v>9.2200000000000006</v>
      </c>
      <c r="C30">
        <v>7</v>
      </c>
      <c r="D30">
        <v>15</v>
      </c>
      <c r="E30">
        <v>11</v>
      </c>
      <c r="F30" t="s">
        <v>37</v>
      </c>
      <c r="G30">
        <v>2.9</v>
      </c>
      <c r="H30">
        <v>0.4</v>
      </c>
      <c r="I30" s="2">
        <f t="shared" si="0"/>
        <v>36.299999999999997</v>
      </c>
    </row>
    <row r="31" spans="1:10" x14ac:dyDescent="0.25">
      <c r="A31" s="1">
        <v>9.23</v>
      </c>
      <c r="C31">
        <v>8.6999999999999993</v>
      </c>
      <c r="D31">
        <v>14</v>
      </c>
      <c r="E31">
        <v>10.8</v>
      </c>
      <c r="F31" t="s">
        <v>36</v>
      </c>
      <c r="G31">
        <v>9</v>
      </c>
      <c r="H31">
        <v>0.4</v>
      </c>
      <c r="I31" s="2">
        <f t="shared" si="0"/>
        <v>42.9</v>
      </c>
    </row>
    <row r="32" spans="1:10" x14ac:dyDescent="0.25">
      <c r="A32" s="1">
        <v>9.2400000000000109</v>
      </c>
      <c r="C32">
        <v>6</v>
      </c>
      <c r="D32">
        <v>16</v>
      </c>
      <c r="E32">
        <v>12.5</v>
      </c>
      <c r="G32">
        <v>0</v>
      </c>
      <c r="H32">
        <v>0.4</v>
      </c>
      <c r="I32" s="2">
        <f t="shared" si="0"/>
        <v>34.9</v>
      </c>
    </row>
    <row r="33" spans="1:12" x14ac:dyDescent="0.25">
      <c r="A33" s="1">
        <v>9.2500000000000107</v>
      </c>
      <c r="C33">
        <v>6</v>
      </c>
      <c r="D33">
        <v>15</v>
      </c>
      <c r="E33">
        <v>13</v>
      </c>
      <c r="F33" t="s">
        <v>38</v>
      </c>
      <c r="G33">
        <v>1.5</v>
      </c>
      <c r="H33">
        <v>0.4</v>
      </c>
      <c r="I33" s="2">
        <f t="shared" si="0"/>
        <v>35.9</v>
      </c>
    </row>
    <row r="34" spans="1:12" x14ac:dyDescent="0.25">
      <c r="A34" s="1">
        <v>9.2600000000000104</v>
      </c>
      <c r="C34">
        <v>6</v>
      </c>
      <c r="D34">
        <v>14</v>
      </c>
      <c r="E34">
        <v>10.5</v>
      </c>
      <c r="F34" t="s">
        <v>39</v>
      </c>
      <c r="G34">
        <v>54.5</v>
      </c>
      <c r="H34">
        <v>0.4</v>
      </c>
      <c r="I34" s="2">
        <f t="shared" si="0"/>
        <v>85.4</v>
      </c>
    </row>
    <row r="35" spans="1:12" x14ac:dyDescent="0.25">
      <c r="A35" s="1">
        <v>9.2700000000000102</v>
      </c>
      <c r="C35">
        <v>6.5</v>
      </c>
      <c r="D35">
        <v>18</v>
      </c>
      <c r="E35">
        <v>6</v>
      </c>
      <c r="F35" t="s">
        <v>38</v>
      </c>
      <c r="G35">
        <v>1.5</v>
      </c>
      <c r="H35">
        <v>0.4</v>
      </c>
      <c r="I35" s="2">
        <f t="shared" si="0"/>
        <v>32.4</v>
      </c>
    </row>
    <row r="36" spans="1:12" x14ac:dyDescent="0.25">
      <c r="A36" s="1">
        <v>9.28000000000001</v>
      </c>
      <c r="C36">
        <v>5</v>
      </c>
      <c r="D36">
        <v>15</v>
      </c>
      <c r="E36">
        <v>11</v>
      </c>
      <c r="F36" t="s">
        <v>40</v>
      </c>
      <c r="G36">
        <v>6</v>
      </c>
      <c r="H36">
        <v>0.4</v>
      </c>
      <c r="I36" s="2">
        <f t="shared" si="0"/>
        <v>37.4</v>
      </c>
    </row>
    <row r="37" spans="1:12" x14ac:dyDescent="0.25">
      <c r="A37" s="1">
        <v>9.2900000000000098</v>
      </c>
      <c r="C37">
        <v>5.5</v>
      </c>
      <c r="D37">
        <v>15</v>
      </c>
      <c r="E37">
        <v>9.5</v>
      </c>
      <c r="G37">
        <v>0</v>
      </c>
      <c r="H37">
        <v>0.4</v>
      </c>
      <c r="I37" s="2">
        <f t="shared" si="0"/>
        <v>30.4</v>
      </c>
    </row>
    <row r="38" spans="1:12" x14ac:dyDescent="0.25">
      <c r="A38" s="1">
        <v>9.3000000000000096</v>
      </c>
      <c r="C38">
        <v>9.6999999999999993</v>
      </c>
      <c r="D38">
        <v>14</v>
      </c>
      <c r="E38">
        <v>6.5</v>
      </c>
      <c r="F38" t="s">
        <v>41</v>
      </c>
      <c r="G38">
        <v>2.9</v>
      </c>
      <c r="H38">
        <v>0.4</v>
      </c>
      <c r="I38" s="2">
        <f t="shared" si="0"/>
        <v>33.5</v>
      </c>
    </row>
    <row r="39" spans="1:12" x14ac:dyDescent="0.25">
      <c r="A39" s="1">
        <v>10.01</v>
      </c>
      <c r="C39">
        <v>9.6999999999999993</v>
      </c>
      <c r="D39">
        <v>14</v>
      </c>
      <c r="E39">
        <v>8</v>
      </c>
      <c r="F39" t="s">
        <v>41</v>
      </c>
      <c r="G39">
        <v>2.9</v>
      </c>
      <c r="H39">
        <v>0.4</v>
      </c>
      <c r="I39" s="2">
        <f t="shared" si="0"/>
        <v>35</v>
      </c>
    </row>
    <row r="40" spans="1:12" x14ac:dyDescent="0.25">
      <c r="A40" s="1">
        <v>10.02</v>
      </c>
      <c r="C40" s="4">
        <v>8.5</v>
      </c>
      <c r="D40" s="4">
        <v>0</v>
      </c>
      <c r="E40" s="4">
        <v>65</v>
      </c>
      <c r="F40" s="4" t="s">
        <v>42</v>
      </c>
      <c r="G40" s="4">
        <v>217.3</v>
      </c>
      <c r="H40" s="4">
        <v>0</v>
      </c>
      <c r="I40" s="5">
        <f t="shared" si="0"/>
        <v>290.8</v>
      </c>
      <c r="J40" s="4"/>
      <c r="K40" s="4"/>
      <c r="L40" s="4"/>
    </row>
    <row r="41" spans="1:12" x14ac:dyDescent="0.25">
      <c r="A41" s="1">
        <v>10.029999999999999</v>
      </c>
      <c r="C41" s="4">
        <v>14</v>
      </c>
      <c r="D41" s="4">
        <v>0</v>
      </c>
      <c r="E41" s="4">
        <v>66</v>
      </c>
      <c r="F41" s="4" t="s">
        <v>43</v>
      </c>
      <c r="G41" s="4">
        <v>150.72</v>
      </c>
      <c r="H41" s="4">
        <v>0</v>
      </c>
      <c r="I41" s="5">
        <f t="shared" si="0"/>
        <v>230.72</v>
      </c>
      <c r="J41" s="4"/>
      <c r="K41" s="4"/>
      <c r="L41" s="4"/>
    </row>
    <row r="42" spans="1:12" x14ac:dyDescent="0.25">
      <c r="A42" s="1">
        <v>10.039999999999999</v>
      </c>
      <c r="C42">
        <v>7</v>
      </c>
      <c r="D42">
        <v>0</v>
      </c>
      <c r="E42">
        <v>14.8</v>
      </c>
      <c r="F42" t="s">
        <v>44</v>
      </c>
      <c r="G42">
        <v>73</v>
      </c>
      <c r="H42">
        <v>0.4</v>
      </c>
      <c r="I42" s="2">
        <f t="shared" si="0"/>
        <v>95.2</v>
      </c>
    </row>
    <row r="43" spans="1:12" x14ac:dyDescent="0.25">
      <c r="A43" s="1">
        <v>10.050000000000001</v>
      </c>
      <c r="C43">
        <v>8.4</v>
      </c>
      <c r="D43">
        <v>13</v>
      </c>
      <c r="E43">
        <v>10</v>
      </c>
      <c r="F43" t="s">
        <v>38</v>
      </c>
      <c r="G43">
        <v>1.5</v>
      </c>
      <c r="H43">
        <v>0.4</v>
      </c>
      <c r="I43" s="2">
        <f t="shared" si="0"/>
        <v>33.299999999999997</v>
      </c>
    </row>
    <row r="44" spans="1:12" x14ac:dyDescent="0.25">
      <c r="A44" s="1">
        <v>10.06</v>
      </c>
      <c r="C44">
        <v>9.6999999999999993</v>
      </c>
      <c r="D44">
        <v>16</v>
      </c>
      <c r="E44">
        <v>8.5</v>
      </c>
      <c r="F44">
        <v>0</v>
      </c>
      <c r="G44">
        <v>0</v>
      </c>
      <c r="H44">
        <v>0</v>
      </c>
      <c r="I44" s="2">
        <f t="shared" si="0"/>
        <v>34.200000000000003</v>
      </c>
    </row>
    <row r="45" spans="1:12" x14ac:dyDescent="0.25">
      <c r="A45" s="1">
        <v>10.07</v>
      </c>
      <c r="C45">
        <v>9.6999999999999993</v>
      </c>
      <c r="D45">
        <v>15</v>
      </c>
      <c r="E45">
        <v>8.5</v>
      </c>
      <c r="F45" t="s">
        <v>45</v>
      </c>
      <c r="G45">
        <v>2.8</v>
      </c>
      <c r="H45">
        <v>0.4</v>
      </c>
      <c r="I45" s="2">
        <f t="shared" si="0"/>
        <v>36.4</v>
      </c>
    </row>
    <row r="46" spans="1:12" x14ac:dyDescent="0.25">
      <c r="A46" s="1">
        <v>10.08</v>
      </c>
      <c r="C46">
        <v>6.5</v>
      </c>
      <c r="D46">
        <v>20</v>
      </c>
      <c r="E46">
        <v>10</v>
      </c>
      <c r="F46">
        <v>0</v>
      </c>
      <c r="G46">
        <v>0</v>
      </c>
      <c r="H46">
        <v>0.4</v>
      </c>
      <c r="I46" s="2">
        <f t="shared" si="0"/>
        <v>36.9</v>
      </c>
    </row>
    <row r="47" spans="1:12" x14ac:dyDescent="0.25">
      <c r="A47" s="1">
        <v>10.09</v>
      </c>
      <c r="C47">
        <v>6.5</v>
      </c>
      <c r="D47">
        <v>14</v>
      </c>
      <c r="E47">
        <v>9.5</v>
      </c>
      <c r="F47">
        <v>0</v>
      </c>
      <c r="G47">
        <v>0</v>
      </c>
      <c r="H47">
        <v>0.4</v>
      </c>
      <c r="I47" s="2">
        <f t="shared" si="0"/>
        <v>30.4</v>
      </c>
    </row>
    <row r="48" spans="1:12" x14ac:dyDescent="0.25">
      <c r="A48" s="1">
        <v>10.1</v>
      </c>
      <c r="C48">
        <v>5</v>
      </c>
      <c r="D48">
        <v>17</v>
      </c>
      <c r="E48">
        <v>13</v>
      </c>
      <c r="F48">
        <v>0</v>
      </c>
      <c r="G48">
        <v>0</v>
      </c>
      <c r="H48">
        <v>0.4</v>
      </c>
      <c r="I48" s="2">
        <f t="shared" si="0"/>
        <v>35.4</v>
      </c>
    </row>
    <row r="49" spans="1:9" x14ac:dyDescent="0.25">
      <c r="A49" s="1">
        <v>10.11</v>
      </c>
      <c r="C49">
        <v>6</v>
      </c>
      <c r="D49">
        <v>15.5</v>
      </c>
      <c r="E49">
        <v>8.5</v>
      </c>
      <c r="F49">
        <v>0</v>
      </c>
      <c r="G49">
        <v>0</v>
      </c>
      <c r="H49">
        <v>0.4</v>
      </c>
      <c r="I49" s="2">
        <f t="shared" si="0"/>
        <v>30.4</v>
      </c>
    </row>
    <row r="50" spans="1:9" x14ac:dyDescent="0.25">
      <c r="A50" s="1">
        <v>10.119999999999999</v>
      </c>
      <c r="C50">
        <v>7.28</v>
      </c>
      <c r="D50">
        <v>14</v>
      </c>
      <c r="E50">
        <v>10.8</v>
      </c>
      <c r="F50" t="s">
        <v>37</v>
      </c>
      <c r="G50">
        <v>2.9</v>
      </c>
      <c r="H50">
        <v>0</v>
      </c>
      <c r="I50" s="2">
        <f t="shared" si="0"/>
        <v>34.979999999999997</v>
      </c>
    </row>
    <row r="51" spans="1:9" x14ac:dyDescent="0.25">
      <c r="A51" s="1">
        <v>10.130000000000001</v>
      </c>
      <c r="C51">
        <v>10.050000000000001</v>
      </c>
      <c r="D51">
        <v>20.2</v>
      </c>
      <c r="E51">
        <v>9.5</v>
      </c>
      <c r="F51" t="s">
        <v>46</v>
      </c>
      <c r="G51">
        <v>6</v>
      </c>
      <c r="H51">
        <v>0.4</v>
      </c>
      <c r="I51" s="2">
        <f t="shared" si="0"/>
        <v>46.15</v>
      </c>
    </row>
    <row r="52" spans="1:9" x14ac:dyDescent="0.25">
      <c r="A52" s="1">
        <v>10.14</v>
      </c>
      <c r="C52">
        <v>6</v>
      </c>
      <c r="D52">
        <v>15</v>
      </c>
      <c r="E52">
        <v>9.3000000000000007</v>
      </c>
      <c r="F52">
        <v>0</v>
      </c>
      <c r="G52">
        <v>0</v>
      </c>
      <c r="H52">
        <v>0.4</v>
      </c>
      <c r="I52" s="2">
        <f t="shared" si="0"/>
        <v>30.7</v>
      </c>
    </row>
    <row r="53" spans="1:9" x14ac:dyDescent="0.25">
      <c r="A53" s="1">
        <v>10.15</v>
      </c>
      <c r="C53">
        <v>7</v>
      </c>
      <c r="D53">
        <v>14</v>
      </c>
      <c r="E53">
        <v>12.8</v>
      </c>
      <c r="F53" t="s">
        <v>47</v>
      </c>
      <c r="G53">
        <v>6.8</v>
      </c>
      <c r="H53">
        <v>0.4</v>
      </c>
      <c r="I53" s="2">
        <f t="shared" si="0"/>
        <v>40.999999999999993</v>
      </c>
    </row>
    <row r="54" spans="1:9" x14ac:dyDescent="0.25">
      <c r="A54" s="1">
        <v>10.16</v>
      </c>
      <c r="C54">
        <v>4.5</v>
      </c>
      <c r="D54">
        <v>15</v>
      </c>
      <c r="E54">
        <v>10.8</v>
      </c>
      <c r="F54" t="s">
        <v>48</v>
      </c>
      <c r="G54">
        <v>16.600000000000001</v>
      </c>
      <c r="H54">
        <v>0.4</v>
      </c>
      <c r="I54" s="2">
        <f>SUM(C54:E54,G54:H54)</f>
        <v>47.300000000000004</v>
      </c>
    </row>
    <row r="55" spans="1:9" x14ac:dyDescent="0.25">
      <c r="A55" s="1">
        <v>10.17</v>
      </c>
      <c r="C55">
        <v>9.15</v>
      </c>
      <c r="D55">
        <v>20</v>
      </c>
      <c r="E55">
        <v>8.5</v>
      </c>
      <c r="F55" t="s">
        <v>49</v>
      </c>
      <c r="G55">
        <v>1.5</v>
      </c>
      <c r="H55">
        <v>0.4</v>
      </c>
      <c r="I55" s="2">
        <f t="shared" si="0"/>
        <v>39.549999999999997</v>
      </c>
    </row>
    <row r="56" spans="1:9" x14ac:dyDescent="0.25">
      <c r="A56" s="1">
        <v>10.18</v>
      </c>
      <c r="C56">
        <v>6</v>
      </c>
      <c r="D56">
        <v>16</v>
      </c>
      <c r="E56">
        <v>10.8</v>
      </c>
      <c r="F56" t="s">
        <v>50</v>
      </c>
      <c r="G56">
        <v>8.4</v>
      </c>
      <c r="H56">
        <v>0.4</v>
      </c>
      <c r="I56" s="2">
        <f t="shared" si="0"/>
        <v>41.599999999999994</v>
      </c>
    </row>
    <row r="57" spans="1:9" x14ac:dyDescent="0.25">
      <c r="A57" s="1">
        <v>10.19</v>
      </c>
      <c r="C57">
        <v>7.43</v>
      </c>
      <c r="D57">
        <v>0</v>
      </c>
      <c r="E57">
        <v>13</v>
      </c>
      <c r="F57" t="s">
        <v>51</v>
      </c>
      <c r="G57">
        <v>16.5</v>
      </c>
      <c r="H57">
        <v>0.4</v>
      </c>
      <c r="I57" s="2">
        <f t="shared" si="0"/>
        <v>37.33</v>
      </c>
    </row>
    <row r="58" spans="1:9" x14ac:dyDescent="0.25">
      <c r="A58" s="1">
        <v>10.199999999999999</v>
      </c>
      <c r="C58">
        <v>8.5500000000000007</v>
      </c>
      <c r="D58">
        <v>14.4</v>
      </c>
      <c r="E58">
        <v>10.8</v>
      </c>
      <c r="F58" t="s">
        <v>52</v>
      </c>
      <c r="G58">
        <v>26.71</v>
      </c>
      <c r="H58">
        <v>0.4</v>
      </c>
      <c r="I58" s="2">
        <f t="shared" si="0"/>
        <v>60.86</v>
      </c>
    </row>
    <row r="59" spans="1:9" x14ac:dyDescent="0.25">
      <c r="A59" s="1">
        <v>10.210000000000001</v>
      </c>
      <c r="C59">
        <v>5</v>
      </c>
      <c r="D59">
        <v>14</v>
      </c>
      <c r="E59">
        <v>9</v>
      </c>
      <c r="F59" t="s">
        <v>53</v>
      </c>
      <c r="G59">
        <v>62.5</v>
      </c>
      <c r="H59">
        <v>0.4</v>
      </c>
      <c r="I59" s="2">
        <f t="shared" si="0"/>
        <v>90.9</v>
      </c>
    </row>
    <row r="60" spans="1:9" x14ac:dyDescent="0.25">
      <c r="A60" s="1">
        <v>10.220000000000001</v>
      </c>
      <c r="C60">
        <v>4.5</v>
      </c>
      <c r="D60">
        <v>14</v>
      </c>
      <c r="E60">
        <v>10.8</v>
      </c>
      <c r="F60" t="s">
        <v>54</v>
      </c>
      <c r="G60">
        <v>14.7</v>
      </c>
      <c r="H60">
        <v>0</v>
      </c>
      <c r="I60" s="2">
        <f t="shared" si="0"/>
        <v>44</v>
      </c>
    </row>
    <row r="61" spans="1:9" x14ac:dyDescent="0.25">
      <c r="A61" s="1">
        <v>10.23</v>
      </c>
      <c r="C61">
        <v>6</v>
      </c>
      <c r="D61">
        <v>15</v>
      </c>
      <c r="E61">
        <v>9.5</v>
      </c>
      <c r="F61" t="s">
        <v>55</v>
      </c>
      <c r="G61">
        <v>6.96</v>
      </c>
      <c r="H61">
        <v>0.4</v>
      </c>
      <c r="I61" s="2">
        <f t="shared" si="0"/>
        <v>37.86</v>
      </c>
    </row>
    <row r="62" spans="1:9" x14ac:dyDescent="0.25">
      <c r="A62" s="1">
        <v>10.24</v>
      </c>
      <c r="C62">
        <v>6</v>
      </c>
      <c r="D62">
        <v>15.6</v>
      </c>
      <c r="E62">
        <v>8.5</v>
      </c>
      <c r="F62" t="s">
        <v>56</v>
      </c>
      <c r="G62">
        <v>9.8000000000000007</v>
      </c>
      <c r="H62">
        <v>0</v>
      </c>
      <c r="I62" s="2">
        <f t="shared" si="0"/>
        <v>39.900000000000006</v>
      </c>
    </row>
    <row r="63" spans="1:9" x14ac:dyDescent="0.25">
      <c r="A63" s="1">
        <v>10.25</v>
      </c>
      <c r="C63">
        <v>8</v>
      </c>
      <c r="D63">
        <v>14</v>
      </c>
      <c r="E63">
        <v>10.8</v>
      </c>
      <c r="F63" t="s">
        <v>57</v>
      </c>
      <c r="G63">
        <v>4.3</v>
      </c>
      <c r="H63">
        <v>0.4</v>
      </c>
      <c r="I63" s="2">
        <f t="shared" si="0"/>
        <v>37.499999999999993</v>
      </c>
    </row>
    <row r="64" spans="1:9" x14ac:dyDescent="0.25">
      <c r="A64" s="1">
        <v>10.26</v>
      </c>
      <c r="C64">
        <v>10.3</v>
      </c>
      <c r="D64">
        <v>15</v>
      </c>
      <c r="E64">
        <v>0</v>
      </c>
      <c r="F64" t="s">
        <v>58</v>
      </c>
      <c r="G64">
        <v>147.97</v>
      </c>
      <c r="H64">
        <v>0.4</v>
      </c>
      <c r="I64" s="2">
        <f t="shared" si="0"/>
        <v>173.67000000000002</v>
      </c>
    </row>
    <row r="65" spans="1:13" x14ac:dyDescent="0.25">
      <c r="A65" s="1">
        <v>10.27</v>
      </c>
      <c r="C65">
        <v>7.5</v>
      </c>
      <c r="D65">
        <v>16</v>
      </c>
      <c r="E65">
        <v>11</v>
      </c>
      <c r="F65">
        <v>0</v>
      </c>
      <c r="G65">
        <v>0</v>
      </c>
      <c r="H65">
        <v>0.4</v>
      </c>
      <c r="I65" s="2">
        <f t="shared" si="0"/>
        <v>34.9</v>
      </c>
    </row>
    <row r="66" spans="1:13" x14ac:dyDescent="0.25">
      <c r="A66" s="1">
        <v>10.28</v>
      </c>
      <c r="C66">
        <v>6.3</v>
      </c>
      <c r="D66">
        <v>15</v>
      </c>
      <c r="E66">
        <v>9</v>
      </c>
      <c r="F66" t="s">
        <v>59</v>
      </c>
      <c r="G66">
        <v>68.900000000000006</v>
      </c>
      <c r="H66">
        <v>0.4</v>
      </c>
      <c r="I66" s="2">
        <f t="shared" si="0"/>
        <v>99.600000000000009</v>
      </c>
    </row>
    <row r="67" spans="1:13" x14ac:dyDescent="0.25">
      <c r="A67" s="1">
        <v>10.29</v>
      </c>
      <c r="C67">
        <v>9.3000000000000007</v>
      </c>
      <c r="D67">
        <v>12.8</v>
      </c>
      <c r="E67">
        <v>14.4</v>
      </c>
      <c r="F67" t="s">
        <v>60</v>
      </c>
      <c r="G67">
        <v>12.7</v>
      </c>
      <c r="H67">
        <v>0.4</v>
      </c>
      <c r="I67" s="2">
        <f t="shared" si="0"/>
        <v>49.6</v>
      </c>
    </row>
    <row r="68" spans="1:13" x14ac:dyDescent="0.25">
      <c r="A68" s="1">
        <v>10.3</v>
      </c>
      <c r="C68">
        <v>8.4</v>
      </c>
      <c r="D68">
        <v>18</v>
      </c>
      <c r="E68">
        <v>8.5</v>
      </c>
      <c r="F68" t="s">
        <v>61</v>
      </c>
      <c r="G68">
        <v>10.4</v>
      </c>
      <c r="H68">
        <v>0</v>
      </c>
      <c r="I68" s="2">
        <f t="shared" si="0"/>
        <v>45.3</v>
      </c>
    </row>
    <row r="69" spans="1:13" x14ac:dyDescent="0.25">
      <c r="A69" s="1">
        <v>10.31</v>
      </c>
      <c r="C69">
        <v>8</v>
      </c>
      <c r="D69">
        <v>13</v>
      </c>
      <c r="E69">
        <v>9</v>
      </c>
      <c r="F69" t="s">
        <v>62</v>
      </c>
      <c r="G69">
        <v>2.75</v>
      </c>
      <c r="H69">
        <v>0.4</v>
      </c>
      <c r="I69" s="2">
        <f t="shared" si="0"/>
        <v>33.15</v>
      </c>
    </row>
    <row r="70" spans="1:13" x14ac:dyDescent="0.25">
      <c r="A70" s="1">
        <v>11.01</v>
      </c>
      <c r="C70">
        <v>5.5</v>
      </c>
      <c r="D70">
        <v>14</v>
      </c>
      <c r="E70">
        <v>10.8</v>
      </c>
      <c r="H70">
        <v>0.4</v>
      </c>
      <c r="I70" s="2">
        <f t="shared" si="0"/>
        <v>30.7</v>
      </c>
    </row>
    <row r="71" spans="1:13" x14ac:dyDescent="0.25">
      <c r="A71" s="1">
        <v>11.02</v>
      </c>
      <c r="C71">
        <v>8</v>
      </c>
      <c r="D71">
        <v>16</v>
      </c>
      <c r="E71">
        <v>10.5</v>
      </c>
      <c r="F71" t="s">
        <v>65</v>
      </c>
      <c r="G71">
        <v>70</v>
      </c>
      <c r="H71">
        <v>0</v>
      </c>
      <c r="I71" s="2">
        <f t="shared" ref="I71:I134" si="1">SUM(C71:E71,G71:H71)</f>
        <v>104.5</v>
      </c>
    </row>
    <row r="72" spans="1:13" x14ac:dyDescent="0.25">
      <c r="A72" s="1">
        <v>11.03</v>
      </c>
      <c r="C72">
        <v>7.85</v>
      </c>
      <c r="D72">
        <v>15</v>
      </c>
      <c r="E72">
        <v>12.8</v>
      </c>
      <c r="F72" t="s">
        <v>63</v>
      </c>
      <c r="H72">
        <v>0.4</v>
      </c>
      <c r="I72" s="2">
        <f t="shared" si="1"/>
        <v>36.050000000000004</v>
      </c>
    </row>
    <row r="73" spans="1:13" x14ac:dyDescent="0.25">
      <c r="A73" s="1">
        <v>11.04</v>
      </c>
      <c r="C73">
        <v>1.6</v>
      </c>
      <c r="D73">
        <v>16</v>
      </c>
      <c r="E73">
        <v>10.8</v>
      </c>
      <c r="F73" t="s">
        <v>64</v>
      </c>
      <c r="G73">
        <v>0</v>
      </c>
      <c r="H73">
        <v>0.4</v>
      </c>
      <c r="I73" s="2">
        <f t="shared" si="1"/>
        <v>28.8</v>
      </c>
    </row>
    <row r="74" spans="1:13" x14ac:dyDescent="0.25">
      <c r="A74" s="1">
        <v>11.05</v>
      </c>
      <c r="C74">
        <v>9.17</v>
      </c>
      <c r="D74">
        <v>17</v>
      </c>
      <c r="E74">
        <v>8.5</v>
      </c>
      <c r="F74" t="s">
        <v>66</v>
      </c>
      <c r="G74">
        <v>13</v>
      </c>
      <c r="H74">
        <v>0.4</v>
      </c>
      <c r="I74" s="2">
        <f t="shared" si="1"/>
        <v>48.07</v>
      </c>
    </row>
    <row r="75" spans="1:13" x14ac:dyDescent="0.25">
      <c r="A75" s="1">
        <v>11.06</v>
      </c>
      <c r="C75">
        <v>1.6</v>
      </c>
      <c r="D75">
        <v>16</v>
      </c>
      <c r="E75">
        <v>9</v>
      </c>
      <c r="F75">
        <v>0</v>
      </c>
      <c r="G75">
        <v>0</v>
      </c>
      <c r="H75">
        <v>0.4</v>
      </c>
      <c r="I75" s="2">
        <f t="shared" si="1"/>
        <v>27</v>
      </c>
    </row>
    <row r="76" spans="1:13" x14ac:dyDescent="0.25">
      <c r="A76" s="1">
        <v>11.07</v>
      </c>
      <c r="C76">
        <v>7.59</v>
      </c>
      <c r="D76">
        <v>15</v>
      </c>
      <c r="E76">
        <v>9.5</v>
      </c>
      <c r="F76" t="s">
        <v>67</v>
      </c>
      <c r="G76">
        <v>4</v>
      </c>
      <c r="H76">
        <v>0</v>
      </c>
      <c r="I76" s="2">
        <f t="shared" si="1"/>
        <v>36.090000000000003</v>
      </c>
    </row>
    <row r="77" spans="1:13" x14ac:dyDescent="0.25">
      <c r="A77" s="1">
        <v>11.08</v>
      </c>
      <c r="B77" s="4"/>
      <c r="C77" s="4">
        <v>7.27</v>
      </c>
      <c r="D77" s="4">
        <v>15</v>
      </c>
      <c r="E77" s="4">
        <v>0</v>
      </c>
      <c r="F77" s="4" t="s">
        <v>68</v>
      </c>
      <c r="G77" s="4">
        <v>518.45000000000005</v>
      </c>
      <c r="H77" s="4">
        <v>0.4</v>
      </c>
      <c r="I77" s="5">
        <f t="shared" si="1"/>
        <v>541.12</v>
      </c>
      <c r="J77" s="8" t="s">
        <v>69</v>
      </c>
      <c r="K77" s="9"/>
      <c r="L77" s="9"/>
      <c r="M77" s="9"/>
    </row>
    <row r="78" spans="1:13" x14ac:dyDescent="0.25">
      <c r="A78" s="1">
        <v>11.09</v>
      </c>
      <c r="C78">
        <v>8</v>
      </c>
      <c r="D78">
        <v>12.8</v>
      </c>
      <c r="E78">
        <v>13</v>
      </c>
      <c r="F78" t="s">
        <v>70</v>
      </c>
      <c r="G78">
        <v>6.05</v>
      </c>
      <c r="H78">
        <v>0.4</v>
      </c>
      <c r="I78" s="2">
        <f t="shared" si="1"/>
        <v>40.249999999999993</v>
      </c>
    </row>
    <row r="79" spans="1:13" x14ac:dyDescent="0.25">
      <c r="A79" s="1">
        <v>11.1</v>
      </c>
      <c r="C79">
        <v>7.9</v>
      </c>
      <c r="D79">
        <v>14.8</v>
      </c>
      <c r="E79">
        <v>11</v>
      </c>
      <c r="F79" t="s">
        <v>71</v>
      </c>
      <c r="G79">
        <v>6.9</v>
      </c>
      <c r="H79">
        <v>0.4</v>
      </c>
      <c r="I79" s="2">
        <f t="shared" si="1"/>
        <v>41</v>
      </c>
    </row>
    <row r="80" spans="1:13" x14ac:dyDescent="0.25">
      <c r="A80" s="1">
        <v>11.11</v>
      </c>
      <c r="C80">
        <v>1.6</v>
      </c>
      <c r="D80">
        <v>15</v>
      </c>
      <c r="E80">
        <v>9</v>
      </c>
      <c r="F80" t="s">
        <v>72</v>
      </c>
      <c r="G80">
        <v>23.1</v>
      </c>
      <c r="H80">
        <v>0</v>
      </c>
      <c r="I80" s="2">
        <f t="shared" si="1"/>
        <v>48.7</v>
      </c>
    </row>
    <row r="81" spans="1:9" x14ac:dyDescent="0.25">
      <c r="A81" s="1">
        <v>11.12</v>
      </c>
      <c r="C81">
        <v>9.1</v>
      </c>
      <c r="D81">
        <v>13</v>
      </c>
      <c r="E81">
        <v>16</v>
      </c>
      <c r="F81" t="s">
        <v>73</v>
      </c>
      <c r="G81">
        <v>59</v>
      </c>
      <c r="H81">
        <v>0.4</v>
      </c>
      <c r="I81" s="2">
        <f t="shared" si="1"/>
        <v>97.5</v>
      </c>
    </row>
    <row r="82" spans="1:9" x14ac:dyDescent="0.25">
      <c r="A82" s="1">
        <v>11.13</v>
      </c>
      <c r="C82">
        <v>1.6</v>
      </c>
      <c r="D82">
        <v>14.8</v>
      </c>
      <c r="E82">
        <v>11.5</v>
      </c>
      <c r="F82" t="s">
        <v>74</v>
      </c>
      <c r="G82">
        <v>30</v>
      </c>
      <c r="H82">
        <v>0.4</v>
      </c>
      <c r="I82" s="2">
        <f t="shared" si="1"/>
        <v>58.300000000000004</v>
      </c>
    </row>
    <row r="83" spans="1:9" x14ac:dyDescent="0.25">
      <c r="A83" s="1">
        <v>11.14</v>
      </c>
      <c r="C83">
        <v>1.6</v>
      </c>
      <c r="D83">
        <v>14.8</v>
      </c>
      <c r="E83">
        <v>13</v>
      </c>
      <c r="F83" t="s">
        <v>75</v>
      </c>
      <c r="G83">
        <v>5.85</v>
      </c>
      <c r="H83">
        <v>0</v>
      </c>
      <c r="I83" s="2">
        <f t="shared" si="1"/>
        <v>35.25</v>
      </c>
    </row>
    <row r="84" spans="1:9" x14ac:dyDescent="0.25">
      <c r="A84" s="1">
        <v>11.15</v>
      </c>
      <c r="C84">
        <v>8.1</v>
      </c>
      <c r="D84">
        <v>16</v>
      </c>
      <c r="E84">
        <v>11</v>
      </c>
      <c r="F84" t="s">
        <v>76</v>
      </c>
      <c r="G84">
        <v>30</v>
      </c>
      <c r="H84">
        <v>0.4</v>
      </c>
      <c r="I84" s="2">
        <f t="shared" si="1"/>
        <v>65.5</v>
      </c>
    </row>
    <row r="85" spans="1:9" x14ac:dyDescent="0.25">
      <c r="A85" s="1">
        <v>11.16</v>
      </c>
      <c r="C85">
        <v>10.3</v>
      </c>
      <c r="D85">
        <v>0</v>
      </c>
      <c r="E85">
        <v>9</v>
      </c>
      <c r="F85" t="s">
        <v>80</v>
      </c>
      <c r="G85">
        <v>52.5</v>
      </c>
      <c r="H85">
        <v>0</v>
      </c>
      <c r="I85" s="2">
        <f t="shared" si="1"/>
        <v>71.8</v>
      </c>
    </row>
    <row r="86" spans="1:9" x14ac:dyDescent="0.25">
      <c r="A86" s="1">
        <v>11.17</v>
      </c>
      <c r="C86">
        <v>7.7</v>
      </c>
      <c r="D86">
        <v>14</v>
      </c>
      <c r="E86">
        <v>11</v>
      </c>
      <c r="F86" t="s">
        <v>77</v>
      </c>
      <c r="G86">
        <v>3</v>
      </c>
      <c r="H86">
        <v>0.4</v>
      </c>
      <c r="I86" s="2">
        <f t="shared" si="1"/>
        <v>36.1</v>
      </c>
    </row>
    <row r="87" spans="1:9" x14ac:dyDescent="0.25">
      <c r="A87" s="1">
        <v>11.18</v>
      </c>
      <c r="C87">
        <v>1.6</v>
      </c>
      <c r="D87">
        <v>17.600000000000001</v>
      </c>
      <c r="E87">
        <v>11</v>
      </c>
      <c r="F87">
        <v>0</v>
      </c>
      <c r="G87">
        <v>0</v>
      </c>
      <c r="H87">
        <v>0</v>
      </c>
      <c r="I87" s="2">
        <f t="shared" si="1"/>
        <v>30.200000000000003</v>
      </c>
    </row>
    <row r="88" spans="1:9" x14ac:dyDescent="0.25">
      <c r="A88" s="1">
        <v>11.19</v>
      </c>
      <c r="C88">
        <v>6.8</v>
      </c>
      <c r="D88">
        <v>13</v>
      </c>
      <c r="E88">
        <v>13</v>
      </c>
      <c r="F88" t="s">
        <v>78</v>
      </c>
      <c r="G88">
        <v>25.9</v>
      </c>
      <c r="H88">
        <v>0.4</v>
      </c>
      <c r="I88" s="2">
        <f t="shared" si="1"/>
        <v>59.099999999999994</v>
      </c>
    </row>
    <row r="89" spans="1:9" x14ac:dyDescent="0.25">
      <c r="A89" s="1">
        <v>11.2</v>
      </c>
      <c r="C89">
        <v>1.6</v>
      </c>
      <c r="D89">
        <v>12.8</v>
      </c>
      <c r="E89">
        <v>12</v>
      </c>
      <c r="F89" t="s">
        <v>79</v>
      </c>
      <c r="G89">
        <v>10.199999999999999</v>
      </c>
      <c r="H89">
        <v>0.4</v>
      </c>
      <c r="I89" s="2">
        <f t="shared" si="1"/>
        <v>36.999999999999993</v>
      </c>
    </row>
    <row r="90" spans="1:9" x14ac:dyDescent="0.25">
      <c r="A90" s="1">
        <v>11.21</v>
      </c>
      <c r="C90">
        <v>1.6</v>
      </c>
      <c r="D90">
        <v>14</v>
      </c>
      <c r="E90">
        <v>11.5</v>
      </c>
      <c r="F90">
        <v>0</v>
      </c>
      <c r="G90">
        <v>0</v>
      </c>
      <c r="H90">
        <v>0</v>
      </c>
      <c r="I90" s="2">
        <f t="shared" si="1"/>
        <v>27.1</v>
      </c>
    </row>
    <row r="91" spans="1:9" x14ac:dyDescent="0.25">
      <c r="A91" s="1">
        <v>11.22</v>
      </c>
      <c r="C91">
        <v>7.8</v>
      </c>
      <c r="D91">
        <v>14.8</v>
      </c>
      <c r="E91">
        <v>13</v>
      </c>
      <c r="F91">
        <v>0</v>
      </c>
      <c r="G91">
        <v>0</v>
      </c>
      <c r="H91">
        <v>0.4</v>
      </c>
      <c r="I91" s="2">
        <f t="shared" si="1"/>
        <v>36</v>
      </c>
    </row>
    <row r="92" spans="1:9" x14ac:dyDescent="0.25">
      <c r="A92" s="1">
        <v>11.23</v>
      </c>
      <c r="C92">
        <v>9.6</v>
      </c>
      <c r="D92">
        <v>16</v>
      </c>
      <c r="E92">
        <v>8</v>
      </c>
      <c r="F92" t="s">
        <v>81</v>
      </c>
      <c r="G92">
        <v>306.60000000000002</v>
      </c>
      <c r="H92">
        <v>0.4</v>
      </c>
      <c r="I92" s="2">
        <f t="shared" si="1"/>
        <v>340.6</v>
      </c>
    </row>
    <row r="93" spans="1:9" x14ac:dyDescent="0.25">
      <c r="A93" s="1">
        <v>11.24</v>
      </c>
      <c r="C93">
        <v>9.4</v>
      </c>
      <c r="D93">
        <v>14</v>
      </c>
      <c r="E93">
        <v>11</v>
      </c>
      <c r="F93" t="s">
        <v>82</v>
      </c>
      <c r="G93">
        <v>36.82</v>
      </c>
      <c r="H93">
        <v>0.4</v>
      </c>
      <c r="I93" s="2">
        <f t="shared" si="1"/>
        <v>71.62</v>
      </c>
    </row>
    <row r="94" spans="1:9" x14ac:dyDescent="0.25">
      <c r="A94" s="1">
        <v>11.25</v>
      </c>
      <c r="C94">
        <v>5.5</v>
      </c>
      <c r="D94">
        <v>15</v>
      </c>
      <c r="E94">
        <v>13</v>
      </c>
      <c r="F94" t="s">
        <v>83</v>
      </c>
      <c r="G94">
        <v>14.55</v>
      </c>
      <c r="H94">
        <v>0.4</v>
      </c>
      <c r="I94" s="2">
        <f t="shared" si="1"/>
        <v>48.449999999999996</v>
      </c>
    </row>
    <row r="95" spans="1:9" x14ac:dyDescent="0.25">
      <c r="A95" s="1">
        <v>11.26</v>
      </c>
      <c r="C95">
        <v>6</v>
      </c>
      <c r="D95">
        <v>14.8</v>
      </c>
      <c r="E95">
        <v>12</v>
      </c>
      <c r="F95">
        <v>0</v>
      </c>
      <c r="G95">
        <v>0</v>
      </c>
      <c r="H95">
        <v>0.4</v>
      </c>
      <c r="I95" s="2">
        <f>SUM(C95:E95,G95:H95)</f>
        <v>33.199999999999996</v>
      </c>
    </row>
    <row r="96" spans="1:9" x14ac:dyDescent="0.25">
      <c r="A96" s="1">
        <v>11.27</v>
      </c>
      <c r="C96">
        <v>1.6</v>
      </c>
      <c r="D96">
        <v>14.8</v>
      </c>
      <c r="E96">
        <v>15</v>
      </c>
      <c r="F96" t="s">
        <v>84</v>
      </c>
      <c r="G96">
        <v>4.21</v>
      </c>
      <c r="H96">
        <v>0.4</v>
      </c>
      <c r="I96" s="2">
        <f t="shared" si="1"/>
        <v>36.01</v>
      </c>
    </row>
    <row r="97" spans="1:9" x14ac:dyDescent="0.25">
      <c r="A97" s="1">
        <v>11.28</v>
      </c>
      <c r="C97">
        <v>1.6</v>
      </c>
      <c r="D97">
        <v>14.8</v>
      </c>
      <c r="E97">
        <v>12</v>
      </c>
      <c r="F97">
        <v>0</v>
      </c>
      <c r="G97">
        <v>0</v>
      </c>
      <c r="H97">
        <v>0</v>
      </c>
      <c r="I97" s="2">
        <f t="shared" si="1"/>
        <v>28.400000000000002</v>
      </c>
    </row>
    <row r="98" spans="1:9" x14ac:dyDescent="0.25">
      <c r="A98" s="1">
        <v>11.29</v>
      </c>
      <c r="C98">
        <v>9</v>
      </c>
      <c r="D98">
        <v>14.8</v>
      </c>
      <c r="E98">
        <v>11.5</v>
      </c>
      <c r="F98" t="s">
        <v>85</v>
      </c>
      <c r="G98">
        <v>32.9</v>
      </c>
      <c r="H98">
        <v>0.4</v>
      </c>
      <c r="I98" s="2">
        <f t="shared" si="1"/>
        <v>68.599999999999994</v>
      </c>
    </row>
    <row r="99" spans="1:9" x14ac:dyDescent="0.25">
      <c r="A99" s="1">
        <v>11.3</v>
      </c>
      <c r="C99">
        <v>6.8</v>
      </c>
      <c r="D99">
        <v>16</v>
      </c>
      <c r="E99">
        <v>13.9</v>
      </c>
      <c r="F99" t="s">
        <v>86</v>
      </c>
      <c r="G99">
        <v>27.4</v>
      </c>
      <c r="H99">
        <v>0</v>
      </c>
      <c r="I99" s="2">
        <f t="shared" si="1"/>
        <v>64.099999999999994</v>
      </c>
    </row>
    <row r="100" spans="1:9" x14ac:dyDescent="0.25">
      <c r="A100" s="1">
        <v>12.01</v>
      </c>
      <c r="C100">
        <v>26.6</v>
      </c>
      <c r="D100">
        <v>15</v>
      </c>
      <c r="E100">
        <v>8</v>
      </c>
      <c r="F100">
        <v>0</v>
      </c>
      <c r="G100">
        <v>0</v>
      </c>
      <c r="H100">
        <v>0.4</v>
      </c>
      <c r="I100" s="2">
        <f t="shared" si="1"/>
        <v>50</v>
      </c>
    </row>
    <row r="101" spans="1:9" x14ac:dyDescent="0.25">
      <c r="A101" s="1">
        <v>12.02</v>
      </c>
      <c r="C101">
        <v>10.199999999999999</v>
      </c>
      <c r="D101">
        <v>16</v>
      </c>
      <c r="E101">
        <v>16.98</v>
      </c>
      <c r="F101" t="s">
        <v>87</v>
      </c>
      <c r="G101">
        <v>0.5</v>
      </c>
      <c r="H101">
        <v>0.4</v>
      </c>
      <c r="I101" s="2">
        <f t="shared" si="1"/>
        <v>44.08</v>
      </c>
    </row>
    <row r="102" spans="1:9" x14ac:dyDescent="0.25">
      <c r="A102" s="1">
        <v>12.03</v>
      </c>
      <c r="C102">
        <v>13.8</v>
      </c>
      <c r="D102">
        <v>18</v>
      </c>
      <c r="E102">
        <v>8.5</v>
      </c>
      <c r="F102">
        <v>0</v>
      </c>
      <c r="G102">
        <v>0</v>
      </c>
      <c r="H102">
        <v>0.4</v>
      </c>
      <c r="I102" s="2">
        <f t="shared" si="1"/>
        <v>40.699999999999996</v>
      </c>
    </row>
    <row r="103" spans="1:9" x14ac:dyDescent="0.25">
      <c r="A103" s="1">
        <v>12.04</v>
      </c>
      <c r="C103">
        <v>10.199999999999999</v>
      </c>
      <c r="D103">
        <v>16.8</v>
      </c>
      <c r="E103">
        <v>8</v>
      </c>
      <c r="F103">
        <v>0</v>
      </c>
      <c r="G103">
        <v>0</v>
      </c>
      <c r="H103">
        <v>0.4</v>
      </c>
      <c r="I103" s="2">
        <f t="shared" si="1"/>
        <v>35.4</v>
      </c>
    </row>
    <row r="104" spans="1:9" x14ac:dyDescent="0.25">
      <c r="A104" s="1">
        <v>12.05</v>
      </c>
      <c r="C104">
        <v>10.4</v>
      </c>
      <c r="D104">
        <v>17</v>
      </c>
      <c r="E104">
        <v>10.8</v>
      </c>
      <c r="F104" t="s">
        <v>88</v>
      </c>
      <c r="G104">
        <v>13</v>
      </c>
      <c r="H104">
        <v>0.4</v>
      </c>
      <c r="I104" s="2">
        <f t="shared" si="1"/>
        <v>51.6</v>
      </c>
    </row>
    <row r="105" spans="1:9" x14ac:dyDescent="0.25">
      <c r="A105" s="1">
        <v>12.06</v>
      </c>
      <c r="C105">
        <v>10.199999999999999</v>
      </c>
      <c r="D105">
        <v>13.9</v>
      </c>
      <c r="E105">
        <v>8.5</v>
      </c>
      <c r="F105" t="s">
        <v>89</v>
      </c>
      <c r="G105">
        <v>10.6</v>
      </c>
      <c r="H105">
        <v>0.4</v>
      </c>
      <c r="I105" s="2">
        <f t="shared" si="1"/>
        <v>43.6</v>
      </c>
    </row>
    <row r="106" spans="1:9" x14ac:dyDescent="0.25">
      <c r="A106" s="1">
        <v>12.07</v>
      </c>
      <c r="C106">
        <v>9.6</v>
      </c>
      <c r="D106">
        <v>12.8</v>
      </c>
      <c r="E106">
        <v>13</v>
      </c>
      <c r="F106" t="s">
        <v>90</v>
      </c>
      <c r="G106">
        <v>3.2</v>
      </c>
      <c r="H106">
        <v>0.4</v>
      </c>
      <c r="I106" s="2">
        <f t="shared" si="1"/>
        <v>39</v>
      </c>
    </row>
    <row r="107" spans="1:9" x14ac:dyDescent="0.25">
      <c r="A107" s="1">
        <v>12.08</v>
      </c>
      <c r="C107">
        <v>9.9</v>
      </c>
      <c r="D107">
        <v>16.5</v>
      </c>
      <c r="E107">
        <v>11</v>
      </c>
      <c r="F107" t="s">
        <v>91</v>
      </c>
      <c r="G107">
        <v>11.6</v>
      </c>
      <c r="H107">
        <v>0.4</v>
      </c>
      <c r="I107" s="2">
        <f t="shared" si="1"/>
        <v>49.4</v>
      </c>
    </row>
    <row r="108" spans="1:9" x14ac:dyDescent="0.25">
      <c r="A108" s="1">
        <v>12.09</v>
      </c>
      <c r="C108">
        <v>1.6</v>
      </c>
      <c r="D108">
        <v>15</v>
      </c>
      <c r="E108">
        <v>12.8</v>
      </c>
      <c r="F108" t="s">
        <v>92</v>
      </c>
      <c r="G108">
        <v>2.8</v>
      </c>
      <c r="H108">
        <v>0.4</v>
      </c>
      <c r="I108" s="2">
        <f t="shared" si="1"/>
        <v>32.6</v>
      </c>
    </row>
    <row r="109" spans="1:9" x14ac:dyDescent="0.25">
      <c r="A109" s="1">
        <v>12.1</v>
      </c>
      <c r="C109">
        <v>10.199999999999999</v>
      </c>
      <c r="D109">
        <v>12.8</v>
      </c>
      <c r="E109">
        <v>11</v>
      </c>
      <c r="F109" t="s">
        <v>93</v>
      </c>
      <c r="G109">
        <v>50.86</v>
      </c>
      <c r="H109">
        <v>0</v>
      </c>
      <c r="I109" s="2">
        <f t="shared" si="1"/>
        <v>84.86</v>
      </c>
    </row>
    <row r="110" spans="1:9" x14ac:dyDescent="0.25">
      <c r="A110" s="1">
        <v>12.11</v>
      </c>
      <c r="C110">
        <v>9.6</v>
      </c>
      <c r="D110">
        <v>16</v>
      </c>
      <c r="E110">
        <v>8</v>
      </c>
      <c r="F110" t="s">
        <v>94</v>
      </c>
      <c r="G110">
        <v>15.85</v>
      </c>
      <c r="H110">
        <v>0.4</v>
      </c>
      <c r="I110" s="2">
        <f t="shared" si="1"/>
        <v>49.85</v>
      </c>
    </row>
    <row r="111" spans="1:9" x14ac:dyDescent="0.25">
      <c r="A111" s="1">
        <v>12.12</v>
      </c>
      <c r="C111">
        <v>8.5399999999999991</v>
      </c>
      <c r="D111">
        <v>14</v>
      </c>
      <c r="E111">
        <v>13</v>
      </c>
      <c r="F111">
        <v>0</v>
      </c>
      <c r="G111">
        <v>0</v>
      </c>
      <c r="H111">
        <v>0.4</v>
      </c>
      <c r="I111" s="2">
        <f t="shared" si="1"/>
        <v>35.94</v>
      </c>
    </row>
    <row r="112" spans="1:9" x14ac:dyDescent="0.25">
      <c r="A112" s="1">
        <v>12.13</v>
      </c>
      <c r="C112">
        <v>9.9</v>
      </c>
      <c r="D112">
        <v>16</v>
      </c>
      <c r="E112">
        <v>11</v>
      </c>
      <c r="F112" t="s">
        <v>95</v>
      </c>
      <c r="G112">
        <v>33.200000000000003</v>
      </c>
      <c r="H112">
        <v>0.4</v>
      </c>
      <c r="I112" s="2">
        <f t="shared" si="1"/>
        <v>70.5</v>
      </c>
    </row>
    <row r="113" spans="1:9" x14ac:dyDescent="0.25">
      <c r="A113" s="1">
        <v>12.14</v>
      </c>
      <c r="C113">
        <v>13.8</v>
      </c>
      <c r="D113">
        <v>12.8</v>
      </c>
      <c r="E113">
        <v>13.9</v>
      </c>
      <c r="F113" t="s">
        <v>96</v>
      </c>
      <c r="G113">
        <v>70.599999999999994</v>
      </c>
      <c r="H113">
        <v>0.4</v>
      </c>
      <c r="I113" s="2">
        <f t="shared" si="1"/>
        <v>111.5</v>
      </c>
    </row>
    <row r="114" spans="1:9" x14ac:dyDescent="0.25">
      <c r="A114" s="1">
        <v>12.15</v>
      </c>
      <c r="C114">
        <v>6.9</v>
      </c>
      <c r="D114">
        <v>14</v>
      </c>
      <c r="E114">
        <v>18</v>
      </c>
      <c r="F114">
        <v>0</v>
      </c>
      <c r="G114">
        <v>0</v>
      </c>
      <c r="H114">
        <v>0.4</v>
      </c>
      <c r="I114" s="2">
        <f t="shared" si="1"/>
        <v>39.299999999999997</v>
      </c>
    </row>
    <row r="115" spans="1:9" x14ac:dyDescent="0.25">
      <c r="A115" s="1">
        <v>12.16</v>
      </c>
      <c r="C115">
        <v>1.6</v>
      </c>
      <c r="D115">
        <v>15</v>
      </c>
      <c r="E115">
        <v>14</v>
      </c>
      <c r="F115">
        <v>0</v>
      </c>
      <c r="G115">
        <v>0</v>
      </c>
      <c r="H115">
        <v>0</v>
      </c>
      <c r="I115" s="2">
        <f t="shared" si="1"/>
        <v>30.6</v>
      </c>
    </row>
    <row r="116" spans="1:9" x14ac:dyDescent="0.25">
      <c r="A116" s="1">
        <v>12.17</v>
      </c>
      <c r="C116">
        <v>10.199999999999999</v>
      </c>
      <c r="D116">
        <v>10.8</v>
      </c>
      <c r="E116">
        <v>11</v>
      </c>
      <c r="F116" t="s">
        <v>101</v>
      </c>
      <c r="G116">
        <v>2.6</v>
      </c>
      <c r="H116">
        <v>0.4</v>
      </c>
      <c r="I116" s="2">
        <f t="shared" si="1"/>
        <v>35</v>
      </c>
    </row>
    <row r="117" spans="1:9" x14ac:dyDescent="0.25">
      <c r="A117" s="1">
        <v>12.18</v>
      </c>
      <c r="C117">
        <v>9.6</v>
      </c>
      <c r="D117">
        <v>14.8</v>
      </c>
      <c r="E117">
        <v>16.8</v>
      </c>
      <c r="F117">
        <v>0</v>
      </c>
      <c r="G117">
        <v>0</v>
      </c>
      <c r="H117">
        <v>0.4</v>
      </c>
      <c r="I117" s="2">
        <f t="shared" si="1"/>
        <v>41.6</v>
      </c>
    </row>
    <row r="118" spans="1:9" x14ac:dyDescent="0.25">
      <c r="A118" s="1">
        <v>12.19</v>
      </c>
      <c r="C118">
        <v>1.6</v>
      </c>
      <c r="D118">
        <v>15</v>
      </c>
      <c r="E118">
        <v>12</v>
      </c>
      <c r="F118">
        <v>0</v>
      </c>
      <c r="G118">
        <v>0</v>
      </c>
      <c r="H118">
        <v>0.4</v>
      </c>
      <c r="I118" s="2">
        <f t="shared" si="1"/>
        <v>29</v>
      </c>
    </row>
    <row r="119" spans="1:9" x14ac:dyDescent="0.25">
      <c r="A119" s="1">
        <v>12.2</v>
      </c>
      <c r="C119">
        <v>12.9</v>
      </c>
      <c r="D119">
        <v>16</v>
      </c>
      <c r="E119">
        <v>8</v>
      </c>
      <c r="F119" t="s">
        <v>102</v>
      </c>
      <c r="G119">
        <v>15</v>
      </c>
      <c r="H119">
        <v>0.4</v>
      </c>
      <c r="I119" s="2">
        <f t="shared" si="1"/>
        <v>52.3</v>
      </c>
    </row>
    <row r="120" spans="1:9" x14ac:dyDescent="0.25">
      <c r="A120" s="1">
        <v>12.21</v>
      </c>
      <c r="C120">
        <v>6.9</v>
      </c>
      <c r="D120">
        <v>15</v>
      </c>
      <c r="E120">
        <v>13.9</v>
      </c>
      <c r="F120" t="s">
        <v>103</v>
      </c>
      <c r="G120">
        <v>10.27</v>
      </c>
      <c r="H120">
        <v>0.4</v>
      </c>
      <c r="I120" s="2">
        <f t="shared" si="1"/>
        <v>46.469999999999992</v>
      </c>
    </row>
    <row r="121" spans="1:9" x14ac:dyDescent="0.25">
      <c r="A121" s="1">
        <v>12.22</v>
      </c>
      <c r="C121">
        <v>9.6</v>
      </c>
      <c r="D121">
        <v>16</v>
      </c>
      <c r="E121">
        <v>8</v>
      </c>
      <c r="F121" t="s">
        <v>104</v>
      </c>
      <c r="G121">
        <v>10</v>
      </c>
      <c r="H121">
        <v>0.4</v>
      </c>
      <c r="I121" s="2">
        <f t="shared" si="1"/>
        <v>44</v>
      </c>
    </row>
    <row r="122" spans="1:9" x14ac:dyDescent="0.25">
      <c r="A122" s="1">
        <v>12.23</v>
      </c>
      <c r="C122">
        <v>1.6</v>
      </c>
      <c r="D122">
        <v>16</v>
      </c>
      <c r="E122">
        <v>11</v>
      </c>
      <c r="F122" t="s">
        <v>105</v>
      </c>
      <c r="G122">
        <v>25.7</v>
      </c>
      <c r="H122">
        <v>0.4</v>
      </c>
      <c r="I122" s="2">
        <f t="shared" si="1"/>
        <v>54.699999999999996</v>
      </c>
    </row>
    <row r="123" spans="1:9" x14ac:dyDescent="0.25">
      <c r="A123" s="1">
        <v>12.24</v>
      </c>
      <c r="C123">
        <v>10.199999999999999</v>
      </c>
      <c r="D123">
        <v>16</v>
      </c>
      <c r="E123">
        <v>10.5</v>
      </c>
      <c r="F123" t="s">
        <v>106</v>
      </c>
      <c r="G123">
        <v>4.9000000000000004</v>
      </c>
      <c r="H123">
        <v>0.4</v>
      </c>
      <c r="I123" s="2">
        <f t="shared" si="1"/>
        <v>42</v>
      </c>
    </row>
    <row r="124" spans="1:9" x14ac:dyDescent="0.25">
      <c r="A124" s="1">
        <v>12.25</v>
      </c>
      <c r="C124">
        <v>9.9</v>
      </c>
      <c r="D124">
        <v>14</v>
      </c>
      <c r="E124">
        <v>14</v>
      </c>
      <c r="F124" t="s">
        <v>107</v>
      </c>
      <c r="G124">
        <v>4.9000000000000004</v>
      </c>
      <c r="H124">
        <v>0</v>
      </c>
      <c r="I124" s="2">
        <f t="shared" si="1"/>
        <v>42.8</v>
      </c>
    </row>
    <row r="125" spans="1:9" x14ac:dyDescent="0.25">
      <c r="A125" s="1">
        <v>12.26</v>
      </c>
      <c r="C125">
        <v>6.9</v>
      </c>
      <c r="D125">
        <v>14.4</v>
      </c>
      <c r="E125">
        <v>9.5</v>
      </c>
      <c r="F125" t="s">
        <v>110</v>
      </c>
      <c r="G125">
        <v>0.5</v>
      </c>
      <c r="H125">
        <v>0.4</v>
      </c>
      <c r="I125" s="2">
        <f t="shared" si="1"/>
        <v>31.7</v>
      </c>
    </row>
    <row r="126" spans="1:9" x14ac:dyDescent="0.25">
      <c r="A126" s="1">
        <v>12.27</v>
      </c>
      <c r="C126">
        <v>11.45</v>
      </c>
      <c r="D126">
        <v>15</v>
      </c>
      <c r="E126">
        <v>10.5</v>
      </c>
      <c r="F126">
        <v>8</v>
      </c>
      <c r="G126">
        <v>8</v>
      </c>
      <c r="H126">
        <v>0.4</v>
      </c>
      <c r="I126" s="2">
        <f t="shared" si="1"/>
        <v>45.35</v>
      </c>
    </row>
    <row r="127" spans="1:9" x14ac:dyDescent="0.25">
      <c r="A127" s="1">
        <v>12.28</v>
      </c>
      <c r="C127">
        <v>6.9</v>
      </c>
      <c r="D127">
        <v>11</v>
      </c>
      <c r="E127">
        <v>8</v>
      </c>
      <c r="F127">
        <v>0</v>
      </c>
      <c r="G127">
        <v>0</v>
      </c>
      <c r="H127">
        <v>0.4</v>
      </c>
      <c r="I127" s="2">
        <f t="shared" si="1"/>
        <v>26.299999999999997</v>
      </c>
    </row>
    <row r="128" spans="1:9" x14ac:dyDescent="0.25">
      <c r="A128" s="1">
        <v>12.29</v>
      </c>
      <c r="C128">
        <v>7.5</v>
      </c>
      <c r="D128">
        <v>16</v>
      </c>
      <c r="E128">
        <v>13</v>
      </c>
      <c r="F128">
        <v>0</v>
      </c>
      <c r="G128">
        <v>0</v>
      </c>
      <c r="H128">
        <v>0.4</v>
      </c>
      <c r="I128" s="2">
        <f t="shared" si="1"/>
        <v>36.9</v>
      </c>
    </row>
    <row r="129" spans="1:9" x14ac:dyDescent="0.25">
      <c r="A129" s="1">
        <v>12.3</v>
      </c>
      <c r="C129">
        <v>9.6</v>
      </c>
      <c r="D129">
        <v>13</v>
      </c>
      <c r="E129">
        <v>11</v>
      </c>
      <c r="F129" t="s">
        <v>112</v>
      </c>
      <c r="G129">
        <v>2.6</v>
      </c>
      <c r="H129">
        <v>0.4</v>
      </c>
      <c r="I129" s="2">
        <f t="shared" si="1"/>
        <v>36.6</v>
      </c>
    </row>
    <row r="130" spans="1:9" x14ac:dyDescent="0.25">
      <c r="A130" s="1">
        <v>12.31</v>
      </c>
      <c r="C130">
        <v>1.6</v>
      </c>
      <c r="D130">
        <v>14</v>
      </c>
      <c r="E130">
        <v>32.299999999999997</v>
      </c>
      <c r="F130" t="s">
        <v>113</v>
      </c>
      <c r="G130">
        <v>7.8</v>
      </c>
      <c r="H130">
        <v>0</v>
      </c>
      <c r="I130" s="2">
        <f t="shared" si="1"/>
        <v>55.699999999999996</v>
      </c>
    </row>
    <row r="131" spans="1:9" x14ac:dyDescent="0.25">
      <c r="A131" s="1">
        <v>1.01</v>
      </c>
      <c r="C131">
        <v>18.8</v>
      </c>
      <c r="D131">
        <v>16</v>
      </c>
      <c r="E131">
        <v>14.5</v>
      </c>
      <c r="F131">
        <v>0</v>
      </c>
      <c r="G131">
        <v>0</v>
      </c>
      <c r="H131">
        <v>0.4</v>
      </c>
      <c r="I131" s="2">
        <f t="shared" si="1"/>
        <v>49.699999999999996</v>
      </c>
    </row>
    <row r="132" spans="1:9" x14ac:dyDescent="0.25">
      <c r="A132" s="1">
        <v>1.02</v>
      </c>
      <c r="C132">
        <v>12</v>
      </c>
      <c r="D132">
        <v>15</v>
      </c>
      <c r="E132">
        <v>16</v>
      </c>
      <c r="G132">
        <v>0</v>
      </c>
      <c r="H132">
        <v>0</v>
      </c>
      <c r="I132" s="2">
        <f t="shared" si="1"/>
        <v>43</v>
      </c>
    </row>
    <row r="133" spans="1:9" x14ac:dyDescent="0.25">
      <c r="A133" s="1">
        <v>1.03</v>
      </c>
      <c r="C133">
        <v>9.6</v>
      </c>
      <c r="D133">
        <v>15</v>
      </c>
      <c r="E133">
        <v>13</v>
      </c>
      <c r="F133" t="s">
        <v>114</v>
      </c>
      <c r="G133">
        <v>10</v>
      </c>
      <c r="H133">
        <v>0.4</v>
      </c>
      <c r="I133" s="2">
        <f t="shared" si="1"/>
        <v>48</v>
      </c>
    </row>
    <row r="134" spans="1:9" x14ac:dyDescent="0.25">
      <c r="A134" s="1">
        <v>1.04</v>
      </c>
      <c r="C134">
        <v>6.9</v>
      </c>
      <c r="D134">
        <v>9</v>
      </c>
      <c r="E134">
        <v>8</v>
      </c>
      <c r="F134">
        <v>0</v>
      </c>
      <c r="G134">
        <v>0</v>
      </c>
      <c r="H134">
        <v>0</v>
      </c>
      <c r="I134" s="2">
        <f t="shared" si="1"/>
        <v>23.9</v>
      </c>
    </row>
    <row r="135" spans="1:9" x14ac:dyDescent="0.25">
      <c r="A135" s="1">
        <v>1.05</v>
      </c>
      <c r="C135">
        <v>9.6</v>
      </c>
      <c r="D135">
        <v>16</v>
      </c>
      <c r="E135">
        <v>10.5</v>
      </c>
      <c r="F135">
        <v>0</v>
      </c>
      <c r="G135">
        <v>0</v>
      </c>
      <c r="H135">
        <v>0.4</v>
      </c>
      <c r="I135" s="2">
        <f t="shared" ref="I135:I141" si="2">SUM(C135:E135,G135:H135)</f>
        <v>36.5</v>
      </c>
    </row>
    <row r="136" spans="1:9" x14ac:dyDescent="0.25">
      <c r="A136" s="1">
        <v>1.06</v>
      </c>
      <c r="C136">
        <v>12</v>
      </c>
      <c r="D136">
        <v>14</v>
      </c>
      <c r="E136">
        <v>8</v>
      </c>
      <c r="F136">
        <v>0</v>
      </c>
      <c r="G136">
        <v>0</v>
      </c>
      <c r="H136">
        <v>0</v>
      </c>
      <c r="I136" s="2">
        <f t="shared" si="2"/>
        <v>34</v>
      </c>
    </row>
    <row r="137" spans="1:9" x14ac:dyDescent="0.25">
      <c r="A137" s="1">
        <v>1.07</v>
      </c>
      <c r="I137" s="2">
        <f t="shared" si="2"/>
        <v>0</v>
      </c>
    </row>
    <row r="138" spans="1:9" x14ac:dyDescent="0.25">
      <c r="A138" s="1">
        <v>1.08</v>
      </c>
      <c r="I138" s="2">
        <f t="shared" si="2"/>
        <v>0</v>
      </c>
    </row>
    <row r="139" spans="1:9" x14ac:dyDescent="0.25">
      <c r="A139" s="1">
        <v>1.0900000000000001</v>
      </c>
      <c r="I139" s="2">
        <f t="shared" si="2"/>
        <v>0</v>
      </c>
    </row>
    <row r="140" spans="1:9" x14ac:dyDescent="0.25">
      <c r="A140" s="1">
        <v>1.1000000000000001</v>
      </c>
      <c r="I140" s="2">
        <f t="shared" si="2"/>
        <v>0</v>
      </c>
    </row>
    <row r="141" spans="1:9" x14ac:dyDescent="0.25">
      <c r="A141" s="1">
        <v>1.1100000000000001</v>
      </c>
      <c r="I141" s="2">
        <f t="shared" si="2"/>
        <v>0</v>
      </c>
    </row>
    <row r="142" spans="1:9" x14ac:dyDescent="0.25">
      <c r="A142" s="1"/>
      <c r="I142" s="2"/>
    </row>
    <row r="143" spans="1:9" x14ac:dyDescent="0.25">
      <c r="A143" s="1"/>
      <c r="I143" s="2"/>
    </row>
    <row r="144" spans="1:9" x14ac:dyDescent="0.25">
      <c r="A144" s="1"/>
      <c r="I144" s="2"/>
    </row>
    <row r="145" spans="1:9" x14ac:dyDescent="0.25">
      <c r="A145" s="1"/>
      <c r="I145" s="2"/>
    </row>
    <row r="146" spans="1:9" x14ac:dyDescent="0.25">
      <c r="A146" s="1"/>
      <c r="I146" s="2"/>
    </row>
    <row r="147" spans="1:9" x14ac:dyDescent="0.25">
      <c r="A147" s="1"/>
      <c r="I147" s="2"/>
    </row>
    <row r="148" spans="1:9" x14ac:dyDescent="0.25">
      <c r="A148" s="1"/>
      <c r="I148" s="2"/>
    </row>
    <row r="149" spans="1:9" x14ac:dyDescent="0.25">
      <c r="A149" s="1"/>
      <c r="I149" s="2"/>
    </row>
    <row r="150" spans="1:9" x14ac:dyDescent="0.25">
      <c r="A150" s="1"/>
      <c r="I150" s="2"/>
    </row>
    <row r="151" spans="1:9" x14ac:dyDescent="0.25">
      <c r="A151" s="1"/>
      <c r="I151" s="2"/>
    </row>
    <row r="152" spans="1:9" x14ac:dyDescent="0.25">
      <c r="A152" s="1"/>
      <c r="I152" s="2"/>
    </row>
    <row r="153" spans="1:9" x14ac:dyDescent="0.25">
      <c r="A153" s="1"/>
      <c r="I153" s="2"/>
    </row>
    <row r="154" spans="1:9" x14ac:dyDescent="0.25">
      <c r="A154" s="1"/>
      <c r="I154" s="2"/>
    </row>
    <row r="155" spans="1:9" x14ac:dyDescent="0.25">
      <c r="A155" s="1"/>
      <c r="I155" s="2"/>
    </row>
    <row r="156" spans="1:9" x14ac:dyDescent="0.25">
      <c r="A156" s="1"/>
      <c r="I156" s="2"/>
    </row>
    <row r="157" spans="1:9" x14ac:dyDescent="0.25">
      <c r="A157" s="1"/>
      <c r="I157" s="2"/>
    </row>
    <row r="158" spans="1:9" x14ac:dyDescent="0.25">
      <c r="A158" s="1"/>
      <c r="I158" s="2"/>
    </row>
    <row r="159" spans="1:9" x14ac:dyDescent="0.25">
      <c r="A159" s="1"/>
      <c r="I159" s="2"/>
    </row>
    <row r="160" spans="1:9" x14ac:dyDescent="0.25">
      <c r="A160" s="1"/>
      <c r="I160" s="2"/>
    </row>
    <row r="161" spans="1:9" x14ac:dyDescent="0.25">
      <c r="A161" s="1"/>
      <c r="I161" s="2"/>
    </row>
  </sheetData>
  <mergeCells count="7">
    <mergeCell ref="J77:M77"/>
    <mergeCell ref="L4:M4"/>
    <mergeCell ref="L6:M6"/>
    <mergeCell ref="L7:M7"/>
    <mergeCell ref="L5:M5"/>
    <mergeCell ref="L8:M8"/>
    <mergeCell ref="L9:M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luo</dc:creator>
  <cp:lastModifiedBy>罗好</cp:lastModifiedBy>
  <dcterms:created xsi:type="dcterms:W3CDTF">2015-06-05T18:19:34Z</dcterms:created>
  <dcterms:modified xsi:type="dcterms:W3CDTF">2025-02-25T03:51:16Z</dcterms:modified>
</cp:coreProperties>
</file>