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A9CDDA80-328F-BE4C-AA39-E2ADBB88188C}" xr6:coauthVersionLast="47" xr6:coauthVersionMax="47" xr10:uidLastSave="{00000000-0000-0000-0000-000000000000}"/>
  <bookViews>
    <workbookView xWindow="0" yWindow="0" windowWidth="28800" windowHeight="16520" xr2:uid="{00000000-000D-0000-FFFF-FFFF00000000}"/>
  </bookViews>
  <sheets>
    <sheet name="Investor List of 810" sheetId="1" r:id="rId1"/>
    <sheet name="Capital Contribution &amp; Conti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2" l="1"/>
  <c r="D180" i="2" s="1"/>
  <c r="D178" i="2"/>
  <c r="D177" i="2"/>
  <c r="D176" i="2"/>
  <c r="D175" i="2"/>
  <c r="D174" i="2"/>
  <c r="D173" i="2"/>
  <c r="D168" i="2"/>
  <c r="D166" i="2"/>
  <c r="D162" i="2"/>
  <c r="D161" i="2"/>
  <c r="D160" i="2"/>
  <c r="D159" i="2"/>
  <c r="D156" i="2"/>
  <c r="D155" i="2"/>
  <c r="D154" i="2"/>
  <c r="D153" i="2"/>
  <c r="D152" i="2"/>
  <c r="D151" i="2"/>
  <c r="D148" i="2"/>
  <c r="D147" i="2"/>
  <c r="D146" i="2"/>
  <c r="D145" i="2"/>
  <c r="D144" i="2"/>
  <c r="D143" i="2"/>
  <c r="D140" i="2"/>
  <c r="D139" i="2"/>
  <c r="D138" i="2"/>
  <c r="D137" i="2"/>
  <c r="D136" i="2"/>
  <c r="D135" i="2"/>
  <c r="D132" i="2"/>
  <c r="D131" i="2"/>
  <c r="D130" i="2"/>
  <c r="D129" i="2"/>
  <c r="D128" i="2"/>
  <c r="D127" i="2"/>
  <c r="D120" i="2"/>
  <c r="D118" i="2"/>
  <c r="D116" i="2"/>
  <c r="C107" i="2"/>
  <c r="D105" i="2" s="1"/>
  <c r="D101" i="2"/>
  <c r="D100" i="2"/>
  <c r="D99" i="2"/>
  <c r="D98" i="2"/>
  <c r="D93" i="2"/>
  <c r="D92" i="2"/>
  <c r="D91" i="2"/>
  <c r="D90" i="2"/>
  <c r="D85" i="2"/>
  <c r="D84" i="2"/>
  <c r="D83" i="2"/>
  <c r="D82" i="2"/>
  <c r="D77" i="2"/>
  <c r="D76" i="2"/>
  <c r="D75" i="2"/>
  <c r="D74" i="2"/>
  <c r="D69" i="2"/>
  <c r="D68" i="2"/>
  <c r="D67" i="2"/>
  <c r="D66" i="2"/>
  <c r="D61" i="2"/>
  <c r="D59" i="2"/>
  <c r="D57" i="2"/>
  <c r="D54" i="2"/>
  <c r="D43" i="2"/>
  <c r="C38" i="2"/>
  <c r="D36" i="2" s="1"/>
  <c r="U71" i="1"/>
  <c r="N71" i="1"/>
  <c r="G71" i="1"/>
  <c r="C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U35" i="1"/>
  <c r="N35" i="1"/>
  <c r="C35" i="1"/>
  <c r="AB34" i="1"/>
  <c r="AB33" i="1"/>
  <c r="AB32" i="1"/>
  <c r="AB31" i="1"/>
  <c r="F31" i="1"/>
  <c r="G31" i="1" s="1"/>
  <c r="AB30" i="1"/>
  <c r="F30" i="1"/>
  <c r="G30" i="1" s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G35" i="1" l="1"/>
  <c r="D29" i="2"/>
  <c r="D16" i="2"/>
  <c r="D24" i="2"/>
  <c r="D32" i="2"/>
  <c r="D45" i="2"/>
  <c r="D62" i="2"/>
  <c r="D70" i="2"/>
  <c r="D78" i="2"/>
  <c r="D86" i="2"/>
  <c r="D94" i="2"/>
  <c r="D102" i="2"/>
  <c r="D14" i="2"/>
  <c r="D30" i="2"/>
  <c r="D15" i="2"/>
  <c r="D6" i="2"/>
  <c r="D17" i="2"/>
  <c r="D25" i="2"/>
  <c r="D33" i="2"/>
  <c r="D47" i="2"/>
  <c r="D63" i="2"/>
  <c r="D71" i="2"/>
  <c r="D79" i="2"/>
  <c r="D87" i="2"/>
  <c r="D95" i="2"/>
  <c r="D103" i="2"/>
  <c r="D123" i="2"/>
  <c r="D182" i="2" s="1"/>
  <c r="D133" i="2"/>
  <c r="D141" i="2"/>
  <c r="D149" i="2"/>
  <c r="D157" i="2"/>
  <c r="D171" i="2"/>
  <c r="D179" i="2"/>
  <c r="D8" i="2"/>
  <c r="D18" i="2"/>
  <c r="D26" i="2"/>
  <c r="D34" i="2"/>
  <c r="D50" i="2"/>
  <c r="D64" i="2"/>
  <c r="D72" i="2"/>
  <c r="D80" i="2"/>
  <c r="D88" i="2"/>
  <c r="D96" i="2"/>
  <c r="D104" i="2"/>
  <c r="D125" i="2"/>
  <c r="D134" i="2"/>
  <c r="D142" i="2"/>
  <c r="D150" i="2"/>
  <c r="D158" i="2"/>
  <c r="D172" i="2"/>
  <c r="D22" i="2"/>
  <c r="D31" i="2"/>
  <c r="D10" i="2"/>
  <c r="D19" i="2"/>
  <c r="D27" i="2"/>
  <c r="D35" i="2"/>
  <c r="D52" i="2"/>
  <c r="D65" i="2"/>
  <c r="D73" i="2"/>
  <c r="D81" i="2"/>
  <c r="D89" i="2"/>
  <c r="D97" i="2"/>
  <c r="D13" i="2"/>
  <c r="D21" i="2"/>
  <c r="D23" i="2"/>
  <c r="D12" i="2"/>
  <c r="D20" i="2"/>
  <c r="D28" i="2"/>
  <c r="D107" i="2" l="1"/>
  <c r="D38" i="2"/>
</calcChain>
</file>

<file path=xl/sharedStrings.xml><?xml version="1.0" encoding="utf-8"?>
<sst xmlns="http://schemas.openxmlformats.org/spreadsheetml/2006/main" count="955" uniqueCount="274">
  <si>
    <t>Date of Fund Arrived</t>
  </si>
  <si>
    <t>Investors Name</t>
  </si>
  <si>
    <t>Investment Amount</t>
  </si>
  <si>
    <t>PHASE</t>
  </si>
  <si>
    <t>Interest Rate</t>
  </si>
  <si>
    <t>1st 应发利息</t>
  </si>
  <si>
    <t>1st 实际发息</t>
  </si>
  <si>
    <t>Payment Date</t>
  </si>
  <si>
    <t>Cover Start Date</t>
  </si>
  <si>
    <t>Cover End Date</t>
  </si>
  <si>
    <t>Methord</t>
  </si>
  <si>
    <t>Note</t>
  </si>
  <si>
    <t>Cover Start date</t>
  </si>
  <si>
    <t>Cover End date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</si>
  <si>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</si>
  <si>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</si>
  <si>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</si>
  <si>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</si>
  <si>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</si>
  <si>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</si>
  <si>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</si>
  <si>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</si>
  <si>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</si>
  <si>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</si>
  <si>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</si>
  <si>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Fiscal Year 2019</t>
  </si>
  <si>
    <t>Hui Tang</t>
  </si>
  <si>
    <t>TD ACH</t>
  </si>
  <si>
    <t>退本金</t>
  </si>
  <si>
    <t>TD Wire</t>
  </si>
  <si>
    <t>-</t>
  </si>
  <si>
    <t>International</t>
  </si>
  <si>
    <t>ACH</t>
  </si>
  <si>
    <t>9345807492</t>
  </si>
  <si>
    <t>021272655</t>
  </si>
  <si>
    <t>22 AVENUE DES ERABLES, VIRY-CHATILLON, Ile de France, 91170</t>
  </si>
  <si>
    <t>Deming Zhang</t>
  </si>
  <si>
    <t>9345807441</t>
  </si>
  <si>
    <t xml:space="preserve">021272655
</t>
  </si>
  <si>
    <t xml:space="preserve">220 ANSUN ROAD, 38, ROOM 1008, SHANGHAI, SHANGHAI, CN, 200051
</t>
  </si>
  <si>
    <t>Jian Tang</t>
  </si>
  <si>
    <t>Domestic</t>
  </si>
  <si>
    <t>173748294</t>
  </si>
  <si>
    <t>06642792</t>
  </si>
  <si>
    <t>021000089</t>
  </si>
  <si>
    <t>18 Walnut Court, , Cranbury, NJ, US, 08512</t>
  </si>
  <si>
    <t>Yongcai Mao</t>
  </si>
  <si>
    <t>605193597</t>
  </si>
  <si>
    <t>4364263594</t>
  </si>
  <si>
    <t>031201360</t>
  </si>
  <si>
    <t>659 Belgrove Dr, Kearny, NJ, US, 07032</t>
  </si>
  <si>
    <t>Longting Ma</t>
  </si>
  <si>
    <t>099027524</t>
  </si>
  <si>
    <t>Wire</t>
  </si>
  <si>
    <t xml:space="preserve">400736166
</t>
  </si>
  <si>
    <t>021000021</t>
  </si>
  <si>
    <t>29 KENSINGTON CIR, , MANHASSET, NY, US, 11030</t>
  </si>
  <si>
    <t>Tien Meng NG</t>
  </si>
  <si>
    <t>137942667</t>
  </si>
  <si>
    <t>381011556479</t>
  </si>
  <si>
    <t>021200339</t>
  </si>
  <si>
    <t>227 Buckingham Way, , Somerset, NJ, US, 08873</t>
  </si>
  <si>
    <t>Dongping Zhang</t>
  </si>
  <si>
    <t>2/24/2021本金，2/25/2021利息</t>
  </si>
  <si>
    <t>本金退20万，留10万，发10万的利息</t>
  </si>
  <si>
    <t>103844172</t>
  </si>
  <si>
    <t>920117970</t>
  </si>
  <si>
    <t>021001088</t>
  </si>
  <si>
    <t>17 Lawson Lane, Great neck, NY, US, 11023</t>
  </si>
  <si>
    <t>Timothy Jiang</t>
  </si>
  <si>
    <t>248950940</t>
  </si>
  <si>
    <t>5008187618</t>
  </si>
  <si>
    <t>021213591</t>
  </si>
  <si>
    <t>6 Manchur Court , Flemington, NJ, US, 98102</t>
  </si>
  <si>
    <t>Hong Chen</t>
  </si>
  <si>
    <t>249850481</t>
  </si>
  <si>
    <t>5008141375</t>
  </si>
  <si>
    <t xml:space="preserve">6 Manchur Court, , Flemington, NJ, US, 08822
</t>
  </si>
  <si>
    <t>Zhaoqiao Zeng</t>
  </si>
  <si>
    <t>417513052</t>
  </si>
  <si>
    <t>828038448</t>
  </si>
  <si>
    <t xml:space="preserve">150-29 roosevelt ave , 2fl, flushing, NY, US, 11354
</t>
  </si>
  <si>
    <t>Xianping Li</t>
  </si>
  <si>
    <t>9530084595</t>
  </si>
  <si>
    <t>231372691</t>
  </si>
  <si>
    <t>No. 42, 1955 HongXin Rd., Shanghai, Shanghai, CN, 201102</t>
  </si>
  <si>
    <t>Yuhe Wang</t>
  </si>
  <si>
    <t>3930395638</t>
  </si>
  <si>
    <t>16 Jia ding Road, Apt 601, Unit 1, Bldg 13, Qingdao, shandong, CN, 266032</t>
  </si>
  <si>
    <t>Dan He</t>
  </si>
  <si>
    <t>008888031</t>
  </si>
  <si>
    <t>9284770140</t>
  </si>
  <si>
    <t>322271627</t>
  </si>
  <si>
    <t>66 LYNWOOD RD, SCARSDALE, NY, US, 10583</t>
  </si>
  <si>
    <t>Tony Tan</t>
  </si>
  <si>
    <t>Tony的资金于6/15/2020退出$19,719.46，计算方式如下：应发利息为（2万*8%/365*201=881.1），已发利息：$1164.64,6月16日退款1.5万，6月17日退款</t>
  </si>
  <si>
    <t>131880866</t>
  </si>
  <si>
    <t>155235870</t>
  </si>
  <si>
    <t>13925 31ST RD, Apt 1D, Flushing, NY, US, 11354</t>
  </si>
  <si>
    <t>Song Huang</t>
  </si>
  <si>
    <t>017823859</t>
  </si>
  <si>
    <t>000014790115</t>
  </si>
  <si>
    <t>011000138</t>
  </si>
  <si>
    <t xml:space="preserve">2700 Broadway, Apt 10A, New York, NY, US, 10025
</t>
  </si>
  <si>
    <t>Shelley Xia Ye</t>
  </si>
  <si>
    <t>063988848</t>
  </si>
  <si>
    <t>4359548290</t>
  </si>
  <si>
    <t>026013673</t>
  </si>
  <si>
    <t>61-30 84th Place, Middle Village, NY, US, 11228</t>
  </si>
  <si>
    <t>Bei Yu</t>
  </si>
  <si>
    <t>423770599</t>
  </si>
  <si>
    <t>4304079018</t>
  </si>
  <si>
    <t>100 Five Points Road, Freehold, NJ, US, 07728</t>
  </si>
  <si>
    <t>US-China Olympic Association (Philip Dupont)</t>
  </si>
  <si>
    <t>Domestic/Entity</t>
  </si>
  <si>
    <t>113572282</t>
  </si>
  <si>
    <t>7528802049</t>
  </si>
  <si>
    <t xml:space="preserve">021407912
</t>
  </si>
  <si>
    <t>150-38 Union Tpke, Apt. 11L, Flushing, NY 11367</t>
  </si>
  <si>
    <t>Lan Peng</t>
  </si>
  <si>
    <t>698466666</t>
  </si>
  <si>
    <t>004668604666</t>
  </si>
  <si>
    <t>2 Rumford Rd., Lexington, MA, US, 02420</t>
  </si>
  <si>
    <t>Dazhi Wang</t>
  </si>
  <si>
    <t>246932718</t>
  </si>
  <si>
    <t>2113935981</t>
  </si>
  <si>
    <t>124003116</t>
  </si>
  <si>
    <t xml:space="preserve">1529 Goody Lane, , San Jose, CA, US, 95131
</t>
  </si>
  <si>
    <t>Qian Xia</t>
  </si>
  <si>
    <t>127946461</t>
  </si>
  <si>
    <t>745415083</t>
  </si>
  <si>
    <t>4265 Kissena Blvd, 534, Flushing, NY, US, 11355</t>
  </si>
  <si>
    <t>Jieyang Zhou</t>
  </si>
  <si>
    <t>142045858</t>
  </si>
  <si>
    <t>237040551696</t>
  </si>
  <si>
    <t>053000196</t>
  </si>
  <si>
    <t>11829 James Richard Dr, Charlotte, NC, US, 28277</t>
  </si>
  <si>
    <t>Wei Li</t>
  </si>
  <si>
    <t>only processs $1,095.89 base on $20k investment, and process other $547.95 on Feb 10 2020 by ACH</t>
  </si>
  <si>
    <t>574218104</t>
  </si>
  <si>
    <t xml:space="preserve">8041634399
</t>
  </si>
  <si>
    <t>031207607</t>
  </si>
  <si>
    <t>280 Hamilton Ave, Berkeley Heights, NJ, US, 07922</t>
  </si>
  <si>
    <t>659 Belgrove Dr, , Kearny, NJ, US, 07032</t>
  </si>
  <si>
    <t>Ye Ming</t>
  </si>
  <si>
    <t>125907531</t>
  </si>
  <si>
    <t>828036962</t>
  </si>
  <si>
    <t xml:space="preserve">6940 Yellowstone Blvd , Apt 606, Forest Hills, NY, US, 11375
</t>
  </si>
  <si>
    <t>Jessie Wang</t>
  </si>
  <si>
    <t>406530777</t>
  </si>
  <si>
    <t>004649019088</t>
  </si>
  <si>
    <t>195 Shrewsbury Ct, Mahwah, NJ, US, 07430</t>
  </si>
  <si>
    <t>Changqing Wang</t>
  </si>
  <si>
    <t>118782971</t>
  </si>
  <si>
    <t>36107990278</t>
  </si>
  <si>
    <t>031176110</t>
  </si>
  <si>
    <t>29-49 137 Street, 3C, Flushing, NY, US, 11354</t>
  </si>
  <si>
    <t>Liyun Chen</t>
  </si>
  <si>
    <t>454555555</t>
  </si>
  <si>
    <t>691792399</t>
  </si>
  <si>
    <t>108-38 64th Road, Forest Hill, NY, US, 11375</t>
  </si>
  <si>
    <t>Xinyi Zhang</t>
  </si>
  <si>
    <t>340554965</t>
  </si>
  <si>
    <t>381044547950</t>
  </si>
  <si>
    <t xml:space="preserve">021200339
</t>
  </si>
  <si>
    <t xml:space="preserve">260 W 54th St, Apt 19D, New York, NY, US, 10019
</t>
  </si>
  <si>
    <t>Fiscal Year 2020</t>
  </si>
  <si>
    <t>Ming Zhao</t>
  </si>
  <si>
    <t>062842373</t>
  </si>
  <si>
    <t>4024843558</t>
  </si>
  <si>
    <t>021313103</t>
  </si>
  <si>
    <t>9945 67th Road, 320, Forest Hills, NY, US, 11375</t>
  </si>
  <si>
    <t>Ling Li</t>
  </si>
  <si>
    <t>3024443433</t>
  </si>
  <si>
    <t>11 Hai Hu Xil, Yangqiao, Apt.5-76, Beijing, Beijing, CN, 100068</t>
  </si>
  <si>
    <t xml:space="preserve"> Li Yuan (Zhuohan Sun)</t>
  </si>
  <si>
    <t>059874317</t>
  </si>
  <si>
    <t>Shen He Qu, Wan Lian Lu, No. 1-219 11, , Shenyang, Liaoning Province, CN, 110006</t>
  </si>
  <si>
    <t>David Tang</t>
  </si>
  <si>
    <t>530043430</t>
  </si>
  <si>
    <t>7011452811</t>
  </si>
  <si>
    <t>021407912</t>
  </si>
  <si>
    <t>51-54 Codewise Place, First Floor, Elmhurst, NY, US, 11373</t>
  </si>
  <si>
    <t>Joann W. Rowland</t>
  </si>
  <si>
    <t>203768396</t>
  </si>
  <si>
    <t>855827981</t>
  </si>
  <si>
    <t xml:space="preserve">222-16 101st Ave, , Queens Village, NY, US, 11429
</t>
  </si>
  <si>
    <t>Yingchun Cohen</t>
  </si>
  <si>
    <t xml:space="preserve">058921523
</t>
  </si>
  <si>
    <t>6795033275</t>
  </si>
  <si>
    <t xml:space="preserve">11 w 81 ST, 1c, New York, NY, US, 10024
</t>
  </si>
  <si>
    <t>Qun Song</t>
  </si>
  <si>
    <t>279654238</t>
  </si>
  <si>
    <t>229053500778</t>
  </si>
  <si>
    <t>063100277</t>
  </si>
  <si>
    <t>3841 Fairhaven Dr, West Linn , OR, US, 97068</t>
  </si>
  <si>
    <t>Shuhan Kan (Li Zhang)</t>
  </si>
  <si>
    <t>507966732</t>
  </si>
  <si>
    <t>150 Betty Rd, New Hyde Park, NY 11040</t>
  </si>
  <si>
    <t>Afen Xu (Jie Chen)</t>
  </si>
  <si>
    <t>第一次没有预扣，第二次一起预扣掉</t>
  </si>
  <si>
    <t>6797065107</t>
  </si>
  <si>
    <t>022309239</t>
  </si>
  <si>
    <t>No. 62, Phase II, Oriental Venice, Haishu District, 1002,Ningbo, Zhejiang, CN, 315300</t>
  </si>
  <si>
    <t>Lichun Kuo</t>
  </si>
  <si>
    <t>086921068</t>
  </si>
  <si>
    <t>333312533</t>
  </si>
  <si>
    <t xml:space="preserve">40 west 116th street, A712, New York, NY, US, 10026
</t>
  </si>
  <si>
    <t>Wanyi Chen (Li Zhang)</t>
  </si>
  <si>
    <t>认购时客户名称Test, 邮箱jonnyzhang548@gmail.com</t>
  </si>
  <si>
    <t>4376448564</t>
  </si>
  <si>
    <t>Jianzhong You</t>
  </si>
  <si>
    <t xml:space="preserve">424215849
</t>
  </si>
  <si>
    <t>39900000591697174</t>
  </si>
  <si>
    <t>101205681</t>
  </si>
  <si>
    <t xml:space="preserve">212 Heritage Mill Dr, , Madison, AL 35758, US, 35758
</t>
  </si>
  <si>
    <t>Byron Sin Ha Yu</t>
  </si>
  <si>
    <t>128447205</t>
  </si>
  <si>
    <t>0171099369</t>
  </si>
  <si>
    <t xml:space="preserve">136-17 Maple Ave, Apt. 12A, flushing, NY, US, 11355
</t>
  </si>
  <si>
    <t>6/16/2020被退回，于7/20/2020重新发送成功</t>
  </si>
  <si>
    <t>Edward Weigong Fang</t>
  </si>
  <si>
    <t>116709748</t>
  </si>
  <si>
    <t>756066228</t>
  </si>
  <si>
    <t>2844 Earlshire Court, Deltona, FL, US, 32738</t>
  </si>
  <si>
    <t>Yuanwen Wu</t>
  </si>
  <si>
    <t>281985138</t>
  </si>
  <si>
    <t>781901967</t>
  </si>
  <si>
    <t>1115 Leslie Dr, San Jose, CA, US, 95117</t>
  </si>
  <si>
    <t>7/27/2020存了20万到810里，但是是银行弄错，应该是810和811各10万，7/27/2020把这10万从810直接转入811</t>
  </si>
  <si>
    <t>Jiang先生的太太和儿子一共投了30万，给8.5%</t>
  </si>
  <si>
    <t xml:space="preserve">6 Manchur Court, Flemington, NJ, US, 08822
</t>
  </si>
  <si>
    <t>Hongmei Tao</t>
  </si>
  <si>
    <t>086788517</t>
  </si>
  <si>
    <t>758382771</t>
  </si>
  <si>
    <t>6960 108 Street, Apt. 316, Forest Hills, NY, US, 11375</t>
  </si>
  <si>
    <t>17 lawson lane, , Great neck, NY, US, 11023</t>
  </si>
  <si>
    <t>Wei Liu</t>
  </si>
  <si>
    <t>284028110</t>
  </si>
  <si>
    <t>767013972965</t>
  </si>
  <si>
    <t>17 Crescent Pl, Short Hills, NJ, US, 07078</t>
  </si>
  <si>
    <t>Hsin Chieh Lin</t>
  </si>
  <si>
    <t>只赶上了延期之后的利息，所以第一次没有发</t>
  </si>
  <si>
    <t>466992027</t>
  </si>
  <si>
    <t>66255944</t>
  </si>
  <si>
    <t>056073573</t>
  </si>
  <si>
    <t>1134 GAMBELLI DR, YORKTOWN HEIGHTS, NY, US, 10598</t>
  </si>
  <si>
    <t>Chao Wei Tan</t>
  </si>
  <si>
    <t>054925129</t>
  </si>
  <si>
    <t>072085622</t>
  </si>
  <si>
    <t xml:space="preserve">1622 W10 ST, , Brooklyn, NY, US, 11223
</t>
  </si>
  <si>
    <t>Qianru Zong</t>
  </si>
  <si>
    <t>655933737</t>
  </si>
  <si>
    <t>026002927</t>
  </si>
  <si>
    <t xml:space="preserve">16 North Runyang Rd, 86-2, Yangzhou, Jiangsu, CN, 225000
</t>
  </si>
  <si>
    <t>Xin Xu</t>
  </si>
  <si>
    <t>655933711</t>
  </si>
  <si>
    <t xml:space="preserve">18 North Runyang Rd, 86-1, Yangzhou, Jiangsu, CN, 225000
</t>
  </si>
  <si>
    <t>5148.49+25的wire fee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</si>
  <si>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</si>
  <si>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</si>
  <si>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</si>
  <si>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Investor Name</t>
  </si>
  <si>
    <t>% of Capital Contribution</t>
  </si>
  <si>
    <t>Notes</t>
  </si>
  <si>
    <t>Total Capital Contribution:</t>
  </si>
  <si>
    <t>Edward Fang</t>
  </si>
  <si>
    <t>Early Exit  2020</t>
  </si>
  <si>
    <t>Fiscal Year 2021</t>
  </si>
  <si>
    <t>Early Exit  2021 Feb</t>
  </si>
  <si>
    <t>2nd 应发利息</t>
  </si>
  <si>
    <t>2nd 实际发息</t>
  </si>
  <si>
    <t>3rd 应发利息</t>
  </si>
  <si>
    <t>3rd 实际发息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</si>
</sst>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0.0000%"/>
  </numFmts>
  <fonts count="17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12529"/>
      <name val="&quot;Helvetica Neue&quot;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theme="1"/>
      <name val="Arial"/>
      <family val="2"/>
      <scheme val="minor"/>
    </font>
    <font>
      <sz val="11"/>
      <color rgb="FFFFFFFF"/>
      <name val="Calibri"/>
      <family val="2"/>
    </font>
    <font>
      <sz val="10"/>
      <color rgb="FFFFFFFF"/>
      <name val="Calibri"/>
      <family val="2"/>
    </font>
    <font>
      <sz val="10"/>
      <color rgb="FF1C1C1C"/>
      <name val="Calibri"/>
      <family val="2"/>
    </font>
    <font>
      <b/>
      <i/>
      <sz val="11"/>
      <color theme="1"/>
      <name val="Calibri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D8E4BC"/>
        <bgColor rgb="FFD8E4BC"/>
      </patternFill>
    </fill>
    <fill>
      <patternFill patternType="solid">
        <fgColor rgb="FFC4D79B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ABF8F"/>
        <bgColor rgb="FFFABF8F"/>
      </patternFill>
    </fill>
    <fill>
      <patternFill patternType="solid">
        <fgColor rgb="FFBF9000"/>
        <bgColor rgb="FFBF900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B7DEE8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DA9694"/>
        <bgColor rgb="FFDA9694"/>
      </patternFill>
    </fill>
    <fill>
      <patternFill patternType="solid">
        <fgColor rgb="FF538DD5"/>
        <bgColor rgb="FF538DD5"/>
      </patternFill>
    </fill>
    <fill>
      <patternFill patternType="solid">
        <fgColor rgb="FF34A853"/>
        <bgColor rgb="FF34A85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44" fontId="3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44" fontId="3" fillId="5" borderId="0" xfId="0" applyNumberFormat="1" applyFont="1" applyFill="1" applyAlignment="1">
      <alignment horizontal="center"/>
    </xf>
    <xf numFmtId="10" fontId="3" fillId="5" borderId="0" xfId="0" applyNumberFormat="1" applyFont="1" applyFill="1" applyAlignment="1">
      <alignment horizontal="center"/>
    </xf>
    <xf numFmtId="44" fontId="3" fillId="5" borderId="3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left" wrapText="1"/>
    </xf>
    <xf numFmtId="0" fontId="3" fillId="5" borderId="0" xfId="0" applyFont="1" applyFill="1" applyAlignment="1">
      <alignment horizontal="left"/>
    </xf>
    <xf numFmtId="164" fontId="3" fillId="5" borderId="3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44" fontId="3" fillId="6" borderId="0" xfId="0" applyNumberFormat="1" applyFont="1" applyFill="1" applyAlignment="1">
      <alignment horizontal="center"/>
    </xf>
    <xf numFmtId="10" fontId="3" fillId="6" borderId="0" xfId="0" applyNumberFormat="1" applyFont="1" applyFill="1" applyAlignment="1">
      <alignment horizontal="center"/>
    </xf>
    <xf numFmtId="44" fontId="3" fillId="6" borderId="3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/>
    </xf>
    <xf numFmtId="164" fontId="3" fillId="6" borderId="3" xfId="0" applyNumberFormat="1" applyFont="1" applyFill="1" applyBorder="1" applyAlignment="1">
      <alignment horizontal="center"/>
    </xf>
    <xf numFmtId="49" fontId="3" fillId="6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4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44" fontId="4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44" fontId="5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44" fontId="4" fillId="8" borderId="0" xfId="0" applyNumberFormat="1" applyFont="1" applyFill="1" applyAlignment="1">
      <alignment horizontal="center"/>
    </xf>
    <xf numFmtId="10" fontId="4" fillId="8" borderId="0" xfId="0" applyNumberFormat="1" applyFont="1" applyFill="1" applyAlignment="1">
      <alignment horizontal="center"/>
    </xf>
    <xf numFmtId="44" fontId="4" fillId="8" borderId="3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44" fontId="5" fillId="8" borderId="3" xfId="0" applyNumberFormat="1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44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0" fontId="4" fillId="9" borderId="0" xfId="0" applyNumberFormat="1" applyFont="1" applyFill="1" applyAlignment="1">
      <alignment horizontal="center"/>
    </xf>
    <xf numFmtId="44" fontId="4" fillId="9" borderId="3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left" wrapText="1"/>
    </xf>
    <xf numFmtId="0" fontId="4" fillId="9" borderId="0" xfId="0" applyFont="1" applyFill="1" applyAlignment="1">
      <alignment horizontal="left"/>
    </xf>
    <xf numFmtId="44" fontId="5" fillId="9" borderId="3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49" fontId="4" fillId="9" borderId="0" xfId="0" applyNumberFormat="1" applyFont="1" applyFill="1" applyAlignment="1">
      <alignment horizontal="center"/>
    </xf>
    <xf numFmtId="0" fontId="6" fillId="9" borderId="4" xfId="0" applyFont="1" applyFill="1" applyBorder="1" applyAlignment="1">
      <alignment horizontal="left" vertical="top"/>
    </xf>
    <xf numFmtId="0" fontId="7" fillId="0" borderId="0" xfId="0" applyFont="1" applyAlignment="1">
      <alignment horizontal="left" wrapText="1"/>
    </xf>
    <xf numFmtId="0" fontId="7" fillId="0" borderId="0" xfId="0" applyFont="1"/>
    <xf numFmtId="0" fontId="6" fillId="10" borderId="0" xfId="0" applyFont="1" applyFill="1" applyAlignment="1">
      <alignment horizontal="left"/>
    </xf>
    <xf numFmtId="164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44" fontId="3" fillId="11" borderId="0" xfId="0" applyNumberFormat="1" applyFont="1" applyFill="1" applyAlignment="1">
      <alignment horizontal="center"/>
    </xf>
    <xf numFmtId="10" fontId="3" fillId="11" borderId="0" xfId="0" applyNumberFormat="1" applyFont="1" applyFill="1" applyAlignment="1">
      <alignment horizontal="center"/>
    </xf>
    <xf numFmtId="44" fontId="3" fillId="11" borderId="3" xfId="0" applyNumberFormat="1" applyFont="1" applyFill="1" applyBorder="1" applyAlignment="1">
      <alignment horizontal="center"/>
    </xf>
    <xf numFmtId="0" fontId="8" fillId="11" borderId="0" xfId="0" applyFont="1" applyFill="1" applyAlignment="1">
      <alignment horizontal="left" wrapText="1"/>
    </xf>
    <xf numFmtId="0" fontId="8" fillId="11" borderId="0" xfId="0" applyFont="1" applyFill="1"/>
    <xf numFmtId="0" fontId="3" fillId="11" borderId="0" xfId="0" applyFont="1" applyFill="1" applyAlignment="1">
      <alignment horizontal="left"/>
    </xf>
    <xf numFmtId="164" fontId="3" fillId="11" borderId="3" xfId="0" applyNumberFormat="1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44" fontId="3" fillId="12" borderId="0" xfId="0" applyNumberFormat="1" applyFont="1" applyFill="1" applyAlignment="1">
      <alignment horizontal="center"/>
    </xf>
    <xf numFmtId="10" fontId="3" fillId="12" borderId="0" xfId="0" applyNumberFormat="1" applyFont="1" applyFill="1" applyAlignment="1">
      <alignment horizontal="center"/>
    </xf>
    <xf numFmtId="44" fontId="3" fillId="12" borderId="3" xfId="0" applyNumberFormat="1" applyFont="1" applyFill="1" applyBorder="1" applyAlignment="1">
      <alignment horizontal="center"/>
    </xf>
    <xf numFmtId="0" fontId="8" fillId="12" borderId="0" xfId="0" applyFont="1" applyFill="1" applyAlignment="1">
      <alignment horizontal="left" wrapText="1"/>
    </xf>
    <xf numFmtId="0" fontId="8" fillId="12" borderId="0" xfId="0" applyFont="1" applyFill="1"/>
    <xf numFmtId="0" fontId="3" fillId="12" borderId="0" xfId="0" applyFont="1" applyFill="1" applyAlignment="1">
      <alignment horizontal="left"/>
    </xf>
    <xf numFmtId="164" fontId="3" fillId="12" borderId="3" xfId="0" applyNumberFormat="1" applyFont="1" applyFill="1" applyBorder="1" applyAlignment="1">
      <alignment horizontal="center"/>
    </xf>
    <xf numFmtId="49" fontId="3" fillId="12" borderId="0" xfId="0" applyNumberFormat="1" applyFont="1" applyFill="1" applyAlignment="1">
      <alignment horizontal="center"/>
    </xf>
    <xf numFmtId="16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44" fontId="4" fillId="13" borderId="0" xfId="0" applyNumberFormat="1" applyFont="1" applyFill="1" applyAlignment="1">
      <alignment horizontal="center"/>
    </xf>
    <xf numFmtId="10" fontId="4" fillId="13" borderId="0" xfId="0" applyNumberFormat="1" applyFont="1" applyFill="1" applyAlignment="1">
      <alignment horizontal="center"/>
    </xf>
    <xf numFmtId="44" fontId="4" fillId="13" borderId="3" xfId="0" applyNumberFormat="1" applyFont="1" applyFill="1" applyBorder="1" applyAlignment="1">
      <alignment horizontal="center"/>
    </xf>
    <xf numFmtId="0" fontId="7" fillId="13" borderId="0" xfId="0" applyFont="1" applyFill="1" applyAlignment="1">
      <alignment horizontal="left" wrapText="1"/>
    </xf>
    <xf numFmtId="0" fontId="7" fillId="13" borderId="0" xfId="0" applyFont="1" applyFill="1"/>
    <xf numFmtId="0" fontId="4" fillId="13" borderId="0" xfId="0" applyFont="1" applyFill="1" applyAlignment="1">
      <alignment horizontal="left"/>
    </xf>
    <xf numFmtId="44" fontId="5" fillId="13" borderId="3" xfId="0" applyNumberFormat="1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49" fontId="4" fillId="13" borderId="0" xfId="0" applyNumberFormat="1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44" fontId="4" fillId="14" borderId="0" xfId="0" applyNumberFormat="1" applyFont="1" applyFill="1" applyAlignment="1">
      <alignment horizontal="center"/>
    </xf>
    <xf numFmtId="10" fontId="4" fillId="14" borderId="0" xfId="0" applyNumberFormat="1" applyFont="1" applyFill="1" applyAlignment="1">
      <alignment horizontal="center"/>
    </xf>
    <xf numFmtId="44" fontId="4" fillId="14" borderId="3" xfId="0" applyNumberFormat="1" applyFont="1" applyFill="1" applyBorder="1" applyAlignment="1">
      <alignment horizontal="center"/>
    </xf>
    <xf numFmtId="0" fontId="4" fillId="14" borderId="0" xfId="0" applyFont="1" applyFill="1" applyAlignment="1">
      <alignment horizontal="left" wrapText="1"/>
    </xf>
    <xf numFmtId="0" fontId="7" fillId="14" borderId="0" xfId="0" applyFont="1" applyFill="1"/>
    <xf numFmtId="0" fontId="4" fillId="14" borderId="0" xfId="0" applyFont="1" applyFill="1" applyAlignment="1">
      <alignment horizontal="left"/>
    </xf>
    <xf numFmtId="44" fontId="5" fillId="14" borderId="3" xfId="0" applyNumberFormat="1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164" fontId="4" fillId="14" borderId="3" xfId="0" applyNumberFormat="1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49" fontId="4" fillId="14" borderId="0" xfId="0" applyNumberFormat="1" applyFont="1" applyFill="1" applyAlignment="1">
      <alignment horizontal="center"/>
    </xf>
    <xf numFmtId="44" fontId="4" fillId="1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left" wrapText="1"/>
    </xf>
    <xf numFmtId="0" fontId="7" fillId="8" borderId="0" xfId="0" applyFont="1" applyFill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4" fontId="7" fillId="0" borderId="0" xfId="0" applyNumberFormat="1" applyFont="1" applyAlignment="1">
      <alignment horizontal="center"/>
    </xf>
    <xf numFmtId="44" fontId="7" fillId="0" borderId="3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44" fontId="4" fillId="4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44" fontId="7" fillId="0" borderId="6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wrapText="1"/>
    </xf>
    <xf numFmtId="44" fontId="4" fillId="0" borderId="6" xfId="0" applyNumberFormat="1" applyFont="1" applyBorder="1" applyAlignment="1">
      <alignment horizontal="center"/>
    </xf>
    <xf numFmtId="44" fontId="4" fillId="4" borderId="5" xfId="0" applyNumberFormat="1" applyFont="1" applyFill="1" applyBorder="1" applyAlignment="1">
      <alignment horizontal="center"/>
    </xf>
    <xf numFmtId="0" fontId="7" fillId="0" borderId="5" xfId="0" applyFont="1" applyBorder="1"/>
    <xf numFmtId="0" fontId="4" fillId="0" borderId="5" xfId="0" applyFont="1" applyBorder="1" applyAlignment="1">
      <alignment horizontal="left"/>
    </xf>
    <xf numFmtId="44" fontId="5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4" fontId="10" fillId="16" borderId="0" xfId="0" applyNumberFormat="1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44" fontId="10" fillId="16" borderId="0" xfId="0" applyNumberFormat="1" applyFont="1" applyFill="1" applyAlignment="1">
      <alignment horizontal="center"/>
    </xf>
    <xf numFmtId="10" fontId="10" fillId="16" borderId="0" xfId="0" applyNumberFormat="1" applyFont="1" applyFill="1" applyAlignment="1">
      <alignment horizontal="center"/>
    </xf>
    <xf numFmtId="44" fontId="11" fillId="16" borderId="3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left" wrapText="1"/>
    </xf>
    <xf numFmtId="44" fontId="10" fillId="16" borderId="3" xfId="0" applyNumberFormat="1" applyFont="1" applyFill="1" applyBorder="1" applyAlignment="1">
      <alignment horizontal="center"/>
    </xf>
    <xf numFmtId="0" fontId="11" fillId="16" borderId="0" xfId="0" applyFont="1" applyFill="1"/>
    <xf numFmtId="0" fontId="10" fillId="16" borderId="0" xfId="0" applyFont="1" applyFill="1" applyAlignment="1">
      <alignment horizontal="left"/>
    </xf>
    <xf numFmtId="164" fontId="10" fillId="16" borderId="3" xfId="0" applyNumberFormat="1" applyFont="1" applyFill="1" applyBorder="1" applyAlignment="1">
      <alignment horizontal="center"/>
    </xf>
    <xf numFmtId="49" fontId="10" fillId="16" borderId="0" xfId="0" applyNumberFormat="1" applyFont="1" applyFill="1" applyAlignment="1">
      <alignment horizontal="center"/>
    </xf>
    <xf numFmtId="0" fontId="8" fillId="0" borderId="0" xfId="0" applyFont="1" applyAlignment="1">
      <alignment horizontal="left" wrapText="1"/>
    </xf>
    <xf numFmtId="44" fontId="3" fillId="4" borderId="0" xfId="0" applyNumberFormat="1" applyFont="1" applyFill="1" applyAlignment="1">
      <alignment horizontal="center"/>
    </xf>
    <xf numFmtId="0" fontId="8" fillId="0" borderId="0" xfId="0" applyFont="1"/>
    <xf numFmtId="164" fontId="4" fillId="17" borderId="0" xfId="0" applyNumberFormat="1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44" fontId="4" fillId="17" borderId="0" xfId="0" applyNumberFormat="1" applyFont="1" applyFill="1" applyAlignment="1">
      <alignment horizontal="center"/>
    </xf>
    <xf numFmtId="10" fontId="4" fillId="17" borderId="0" xfId="0" applyNumberFormat="1" applyFont="1" applyFill="1" applyAlignment="1">
      <alignment horizontal="center"/>
    </xf>
    <xf numFmtId="44" fontId="4" fillId="17" borderId="3" xfId="0" applyNumberFormat="1" applyFont="1" applyFill="1" applyBorder="1" applyAlignment="1">
      <alignment horizontal="center"/>
    </xf>
    <xf numFmtId="0" fontId="7" fillId="17" borderId="0" xfId="0" applyFont="1" applyFill="1" applyAlignment="1">
      <alignment horizontal="left" wrapText="1"/>
    </xf>
    <xf numFmtId="0" fontId="7" fillId="17" borderId="0" xfId="0" applyFont="1" applyFill="1"/>
    <xf numFmtId="0" fontId="4" fillId="17" borderId="0" xfId="0" applyFont="1" applyFill="1" applyAlignment="1">
      <alignment horizontal="left"/>
    </xf>
    <xf numFmtId="44" fontId="5" fillId="17" borderId="3" xfId="0" applyNumberFormat="1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49" fontId="4" fillId="17" borderId="0" xfId="0" applyNumberFormat="1" applyFont="1" applyFill="1" applyAlignment="1">
      <alignment horizontal="center"/>
    </xf>
    <xf numFmtId="44" fontId="4" fillId="18" borderId="0" xfId="0" applyNumberFormat="1" applyFont="1" applyFill="1" applyAlignment="1">
      <alignment horizontal="center"/>
    </xf>
    <xf numFmtId="44" fontId="3" fillId="18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left" wrapText="1"/>
    </xf>
    <xf numFmtId="44" fontId="4" fillId="19" borderId="0" xfId="0" applyNumberFormat="1" applyFont="1" applyFill="1" applyAlignment="1">
      <alignment horizontal="center"/>
    </xf>
    <xf numFmtId="0" fontId="4" fillId="17" borderId="0" xfId="0" applyFont="1" applyFill="1" applyAlignment="1">
      <alignment horizontal="left" wrapText="1"/>
    </xf>
    <xf numFmtId="0" fontId="3" fillId="11" borderId="0" xfId="0" applyFont="1" applyFill="1" applyAlignment="1">
      <alignment horizontal="left" wrapText="1"/>
    </xf>
    <xf numFmtId="0" fontId="7" fillId="9" borderId="0" xfId="0" applyFont="1" applyFill="1" applyAlignment="1">
      <alignment horizontal="left" wrapText="1"/>
    </xf>
    <xf numFmtId="0" fontId="7" fillId="9" borderId="0" xfId="0" applyFont="1" applyFill="1"/>
    <xf numFmtId="0" fontId="12" fillId="0" borderId="0" xfId="0" applyFont="1" applyAlignment="1">
      <alignment horizontal="center"/>
    </xf>
    <xf numFmtId="0" fontId="10" fillId="16" borderId="0" xfId="0" applyFont="1" applyFill="1" applyAlignment="1">
      <alignment horizontal="left" wrapText="1"/>
    </xf>
    <xf numFmtId="44" fontId="7" fillId="0" borderId="0" xfId="0" applyNumberFormat="1" applyFont="1"/>
    <xf numFmtId="49" fontId="7" fillId="0" borderId="0" xfId="0" applyNumberFormat="1" applyFont="1"/>
    <xf numFmtId="0" fontId="7" fillId="0" borderId="0" xfId="0" applyFont="1" applyAlignment="1">
      <alignment horizontal="left"/>
    </xf>
    <xf numFmtId="44" fontId="5" fillId="0" borderId="0" xfId="0" applyNumberFormat="1" applyFont="1"/>
    <xf numFmtId="165" fontId="9" fillId="0" borderId="0" xfId="0" applyNumberFormat="1" applyFont="1"/>
    <xf numFmtId="0" fontId="13" fillId="0" borderId="0" xfId="0" applyFont="1" applyAlignment="1">
      <alignment horizontal="left"/>
    </xf>
    <xf numFmtId="164" fontId="3" fillId="5" borderId="7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44" fontId="3" fillId="5" borderId="8" xfId="0" applyNumberFormat="1" applyFont="1" applyFill="1" applyBorder="1" applyAlignment="1">
      <alignment horizontal="center"/>
    </xf>
    <xf numFmtId="165" fontId="9" fillId="0" borderId="9" xfId="0" applyNumberFormat="1" applyFont="1" applyBorder="1"/>
    <xf numFmtId="164" fontId="3" fillId="5" borderId="6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44" fontId="3" fillId="5" borderId="5" xfId="0" applyNumberFormat="1" applyFont="1" applyFill="1" applyBorder="1" applyAlignment="1">
      <alignment horizontal="center"/>
    </xf>
    <xf numFmtId="165" fontId="9" fillId="0" borderId="10" xfId="0" applyNumberFormat="1" applyFont="1" applyBorder="1"/>
    <xf numFmtId="164" fontId="3" fillId="6" borderId="7" xfId="0" applyNumberFormat="1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44" fontId="3" fillId="6" borderId="8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  <xf numFmtId="164" fontId="5" fillId="8" borderId="7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44" fontId="5" fillId="8" borderId="8" xfId="0" applyNumberFormat="1" applyFont="1" applyFill="1" applyBorder="1" applyAlignment="1">
      <alignment horizontal="center"/>
    </xf>
    <xf numFmtId="164" fontId="5" fillId="8" borderId="6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44" fontId="5" fillId="8" borderId="5" xfId="0" applyNumberFormat="1" applyFont="1" applyFill="1" applyBorder="1" applyAlignment="1">
      <alignment horizontal="center"/>
    </xf>
    <xf numFmtId="164" fontId="5" fillId="13" borderId="7" xfId="0" applyNumberFormat="1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44" fontId="5" fillId="13" borderId="8" xfId="0" applyNumberFormat="1" applyFont="1" applyFill="1" applyBorder="1" applyAlignment="1">
      <alignment horizontal="center"/>
    </xf>
    <xf numFmtId="164" fontId="5" fillId="13" borderId="6" xfId="0" applyNumberFormat="1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44" fontId="5" fillId="13" borderId="5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164" fontId="5" fillId="14" borderId="0" xfId="0" applyNumberFormat="1" applyFont="1" applyFill="1" applyAlignment="1">
      <alignment horizontal="center"/>
    </xf>
    <xf numFmtId="44" fontId="5" fillId="14" borderId="0" xfId="0" applyNumberFormat="1" applyFont="1" applyFill="1" applyAlignment="1">
      <alignment horizontal="center"/>
    </xf>
    <xf numFmtId="165" fontId="9" fillId="14" borderId="0" xfId="0" applyNumberFormat="1" applyFont="1" applyFill="1"/>
    <xf numFmtId="0" fontId="9" fillId="14" borderId="0" xfId="0" applyFont="1" applyFill="1"/>
    <xf numFmtId="164" fontId="5" fillId="9" borderId="0" xfId="0" applyNumberFormat="1" applyFont="1" applyFill="1" applyAlignment="1">
      <alignment horizontal="center"/>
    </xf>
    <xf numFmtId="44" fontId="5" fillId="9" borderId="0" xfId="0" applyNumberFormat="1" applyFont="1" applyFill="1" applyAlignment="1">
      <alignment horizontal="center"/>
    </xf>
    <xf numFmtId="164" fontId="3" fillId="20" borderId="0" xfId="0" applyNumberFormat="1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44" fontId="3" fillId="20" borderId="0" xfId="0" applyNumberFormat="1" applyFont="1" applyFill="1" applyAlignment="1">
      <alignment horizontal="center"/>
    </xf>
    <xf numFmtId="0" fontId="14" fillId="0" borderId="0" xfId="0" applyFont="1" applyAlignment="1">
      <alignment horizontal="right"/>
    </xf>
    <xf numFmtId="44" fontId="15" fillId="0" borderId="0" xfId="0" applyNumberFormat="1" applyFont="1"/>
    <xf numFmtId="164" fontId="5" fillId="13" borderId="3" xfId="0" applyNumberFormat="1" applyFont="1" applyFill="1" applyBorder="1" applyAlignment="1">
      <alignment horizontal="center"/>
    </xf>
    <xf numFmtId="44" fontId="5" fillId="13" borderId="0" xfId="0" applyNumberFormat="1" applyFont="1" applyFill="1" applyAlignment="1">
      <alignment horizontal="center"/>
    </xf>
    <xf numFmtId="165" fontId="9" fillId="0" borderId="11" xfId="0" applyNumberFormat="1" applyFont="1" applyBorder="1"/>
    <xf numFmtId="164" fontId="5" fillId="9" borderId="7" xfId="0" applyNumberFormat="1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44" fontId="5" fillId="9" borderId="8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4" fontId="5" fillId="9" borderId="5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44" fontId="3" fillId="11" borderId="8" xfId="0" applyNumberFormat="1" applyFont="1" applyFill="1" applyBorder="1" applyAlignment="1">
      <alignment horizontal="center"/>
    </xf>
    <xf numFmtId="164" fontId="3" fillId="11" borderId="6" xfId="0" applyNumberFormat="1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44" fontId="3" fillId="11" borderId="5" xfId="0" applyNumberFormat="1" applyFont="1" applyFill="1" applyBorder="1" applyAlignment="1">
      <alignment horizontal="center"/>
    </xf>
    <xf numFmtId="164" fontId="10" fillId="16" borderId="7" xfId="0" applyNumberFormat="1" applyFont="1" applyFill="1" applyBorder="1" applyAlignment="1">
      <alignment horizontal="center"/>
    </xf>
    <xf numFmtId="0" fontId="10" fillId="16" borderId="8" xfId="0" applyFont="1" applyFill="1" applyBorder="1" applyAlignment="1">
      <alignment horizontal="center"/>
    </xf>
    <xf numFmtId="44" fontId="10" fillId="16" borderId="8" xfId="0" applyNumberFormat="1" applyFont="1" applyFill="1" applyBorder="1" applyAlignment="1">
      <alignment horizontal="center"/>
    </xf>
    <xf numFmtId="164" fontId="10" fillId="16" borderId="6" xfId="0" applyNumberFormat="1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44" fontId="10" fillId="16" borderId="5" xfId="0" applyNumberFormat="1" applyFont="1" applyFill="1" applyBorder="1" applyAlignment="1">
      <alignment horizontal="center"/>
    </xf>
    <xf numFmtId="164" fontId="3" fillId="20" borderId="7" xfId="0" applyNumberFormat="1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/>
    </xf>
    <xf numFmtId="44" fontId="3" fillId="20" borderId="8" xfId="0" applyNumberFormat="1" applyFont="1" applyFill="1" applyBorder="1" applyAlignment="1">
      <alignment horizontal="center"/>
    </xf>
    <xf numFmtId="164" fontId="3" fillId="20" borderId="6" xfId="0" applyNumberFormat="1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44" fontId="3" fillId="20" borderId="5" xfId="0" applyNumberFormat="1" applyFont="1" applyFill="1" applyBorder="1" applyAlignment="1">
      <alignment horizontal="center"/>
    </xf>
    <xf numFmtId="164" fontId="5" fillId="17" borderId="7" xfId="0" applyNumberFormat="1" applyFont="1" applyFill="1" applyBorder="1" applyAlignment="1">
      <alignment horizontal="center"/>
    </xf>
    <xf numFmtId="0" fontId="5" fillId="17" borderId="8" xfId="0" applyFont="1" applyFill="1" applyBorder="1" applyAlignment="1">
      <alignment horizontal="center"/>
    </xf>
    <xf numFmtId="44" fontId="5" fillId="17" borderId="8" xfId="0" applyNumberFormat="1" applyFont="1" applyFill="1" applyBorder="1" applyAlignment="1">
      <alignment horizontal="center"/>
    </xf>
    <xf numFmtId="164" fontId="5" fillId="17" borderId="6" xfId="0" applyNumberFormat="1" applyFont="1" applyFill="1" applyBorder="1" applyAlignment="1">
      <alignment horizontal="center"/>
    </xf>
    <xf numFmtId="0" fontId="5" fillId="17" borderId="5" xfId="0" applyFont="1" applyFill="1" applyBorder="1" applyAlignment="1">
      <alignment horizontal="center"/>
    </xf>
    <xf numFmtId="44" fontId="5" fillId="17" borderId="5" xfId="0" applyNumberFormat="1" applyFont="1" applyFill="1" applyBorder="1" applyAlignment="1">
      <alignment horizontal="center"/>
    </xf>
    <xf numFmtId="44" fontId="9" fillId="0" borderId="0" xfId="0" applyNumberFormat="1" applyFont="1"/>
    <xf numFmtId="0" fontId="16" fillId="0" borderId="0" xfId="0" applyFont="1"/>
    <xf numFmtId="0" fontId="9" fillId="0" borderId="0" xfId="0" applyFont="1"/>
    <xf numFmtId="164" fontId="4" fillId="5" borderId="7" xfId="0" applyNumberFormat="1" applyFont="1" applyFill="1" applyBorder="1" applyAlignment="1">
      <alignment horizontal="center"/>
    </xf>
    <xf numFmtId="0" fontId="9" fillId="0" borderId="9" xfId="0" applyFont="1" applyBorder="1"/>
    <xf numFmtId="164" fontId="4" fillId="5" borderId="6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center"/>
    </xf>
    <xf numFmtId="164" fontId="4" fillId="13" borderId="7" xfId="0" applyNumberFormat="1" applyFont="1" applyFill="1" applyBorder="1" applyAlignment="1">
      <alignment horizontal="center"/>
    </xf>
    <xf numFmtId="164" fontId="4" fillId="1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baseColWidth="10" defaultColWidth="12.6640625" defaultRowHeight="15.75" customHeight="1"/>
  <cols>
    <col min="1" max="1" width="17.83203125" customWidth="1"/>
    <col min="2" max="2" width="41" customWidth="1"/>
    <col min="3" max="3" width="17" customWidth="1"/>
    <col min="6" max="6" width="17.33203125" customWidth="1"/>
    <col min="7" max="7" width="15.6640625" customWidth="1"/>
    <col min="12" max="12" width="82.33203125" customWidth="1"/>
    <col min="13" max="13" width="18.1640625" customWidth="1"/>
    <col min="14" max="14" width="18.5" customWidth="1"/>
    <col min="19" max="19" width="27" customWidth="1"/>
    <col min="20" max="20" width="16.6640625" customWidth="1"/>
    <col min="21" max="21" width="20.6640625" customWidth="1"/>
    <col min="22" max="22" width="29.1640625" customWidth="1"/>
    <col min="23" max="23" width="15.6640625" customWidth="1"/>
    <col min="26" max="26" width="35.1640625" customWidth="1"/>
    <col min="27" max="27" width="7.6640625" customWidth="1"/>
    <col min="28" max="28" width="18.1640625" customWidth="1"/>
    <col min="32" max="32" width="31.33203125" customWidth="1"/>
    <col min="33" max="33" width="16.1640625" customWidth="1"/>
    <col min="34" max="34" width="14.1640625" customWidth="1"/>
    <col min="35" max="35" width="14.5" customWidth="1"/>
    <col min="37" max="37" width="20.1640625" customWidth="1"/>
    <col min="38" max="38" width="18.1640625" customWidth="1"/>
    <col min="39" max="39" width="64.1640625" customWidth="1"/>
  </cols>
  <sheetData>
    <row r="1" spans="1:4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270</v>
      </c>
      <c r="N1" s="3" t="s">
        <v>271</v>
      </c>
      <c r="O1" s="4" t="s">
        <v>7</v>
      </c>
      <c r="P1" s="4" t="s">
        <v>12</v>
      </c>
      <c r="Q1" s="4" t="s">
        <v>13</v>
      </c>
      <c r="R1" s="4" t="s">
        <v>10</v>
      </c>
      <c r="S1" s="4" t="s">
        <v>11</v>
      </c>
      <c r="T1" s="1" t="s">
        <v>272</v>
      </c>
      <c r="U1" s="3" t="s">
        <v>273</v>
      </c>
      <c r="V1" s="5" t="s">
        <v>7</v>
      </c>
      <c r="W1" s="5" t="s">
        <v>12</v>
      </c>
      <c r="X1" s="5" t="s">
        <v>13</v>
      </c>
      <c r="Y1" s="5" t="s">
        <v>10</v>
      </c>
      <c r="Z1" s="5" t="s">
        <v>11</v>
      </c>
      <c r="AA1" s="6"/>
      <c r="AB1" s="7" t="s">
        <v>14</v>
      </c>
      <c r="AC1" s="8" t="s">
        <v>15</v>
      </c>
      <c r="AD1" s="8" t="s">
        <v>16</v>
      </c>
      <c r="AE1" s="6"/>
      <c r="AF1" s="7" t="s">
        <v>17</v>
      </c>
      <c r="AG1" s="8" t="s">
        <v>18</v>
      </c>
      <c r="AH1" s="8" t="s">
        <v>19</v>
      </c>
      <c r="AI1" s="8" t="s">
        <v>20</v>
      </c>
      <c r="AJ1" s="8" t="s">
        <v>21</v>
      </c>
      <c r="AK1" s="8" t="s">
        <v>22</v>
      </c>
      <c r="AL1" s="8" t="s">
        <v>23</v>
      </c>
      <c r="AM1" s="8" t="s">
        <v>24</v>
      </c>
      <c r="AN1" s="8"/>
    </row>
    <row r="2" spans="1:40">
      <c r="A2" s="9" t="s">
        <v>25</v>
      </c>
      <c r="B2" s="10"/>
      <c r="C2" s="11"/>
      <c r="D2" s="10"/>
      <c r="E2" s="12"/>
      <c r="F2" s="13"/>
      <c r="G2" s="11"/>
      <c r="H2" s="14"/>
      <c r="I2" s="14"/>
      <c r="J2" s="14"/>
      <c r="K2" s="10"/>
      <c r="L2" s="15"/>
      <c r="M2" s="13"/>
      <c r="N2" s="11"/>
      <c r="O2" s="14"/>
      <c r="P2" s="14"/>
      <c r="Q2" s="14"/>
      <c r="R2" s="10"/>
      <c r="S2" s="10"/>
      <c r="T2" s="13"/>
      <c r="U2" s="11"/>
      <c r="V2" s="14"/>
      <c r="W2" s="10"/>
      <c r="X2" s="10"/>
      <c r="Y2" s="10"/>
      <c r="Z2" s="16"/>
      <c r="AA2" s="10"/>
      <c r="AB2" s="13"/>
      <c r="AC2" s="14"/>
      <c r="AD2" s="10"/>
      <c r="AE2" s="10"/>
      <c r="AF2" s="17"/>
      <c r="AG2" s="10"/>
      <c r="AH2" s="18"/>
      <c r="AI2" s="10"/>
      <c r="AJ2" s="10"/>
      <c r="AK2" s="18"/>
      <c r="AL2" s="18"/>
      <c r="AM2" s="16"/>
      <c r="AN2" s="10"/>
    </row>
    <row r="3" spans="1:40">
      <c r="A3" s="19">
        <v>43788</v>
      </c>
      <c r="B3" s="20" t="s">
        <v>26</v>
      </c>
      <c r="C3" s="21">
        <v>50000</v>
      </c>
      <c r="D3" s="20">
        <v>1</v>
      </c>
      <c r="E3" s="22">
        <v>0.08</v>
      </c>
      <c r="F3" s="23">
        <v>2991.78</v>
      </c>
      <c r="G3" s="21">
        <v>2692.6</v>
      </c>
      <c r="H3" s="19">
        <v>43796</v>
      </c>
      <c r="I3" s="19">
        <v>43788</v>
      </c>
      <c r="J3" s="19">
        <v>44061</v>
      </c>
      <c r="K3" s="20" t="s">
        <v>27</v>
      </c>
      <c r="L3" s="24"/>
      <c r="M3" s="23">
        <v>2000</v>
      </c>
      <c r="N3" s="21">
        <v>1800</v>
      </c>
      <c r="O3" s="19">
        <v>44061</v>
      </c>
      <c r="P3" s="19">
        <v>44061</v>
      </c>
      <c r="Q3" s="19">
        <v>44245</v>
      </c>
      <c r="R3" s="20" t="s">
        <v>27</v>
      </c>
      <c r="S3" s="20"/>
      <c r="T3" s="23" t="s">
        <v>28</v>
      </c>
      <c r="U3" s="21"/>
      <c r="V3" s="19">
        <v>44251</v>
      </c>
      <c r="W3" s="20"/>
      <c r="X3" s="20"/>
      <c r="Y3" s="20" t="s">
        <v>29</v>
      </c>
      <c r="Z3" s="25"/>
      <c r="AA3" s="20"/>
      <c r="AB3" s="23">
        <f t="shared" ref="AB3:AB10" si="0">C3</f>
        <v>50000</v>
      </c>
      <c r="AC3" s="19">
        <v>44251</v>
      </c>
      <c r="AD3" s="20" t="s">
        <v>30</v>
      </c>
      <c r="AE3" s="20"/>
      <c r="AF3" s="26">
        <v>23901</v>
      </c>
      <c r="AG3" s="20" t="s">
        <v>31</v>
      </c>
      <c r="AH3" s="27" t="s">
        <v>30</v>
      </c>
      <c r="AI3" s="20"/>
      <c r="AJ3" s="20" t="s">
        <v>32</v>
      </c>
      <c r="AK3" s="27" t="s">
        <v>33</v>
      </c>
      <c r="AL3" s="27" t="s">
        <v>34</v>
      </c>
      <c r="AM3" s="25" t="s">
        <v>35</v>
      </c>
      <c r="AN3" s="20"/>
    </row>
    <row r="4" spans="1:40">
      <c r="A4" s="28">
        <v>43788</v>
      </c>
      <c r="B4" s="29" t="s">
        <v>36</v>
      </c>
      <c r="C4" s="30">
        <v>50000</v>
      </c>
      <c r="D4" s="29">
        <v>1</v>
      </c>
      <c r="E4" s="31">
        <v>0.08</v>
      </c>
      <c r="F4" s="32">
        <v>2991.78</v>
      </c>
      <c r="G4" s="30">
        <v>2692.6</v>
      </c>
      <c r="H4" s="28">
        <v>43796</v>
      </c>
      <c r="I4" s="28">
        <v>43788</v>
      </c>
      <c r="J4" s="28">
        <v>44061</v>
      </c>
      <c r="K4" s="29" t="s">
        <v>27</v>
      </c>
      <c r="L4" s="33"/>
      <c r="M4" s="32">
        <v>2000</v>
      </c>
      <c r="N4" s="30">
        <v>1800</v>
      </c>
      <c r="O4" s="28">
        <v>44061</v>
      </c>
      <c r="P4" s="28">
        <v>44061</v>
      </c>
      <c r="Q4" s="28">
        <v>44245</v>
      </c>
      <c r="R4" s="29" t="s">
        <v>27</v>
      </c>
      <c r="S4" s="29"/>
      <c r="T4" s="32" t="s">
        <v>28</v>
      </c>
      <c r="U4" s="30"/>
      <c r="V4" s="28">
        <v>44251</v>
      </c>
      <c r="W4" s="29"/>
      <c r="X4" s="29"/>
      <c r="Y4" s="29" t="s">
        <v>29</v>
      </c>
      <c r="Z4" s="34"/>
      <c r="AA4" s="29"/>
      <c r="AB4" s="32">
        <f t="shared" si="0"/>
        <v>50000</v>
      </c>
      <c r="AC4" s="28">
        <v>44251</v>
      </c>
      <c r="AD4" s="29" t="s">
        <v>30</v>
      </c>
      <c r="AE4" s="29"/>
      <c r="AF4" s="35">
        <v>13287</v>
      </c>
      <c r="AG4" s="29" t="s">
        <v>31</v>
      </c>
      <c r="AH4" s="36" t="s">
        <v>30</v>
      </c>
      <c r="AI4" s="29"/>
      <c r="AJ4" s="29" t="s">
        <v>32</v>
      </c>
      <c r="AK4" s="36" t="s">
        <v>37</v>
      </c>
      <c r="AL4" s="36" t="s">
        <v>38</v>
      </c>
      <c r="AM4" s="34" t="s">
        <v>39</v>
      </c>
      <c r="AN4" s="29"/>
    </row>
    <row r="5" spans="1:40">
      <c r="A5" s="37">
        <v>43789</v>
      </c>
      <c r="B5" s="38" t="s">
        <v>40</v>
      </c>
      <c r="C5" s="39">
        <v>80000</v>
      </c>
      <c r="D5" s="38">
        <v>1</v>
      </c>
      <c r="E5" s="40">
        <v>0.08</v>
      </c>
      <c r="F5" s="41">
        <v>4769.32</v>
      </c>
      <c r="G5" s="39">
        <v>4769.32</v>
      </c>
      <c r="H5" s="37">
        <v>43796</v>
      </c>
      <c r="I5" s="37">
        <v>43789</v>
      </c>
      <c r="J5" s="37">
        <v>44061</v>
      </c>
      <c r="K5" s="38" t="s">
        <v>27</v>
      </c>
      <c r="L5" s="42"/>
      <c r="M5" s="41">
        <v>3200</v>
      </c>
      <c r="N5" s="43">
        <v>3200</v>
      </c>
      <c r="O5" s="37">
        <v>44061</v>
      </c>
      <c r="P5" s="37">
        <v>44061</v>
      </c>
      <c r="Q5" s="37">
        <v>44245</v>
      </c>
      <c r="R5" s="38" t="s">
        <v>27</v>
      </c>
      <c r="S5" s="38"/>
      <c r="T5" s="41" t="s">
        <v>28</v>
      </c>
      <c r="U5" s="39"/>
      <c r="V5" s="37">
        <v>44251</v>
      </c>
      <c r="W5" s="38"/>
      <c r="X5" s="38"/>
      <c r="Y5" s="38" t="s">
        <v>29</v>
      </c>
      <c r="Z5" s="44"/>
      <c r="AA5" s="38"/>
      <c r="AB5" s="45">
        <f t="shared" si="0"/>
        <v>80000</v>
      </c>
      <c r="AC5" s="37">
        <v>44281</v>
      </c>
      <c r="AD5" s="10" t="s">
        <v>30</v>
      </c>
      <c r="AE5" s="38"/>
      <c r="AF5" s="46">
        <v>26166</v>
      </c>
      <c r="AG5" s="47" t="s">
        <v>41</v>
      </c>
      <c r="AH5" s="48" t="s">
        <v>42</v>
      </c>
      <c r="AI5" s="38"/>
      <c r="AJ5" s="38" t="s">
        <v>32</v>
      </c>
      <c r="AK5" s="48" t="s">
        <v>43</v>
      </c>
      <c r="AL5" s="48" t="s">
        <v>44</v>
      </c>
      <c r="AM5" s="44" t="s">
        <v>45</v>
      </c>
      <c r="AN5" s="38"/>
    </row>
    <row r="6" spans="1:40">
      <c r="A6" s="28">
        <v>43789</v>
      </c>
      <c r="B6" s="29" t="s">
        <v>36</v>
      </c>
      <c r="C6" s="30">
        <v>20000</v>
      </c>
      <c r="D6" s="29">
        <v>1</v>
      </c>
      <c r="E6" s="31">
        <v>0.08</v>
      </c>
      <c r="F6" s="32">
        <v>1192.33</v>
      </c>
      <c r="G6" s="30">
        <v>1073.0999999999999</v>
      </c>
      <c r="H6" s="28">
        <v>43796</v>
      </c>
      <c r="I6" s="28">
        <v>43789</v>
      </c>
      <c r="J6" s="28">
        <v>44061</v>
      </c>
      <c r="K6" s="29" t="s">
        <v>27</v>
      </c>
      <c r="L6" s="33"/>
      <c r="M6" s="32">
        <v>800</v>
      </c>
      <c r="N6" s="30">
        <v>720</v>
      </c>
      <c r="O6" s="28">
        <v>44061</v>
      </c>
      <c r="P6" s="28">
        <v>44061</v>
      </c>
      <c r="Q6" s="28">
        <v>44245</v>
      </c>
      <c r="R6" s="29" t="s">
        <v>27</v>
      </c>
      <c r="S6" s="29"/>
      <c r="T6" s="32" t="s">
        <v>28</v>
      </c>
      <c r="U6" s="30"/>
      <c r="V6" s="28">
        <v>44251</v>
      </c>
      <c r="W6" s="29"/>
      <c r="X6" s="29"/>
      <c r="Y6" s="29" t="s">
        <v>29</v>
      </c>
      <c r="Z6" s="34"/>
      <c r="AA6" s="29"/>
      <c r="AB6" s="32">
        <f t="shared" si="0"/>
        <v>20000</v>
      </c>
      <c r="AC6" s="28">
        <v>44251</v>
      </c>
      <c r="AD6" s="29" t="s">
        <v>30</v>
      </c>
      <c r="AE6" s="29"/>
      <c r="AF6" s="35">
        <v>13287</v>
      </c>
      <c r="AG6" s="29" t="s">
        <v>31</v>
      </c>
      <c r="AH6" s="36" t="s">
        <v>30</v>
      </c>
      <c r="AI6" s="29"/>
      <c r="AJ6" s="29" t="s">
        <v>32</v>
      </c>
      <c r="AK6" s="36" t="s">
        <v>37</v>
      </c>
      <c r="AL6" s="36" t="s">
        <v>38</v>
      </c>
      <c r="AM6" s="34" t="s">
        <v>39</v>
      </c>
      <c r="AN6" s="29"/>
    </row>
    <row r="7" spans="1:40">
      <c r="A7" s="19">
        <v>43789</v>
      </c>
      <c r="B7" s="20" t="s">
        <v>26</v>
      </c>
      <c r="C7" s="21">
        <v>10000</v>
      </c>
      <c r="D7" s="20">
        <v>1</v>
      </c>
      <c r="E7" s="22">
        <v>0.08</v>
      </c>
      <c r="F7" s="23">
        <v>596.16</v>
      </c>
      <c r="G7" s="21">
        <v>536.54999999999995</v>
      </c>
      <c r="H7" s="19">
        <v>43796</v>
      </c>
      <c r="I7" s="19">
        <v>43789</v>
      </c>
      <c r="J7" s="19">
        <v>44061</v>
      </c>
      <c r="K7" s="20" t="s">
        <v>27</v>
      </c>
      <c r="L7" s="24"/>
      <c r="M7" s="23">
        <v>400</v>
      </c>
      <c r="N7" s="21">
        <v>360</v>
      </c>
      <c r="O7" s="19">
        <v>44061</v>
      </c>
      <c r="P7" s="19">
        <v>44061</v>
      </c>
      <c r="Q7" s="19">
        <v>44245</v>
      </c>
      <c r="R7" s="20" t="s">
        <v>27</v>
      </c>
      <c r="S7" s="20"/>
      <c r="T7" s="23" t="s">
        <v>28</v>
      </c>
      <c r="U7" s="21"/>
      <c r="V7" s="19">
        <v>44251</v>
      </c>
      <c r="W7" s="20"/>
      <c r="X7" s="20"/>
      <c r="Y7" s="20" t="s">
        <v>29</v>
      </c>
      <c r="Z7" s="25"/>
      <c r="AA7" s="20"/>
      <c r="AB7" s="23">
        <f t="shared" si="0"/>
        <v>10000</v>
      </c>
      <c r="AC7" s="19">
        <v>44251</v>
      </c>
      <c r="AD7" s="20" t="s">
        <v>30</v>
      </c>
      <c r="AE7" s="20"/>
      <c r="AF7" s="26">
        <v>23901</v>
      </c>
      <c r="AG7" s="20" t="s">
        <v>31</v>
      </c>
      <c r="AH7" s="27" t="s">
        <v>30</v>
      </c>
      <c r="AI7" s="20"/>
      <c r="AJ7" s="20" t="s">
        <v>32</v>
      </c>
      <c r="AK7" s="27" t="s">
        <v>33</v>
      </c>
      <c r="AL7" s="27" t="s">
        <v>34</v>
      </c>
      <c r="AM7" s="25" t="s">
        <v>35</v>
      </c>
      <c r="AN7" s="20"/>
    </row>
    <row r="8" spans="1:40">
      <c r="A8" s="49">
        <v>43790</v>
      </c>
      <c r="B8" s="50" t="s">
        <v>46</v>
      </c>
      <c r="C8" s="51">
        <v>30000</v>
      </c>
      <c r="D8" s="50">
        <v>1</v>
      </c>
      <c r="E8" s="52">
        <v>0.08</v>
      </c>
      <c r="F8" s="53">
        <v>1781.92</v>
      </c>
      <c r="G8" s="51">
        <v>1781.92</v>
      </c>
      <c r="H8" s="49">
        <v>43796</v>
      </c>
      <c r="I8" s="49">
        <v>43790</v>
      </c>
      <c r="J8" s="49">
        <v>44061</v>
      </c>
      <c r="K8" s="50" t="s">
        <v>27</v>
      </c>
      <c r="L8" s="54"/>
      <c r="M8" s="53">
        <v>1200</v>
      </c>
      <c r="N8" s="51">
        <v>1200</v>
      </c>
      <c r="O8" s="49">
        <v>44061</v>
      </c>
      <c r="P8" s="49">
        <v>44061</v>
      </c>
      <c r="Q8" s="49">
        <v>44245</v>
      </c>
      <c r="R8" s="50" t="s">
        <v>27</v>
      </c>
      <c r="S8" s="50"/>
      <c r="T8" s="53">
        <v>200</v>
      </c>
      <c r="U8" s="51">
        <v>200</v>
      </c>
      <c r="V8" s="49">
        <v>44252</v>
      </c>
      <c r="W8" s="49">
        <v>44246</v>
      </c>
      <c r="X8" s="49">
        <v>44273</v>
      </c>
      <c r="Y8" s="50" t="s">
        <v>27</v>
      </c>
      <c r="Z8" s="55"/>
      <c r="AA8" s="50"/>
      <c r="AB8" s="56">
        <f t="shared" si="0"/>
        <v>30000</v>
      </c>
      <c r="AC8" s="49">
        <v>44281</v>
      </c>
      <c r="AD8" s="57" t="s">
        <v>30</v>
      </c>
      <c r="AE8" s="50"/>
      <c r="AF8" s="58">
        <v>23285</v>
      </c>
      <c r="AG8" s="59" t="s">
        <v>41</v>
      </c>
      <c r="AH8" s="60" t="s">
        <v>47</v>
      </c>
      <c r="AI8" s="50"/>
      <c r="AJ8" s="50" t="s">
        <v>32</v>
      </c>
      <c r="AK8" s="60" t="s">
        <v>48</v>
      </c>
      <c r="AL8" s="60" t="s">
        <v>49</v>
      </c>
      <c r="AM8" s="55" t="s">
        <v>50</v>
      </c>
      <c r="AN8" s="50"/>
    </row>
    <row r="9" spans="1:40">
      <c r="A9" s="37">
        <v>43790</v>
      </c>
      <c r="B9" s="38" t="s">
        <v>51</v>
      </c>
      <c r="C9" s="39">
        <v>30000</v>
      </c>
      <c r="D9" s="38">
        <v>1</v>
      </c>
      <c r="E9" s="40">
        <v>0.08</v>
      </c>
      <c r="F9" s="41">
        <v>1781.92</v>
      </c>
      <c r="G9" s="39">
        <v>1781.92</v>
      </c>
      <c r="H9" s="37">
        <v>43801</v>
      </c>
      <c r="I9" s="37">
        <v>43790</v>
      </c>
      <c r="J9" s="37">
        <v>44061</v>
      </c>
      <c r="K9" s="38" t="s">
        <v>27</v>
      </c>
      <c r="L9" s="42"/>
      <c r="M9" s="41">
        <v>1200</v>
      </c>
      <c r="N9" s="43">
        <v>1200</v>
      </c>
      <c r="O9" s="37">
        <v>44061</v>
      </c>
      <c r="P9" s="37">
        <v>44061</v>
      </c>
      <c r="Q9" s="37">
        <v>44245</v>
      </c>
      <c r="R9" s="38" t="s">
        <v>27</v>
      </c>
      <c r="S9" s="38"/>
      <c r="T9" s="41">
        <v>200</v>
      </c>
      <c r="U9" s="39">
        <v>200</v>
      </c>
      <c r="V9" s="37">
        <v>44252</v>
      </c>
      <c r="W9" s="37">
        <v>44246</v>
      </c>
      <c r="X9" s="37">
        <v>44273</v>
      </c>
      <c r="Y9" s="38" t="s">
        <v>27</v>
      </c>
      <c r="Z9" s="44"/>
      <c r="AA9" s="38"/>
      <c r="AB9" s="45">
        <f t="shared" si="0"/>
        <v>30000</v>
      </c>
      <c r="AC9" s="37">
        <v>44281</v>
      </c>
      <c r="AD9" s="10" t="s">
        <v>30</v>
      </c>
      <c r="AE9" s="38"/>
      <c r="AF9" s="46">
        <v>29150</v>
      </c>
      <c r="AG9" s="47" t="s">
        <v>41</v>
      </c>
      <c r="AH9" s="48" t="s">
        <v>52</v>
      </c>
      <c r="AI9" s="38"/>
      <c r="AJ9" s="38" t="s">
        <v>53</v>
      </c>
      <c r="AK9" s="48" t="s">
        <v>54</v>
      </c>
      <c r="AL9" s="48" t="s">
        <v>55</v>
      </c>
      <c r="AM9" s="44" t="s">
        <v>56</v>
      </c>
      <c r="AN9" s="38"/>
    </row>
    <row r="10" spans="1:40">
      <c r="A10" s="37">
        <v>43791</v>
      </c>
      <c r="B10" s="38" t="s">
        <v>57</v>
      </c>
      <c r="C10" s="39">
        <v>40000</v>
      </c>
      <c r="D10" s="38">
        <v>1</v>
      </c>
      <c r="E10" s="40">
        <v>0.08</v>
      </c>
      <c r="F10" s="41">
        <v>2367.12</v>
      </c>
      <c r="G10" s="39">
        <v>2367.12</v>
      </c>
      <c r="H10" s="37">
        <v>43801</v>
      </c>
      <c r="I10" s="37">
        <v>43791</v>
      </c>
      <c r="J10" s="37">
        <v>44061</v>
      </c>
      <c r="K10" s="38" t="s">
        <v>27</v>
      </c>
      <c r="L10" s="42"/>
      <c r="M10" s="41">
        <v>1600</v>
      </c>
      <c r="N10" s="43">
        <v>1600</v>
      </c>
      <c r="O10" s="37">
        <v>44061</v>
      </c>
      <c r="P10" s="37">
        <v>44061</v>
      </c>
      <c r="Q10" s="37">
        <v>44245</v>
      </c>
      <c r="R10" s="38" t="s">
        <v>27</v>
      </c>
      <c r="S10" s="38"/>
      <c r="T10" s="41">
        <v>266.67</v>
      </c>
      <c r="U10" s="39">
        <v>266.67</v>
      </c>
      <c r="V10" s="37">
        <v>44252</v>
      </c>
      <c r="W10" s="37">
        <v>44246</v>
      </c>
      <c r="X10" s="37">
        <v>44273</v>
      </c>
      <c r="Y10" s="38" t="s">
        <v>27</v>
      </c>
      <c r="Z10" s="44"/>
      <c r="AA10" s="38"/>
      <c r="AB10" s="45">
        <f t="shared" si="0"/>
        <v>40000</v>
      </c>
      <c r="AC10" s="37">
        <v>44281</v>
      </c>
      <c r="AD10" s="10" t="s">
        <v>30</v>
      </c>
      <c r="AE10" s="38"/>
      <c r="AF10" s="46">
        <v>24891</v>
      </c>
      <c r="AG10" s="47" t="s">
        <v>41</v>
      </c>
      <c r="AH10" s="48" t="s">
        <v>58</v>
      </c>
      <c r="AI10" s="38"/>
      <c r="AJ10" s="38" t="s">
        <v>32</v>
      </c>
      <c r="AK10" s="48" t="s">
        <v>59</v>
      </c>
      <c r="AL10" s="48" t="s">
        <v>60</v>
      </c>
      <c r="AM10" s="44" t="s">
        <v>61</v>
      </c>
      <c r="AN10" s="38"/>
    </row>
    <row r="11" spans="1:40">
      <c r="A11" s="61">
        <v>43794</v>
      </c>
      <c r="B11" s="62" t="s">
        <v>62</v>
      </c>
      <c r="C11" s="63">
        <v>300000</v>
      </c>
      <c r="D11" s="64">
        <v>1</v>
      </c>
      <c r="E11" s="65">
        <v>8.5000000000000006E-2</v>
      </c>
      <c r="F11" s="66">
        <v>18653.419999999998</v>
      </c>
      <c r="G11" s="63">
        <v>18653.419999999998</v>
      </c>
      <c r="H11" s="61">
        <v>43801</v>
      </c>
      <c r="I11" s="61">
        <v>43794</v>
      </c>
      <c r="J11" s="61">
        <v>44061</v>
      </c>
      <c r="K11" s="64" t="s">
        <v>29</v>
      </c>
      <c r="L11" s="67"/>
      <c r="M11" s="66">
        <v>12750</v>
      </c>
      <c r="N11" s="63">
        <v>12750</v>
      </c>
      <c r="O11" s="61">
        <v>44060</v>
      </c>
      <c r="P11" s="61">
        <v>44061</v>
      </c>
      <c r="Q11" s="61">
        <v>44245</v>
      </c>
      <c r="R11" s="64" t="s">
        <v>29</v>
      </c>
      <c r="S11" s="64"/>
      <c r="T11" s="66">
        <v>666.66</v>
      </c>
      <c r="U11" s="63">
        <v>666.66</v>
      </c>
      <c r="V11" s="64" t="s">
        <v>63</v>
      </c>
      <c r="W11" s="61">
        <v>44246</v>
      </c>
      <c r="X11" s="61">
        <v>44273</v>
      </c>
      <c r="Y11" s="64" t="s">
        <v>29</v>
      </c>
      <c r="Z11" s="68" t="s">
        <v>64</v>
      </c>
      <c r="AA11" s="64"/>
      <c r="AB11" s="69">
        <f>100000</f>
        <v>100000</v>
      </c>
      <c r="AC11" s="61">
        <v>44281</v>
      </c>
      <c r="AD11" s="70" t="s">
        <v>30</v>
      </c>
      <c r="AE11" s="64"/>
      <c r="AF11" s="71">
        <v>25749</v>
      </c>
      <c r="AG11" s="62" t="s">
        <v>41</v>
      </c>
      <c r="AH11" s="72" t="s">
        <v>65</v>
      </c>
      <c r="AI11" s="64"/>
      <c r="AJ11" s="64" t="s">
        <v>32</v>
      </c>
      <c r="AK11" s="72" t="s">
        <v>66</v>
      </c>
      <c r="AL11" s="72" t="s">
        <v>67</v>
      </c>
      <c r="AM11" s="73" t="s">
        <v>68</v>
      </c>
      <c r="AN11" s="64"/>
    </row>
    <row r="12" spans="1:40">
      <c r="A12" s="37">
        <v>43794</v>
      </c>
      <c r="B12" s="47" t="s">
        <v>69</v>
      </c>
      <c r="C12" s="39">
        <v>210000</v>
      </c>
      <c r="D12" s="38">
        <v>1</v>
      </c>
      <c r="E12" s="40">
        <v>8.5000000000000006E-2</v>
      </c>
      <c r="F12" s="41">
        <v>13057.4</v>
      </c>
      <c r="G12" s="39">
        <v>13057.4</v>
      </c>
      <c r="H12" s="37">
        <v>43798</v>
      </c>
      <c r="I12" s="37">
        <v>43794</v>
      </c>
      <c r="J12" s="37">
        <v>44061</v>
      </c>
      <c r="K12" s="38" t="s">
        <v>27</v>
      </c>
      <c r="L12" s="74"/>
      <c r="M12" s="41">
        <v>8925</v>
      </c>
      <c r="N12" s="39">
        <v>8925</v>
      </c>
      <c r="O12" s="37">
        <v>44060</v>
      </c>
      <c r="P12" s="37">
        <v>44061</v>
      </c>
      <c r="Q12" s="37">
        <v>44245</v>
      </c>
      <c r="R12" s="38" t="s">
        <v>29</v>
      </c>
      <c r="S12" s="75"/>
      <c r="T12" s="41">
        <v>1487.5</v>
      </c>
      <c r="U12" s="39">
        <v>1487.5</v>
      </c>
      <c r="V12" s="37">
        <v>44252</v>
      </c>
      <c r="W12" s="37">
        <v>44246</v>
      </c>
      <c r="X12" s="37">
        <v>44273</v>
      </c>
      <c r="Y12" s="38" t="s">
        <v>27</v>
      </c>
      <c r="Z12" s="44"/>
      <c r="AA12" s="38"/>
      <c r="AB12" s="45">
        <f t="shared" ref="AB12:AB34" si="1">C12</f>
        <v>210000</v>
      </c>
      <c r="AC12" s="37">
        <v>44281</v>
      </c>
      <c r="AD12" s="10" t="s">
        <v>30</v>
      </c>
      <c r="AE12" s="38"/>
      <c r="AF12" s="46">
        <v>34517</v>
      </c>
      <c r="AG12" s="47" t="s">
        <v>41</v>
      </c>
      <c r="AH12" s="48" t="s">
        <v>70</v>
      </c>
      <c r="AI12" s="38"/>
      <c r="AJ12" s="38" t="s">
        <v>32</v>
      </c>
      <c r="AK12" s="48" t="s">
        <v>71</v>
      </c>
      <c r="AL12" s="48" t="s">
        <v>72</v>
      </c>
      <c r="AM12" s="44" t="s">
        <v>73</v>
      </c>
      <c r="AN12" s="38"/>
    </row>
    <row r="13" spans="1:40">
      <c r="A13" s="37">
        <v>43794</v>
      </c>
      <c r="B13" s="38" t="s">
        <v>74</v>
      </c>
      <c r="C13" s="39">
        <v>150000</v>
      </c>
      <c r="D13" s="38">
        <v>1</v>
      </c>
      <c r="E13" s="40">
        <v>8.5000000000000006E-2</v>
      </c>
      <c r="F13" s="41">
        <v>9326.7099999999991</v>
      </c>
      <c r="G13" s="39">
        <v>9326.7099999999991</v>
      </c>
      <c r="H13" s="37">
        <v>43801</v>
      </c>
      <c r="I13" s="37">
        <v>43794</v>
      </c>
      <c r="J13" s="37">
        <v>44061</v>
      </c>
      <c r="K13" s="38" t="s">
        <v>27</v>
      </c>
      <c r="L13" s="74"/>
      <c r="M13" s="41">
        <v>6375</v>
      </c>
      <c r="N13" s="39">
        <v>6375</v>
      </c>
      <c r="O13" s="37">
        <v>44060</v>
      </c>
      <c r="P13" s="37">
        <v>44061</v>
      </c>
      <c r="Q13" s="37">
        <v>44245</v>
      </c>
      <c r="R13" s="38" t="s">
        <v>29</v>
      </c>
      <c r="S13" s="75"/>
      <c r="T13" s="41">
        <v>1062.5</v>
      </c>
      <c r="U13" s="39">
        <v>1062.5</v>
      </c>
      <c r="V13" s="37">
        <v>44252</v>
      </c>
      <c r="W13" s="37">
        <v>44246</v>
      </c>
      <c r="X13" s="37">
        <v>44273</v>
      </c>
      <c r="Y13" s="38" t="s">
        <v>27</v>
      </c>
      <c r="Z13" s="44"/>
      <c r="AA13" s="38"/>
      <c r="AB13" s="45">
        <f t="shared" si="1"/>
        <v>150000</v>
      </c>
      <c r="AC13" s="37">
        <v>44281</v>
      </c>
      <c r="AD13" s="10" t="s">
        <v>30</v>
      </c>
      <c r="AE13" s="38"/>
      <c r="AF13" s="46">
        <v>24464</v>
      </c>
      <c r="AG13" s="47" t="s">
        <v>41</v>
      </c>
      <c r="AH13" s="48" t="s">
        <v>75</v>
      </c>
      <c r="AI13" s="38"/>
      <c r="AJ13" s="38" t="s">
        <v>32</v>
      </c>
      <c r="AK13" s="48" t="s">
        <v>76</v>
      </c>
      <c r="AL13" s="48" t="s">
        <v>72</v>
      </c>
      <c r="AM13" s="76" t="s">
        <v>77</v>
      </c>
      <c r="AN13" s="38"/>
    </row>
    <row r="14" spans="1:40">
      <c r="A14" s="37">
        <v>43794</v>
      </c>
      <c r="B14" s="38" t="s">
        <v>78</v>
      </c>
      <c r="C14" s="39">
        <v>60000</v>
      </c>
      <c r="D14" s="38">
        <v>1</v>
      </c>
      <c r="E14" s="40">
        <v>0.08</v>
      </c>
      <c r="F14" s="41">
        <v>3511.23</v>
      </c>
      <c r="G14" s="39">
        <v>3511.23</v>
      </c>
      <c r="H14" s="37">
        <v>43802</v>
      </c>
      <c r="I14" s="37">
        <v>43794</v>
      </c>
      <c r="J14" s="37">
        <v>44061</v>
      </c>
      <c r="K14" s="38" t="s">
        <v>27</v>
      </c>
      <c r="L14" s="74"/>
      <c r="M14" s="41">
        <v>2400</v>
      </c>
      <c r="N14" s="43">
        <v>2400</v>
      </c>
      <c r="O14" s="37">
        <v>44061</v>
      </c>
      <c r="P14" s="37">
        <v>44061</v>
      </c>
      <c r="Q14" s="37">
        <v>44245</v>
      </c>
      <c r="R14" s="38" t="s">
        <v>27</v>
      </c>
      <c r="S14" s="75"/>
      <c r="T14" s="41">
        <v>400</v>
      </c>
      <c r="U14" s="39">
        <v>400</v>
      </c>
      <c r="V14" s="37">
        <v>44252</v>
      </c>
      <c r="W14" s="37">
        <v>44246</v>
      </c>
      <c r="X14" s="37">
        <v>44273</v>
      </c>
      <c r="Y14" s="38" t="s">
        <v>27</v>
      </c>
      <c r="Z14" s="44"/>
      <c r="AA14" s="38"/>
      <c r="AB14" s="45">
        <f t="shared" si="1"/>
        <v>60000</v>
      </c>
      <c r="AC14" s="37">
        <v>44281</v>
      </c>
      <c r="AD14" s="10" t="s">
        <v>30</v>
      </c>
      <c r="AE14" s="38"/>
      <c r="AF14" s="46">
        <v>31526</v>
      </c>
      <c r="AG14" s="47" t="s">
        <v>41</v>
      </c>
      <c r="AH14" s="48" t="s">
        <v>79</v>
      </c>
      <c r="AI14" s="38"/>
      <c r="AJ14" s="38" t="s">
        <v>32</v>
      </c>
      <c r="AK14" s="48" t="s">
        <v>80</v>
      </c>
      <c r="AL14" s="48" t="s">
        <v>55</v>
      </c>
      <c r="AM14" s="44" t="s">
        <v>81</v>
      </c>
      <c r="AN14" s="38"/>
    </row>
    <row r="15" spans="1:40">
      <c r="A15" s="77">
        <v>43795</v>
      </c>
      <c r="B15" s="78" t="s">
        <v>82</v>
      </c>
      <c r="C15" s="79">
        <v>10000</v>
      </c>
      <c r="D15" s="78">
        <v>1</v>
      </c>
      <c r="E15" s="80">
        <v>0.08</v>
      </c>
      <c r="F15" s="81">
        <v>583.01</v>
      </c>
      <c r="G15" s="79">
        <v>524.71</v>
      </c>
      <c r="H15" s="77">
        <v>43802</v>
      </c>
      <c r="I15" s="77">
        <v>43795</v>
      </c>
      <c r="J15" s="77">
        <v>44061</v>
      </c>
      <c r="K15" s="78" t="s">
        <v>27</v>
      </c>
      <c r="L15" s="82"/>
      <c r="M15" s="81">
        <v>400</v>
      </c>
      <c r="N15" s="79">
        <v>360</v>
      </c>
      <c r="O15" s="77">
        <v>44061</v>
      </c>
      <c r="P15" s="77">
        <v>44061</v>
      </c>
      <c r="Q15" s="77">
        <v>44245</v>
      </c>
      <c r="R15" s="78" t="s">
        <v>27</v>
      </c>
      <c r="S15" s="83"/>
      <c r="T15" s="81">
        <v>66.67</v>
      </c>
      <c r="U15" s="79">
        <v>60</v>
      </c>
      <c r="V15" s="77">
        <v>44252</v>
      </c>
      <c r="W15" s="77">
        <v>44246</v>
      </c>
      <c r="X15" s="77">
        <v>44273</v>
      </c>
      <c r="Y15" s="78" t="s">
        <v>27</v>
      </c>
      <c r="Z15" s="84"/>
      <c r="AA15" s="78"/>
      <c r="AB15" s="81">
        <f t="shared" si="1"/>
        <v>10000</v>
      </c>
      <c r="AC15" s="77">
        <v>44281</v>
      </c>
      <c r="AD15" s="78" t="s">
        <v>30</v>
      </c>
      <c r="AE15" s="78"/>
      <c r="AF15" s="85">
        <v>22038</v>
      </c>
      <c r="AG15" s="78" t="s">
        <v>31</v>
      </c>
      <c r="AH15" s="86" t="s">
        <v>30</v>
      </c>
      <c r="AI15" s="78"/>
      <c r="AJ15" s="87" t="s">
        <v>32</v>
      </c>
      <c r="AK15" s="86" t="s">
        <v>83</v>
      </c>
      <c r="AL15" s="86" t="s">
        <v>84</v>
      </c>
      <c r="AM15" s="84" t="s">
        <v>85</v>
      </c>
      <c r="AN15" s="78"/>
    </row>
    <row r="16" spans="1:40">
      <c r="A16" s="88">
        <v>43796</v>
      </c>
      <c r="B16" s="89" t="s">
        <v>86</v>
      </c>
      <c r="C16" s="90">
        <v>300000</v>
      </c>
      <c r="D16" s="89">
        <v>1</v>
      </c>
      <c r="E16" s="91">
        <v>8.5000000000000006E-2</v>
      </c>
      <c r="F16" s="92">
        <v>18513.7</v>
      </c>
      <c r="G16" s="90">
        <v>16662.330000000002</v>
      </c>
      <c r="H16" s="88">
        <v>43801</v>
      </c>
      <c r="I16" s="88">
        <v>43796</v>
      </c>
      <c r="J16" s="88">
        <v>44061</v>
      </c>
      <c r="K16" s="89" t="s">
        <v>29</v>
      </c>
      <c r="L16" s="93"/>
      <c r="M16" s="92">
        <v>12750</v>
      </c>
      <c r="N16" s="90">
        <v>11475</v>
      </c>
      <c r="O16" s="88">
        <v>44060</v>
      </c>
      <c r="P16" s="88">
        <v>44061</v>
      </c>
      <c r="Q16" s="88">
        <v>44245</v>
      </c>
      <c r="R16" s="89" t="s">
        <v>29</v>
      </c>
      <c r="S16" s="94"/>
      <c r="T16" s="92">
        <v>2125</v>
      </c>
      <c r="U16" s="90">
        <v>1912.5</v>
      </c>
      <c r="V16" s="88">
        <v>44252</v>
      </c>
      <c r="W16" s="88">
        <v>44246</v>
      </c>
      <c r="X16" s="88">
        <v>44273</v>
      </c>
      <c r="Y16" s="89" t="s">
        <v>27</v>
      </c>
      <c r="Z16" s="95"/>
      <c r="AA16" s="89"/>
      <c r="AB16" s="92">
        <f t="shared" si="1"/>
        <v>300000</v>
      </c>
      <c r="AC16" s="88">
        <v>44281</v>
      </c>
      <c r="AD16" s="89" t="s">
        <v>30</v>
      </c>
      <c r="AE16" s="89"/>
      <c r="AF16" s="96">
        <v>21709</v>
      </c>
      <c r="AG16" s="89" t="s">
        <v>31</v>
      </c>
      <c r="AH16" s="97" t="s">
        <v>30</v>
      </c>
      <c r="AI16" s="89"/>
      <c r="AJ16" s="89" t="s">
        <v>32</v>
      </c>
      <c r="AK16" s="97" t="s">
        <v>87</v>
      </c>
      <c r="AL16" s="97" t="s">
        <v>55</v>
      </c>
      <c r="AM16" s="95" t="s">
        <v>88</v>
      </c>
      <c r="AN16" s="89"/>
    </row>
    <row r="17" spans="1:40">
      <c r="A17" s="98">
        <v>43796</v>
      </c>
      <c r="B17" s="99" t="s">
        <v>89</v>
      </c>
      <c r="C17" s="100">
        <v>10000</v>
      </c>
      <c r="D17" s="99">
        <v>1</v>
      </c>
      <c r="E17" s="101">
        <v>0.08</v>
      </c>
      <c r="F17" s="102">
        <v>580.82000000000005</v>
      </c>
      <c r="G17" s="100">
        <v>580.82000000000005</v>
      </c>
      <c r="H17" s="98">
        <v>43802</v>
      </c>
      <c r="I17" s="98">
        <v>43796</v>
      </c>
      <c r="J17" s="98">
        <v>44061</v>
      </c>
      <c r="K17" s="99" t="s">
        <v>27</v>
      </c>
      <c r="L17" s="103"/>
      <c r="M17" s="102">
        <v>400</v>
      </c>
      <c r="N17" s="100">
        <v>400</v>
      </c>
      <c r="O17" s="98">
        <v>44062</v>
      </c>
      <c r="P17" s="98">
        <v>44061</v>
      </c>
      <c r="Q17" s="98">
        <v>44245</v>
      </c>
      <c r="R17" s="99" t="s">
        <v>27</v>
      </c>
      <c r="S17" s="104"/>
      <c r="T17" s="102" t="s">
        <v>28</v>
      </c>
      <c r="U17" s="100"/>
      <c r="V17" s="98">
        <v>44251</v>
      </c>
      <c r="W17" s="99"/>
      <c r="X17" s="99"/>
      <c r="Y17" s="99" t="s">
        <v>29</v>
      </c>
      <c r="Z17" s="105"/>
      <c r="AA17" s="99"/>
      <c r="AB17" s="106">
        <f t="shared" si="1"/>
        <v>10000</v>
      </c>
      <c r="AC17" s="98">
        <v>44251</v>
      </c>
      <c r="AD17" s="107" t="s">
        <v>30</v>
      </c>
      <c r="AE17" s="99"/>
      <c r="AF17" s="108">
        <v>29993</v>
      </c>
      <c r="AG17" s="109" t="s">
        <v>41</v>
      </c>
      <c r="AH17" s="110" t="s">
        <v>90</v>
      </c>
      <c r="AI17" s="99"/>
      <c r="AJ17" s="99" t="s">
        <v>32</v>
      </c>
      <c r="AK17" s="110" t="s">
        <v>91</v>
      </c>
      <c r="AL17" s="110" t="s">
        <v>92</v>
      </c>
      <c r="AM17" s="105" t="s">
        <v>93</v>
      </c>
      <c r="AN17" s="99"/>
    </row>
    <row r="18" spans="1:40">
      <c r="A18" s="111">
        <v>43796</v>
      </c>
      <c r="B18" s="112" t="s">
        <v>94</v>
      </c>
      <c r="C18" s="113">
        <v>20000</v>
      </c>
      <c r="D18" s="112">
        <v>1</v>
      </c>
      <c r="E18" s="114">
        <v>0.08</v>
      </c>
      <c r="F18" s="115">
        <v>1161.6400000000001</v>
      </c>
      <c r="G18" s="113">
        <v>1161.6400000000001</v>
      </c>
      <c r="H18" s="111">
        <v>43802</v>
      </c>
      <c r="I18" s="111">
        <v>43796</v>
      </c>
      <c r="J18" s="111">
        <v>44061</v>
      </c>
      <c r="K18" s="112" t="s">
        <v>27</v>
      </c>
      <c r="L18" s="116" t="s">
        <v>95</v>
      </c>
      <c r="M18" s="115"/>
      <c r="N18" s="113"/>
      <c r="O18" s="112"/>
      <c r="P18" s="111">
        <v>44061</v>
      </c>
      <c r="Q18" s="111">
        <v>44245</v>
      </c>
      <c r="R18" s="112" t="s">
        <v>27</v>
      </c>
      <c r="S18" s="117"/>
      <c r="T18" s="115"/>
      <c r="U18" s="113"/>
      <c r="V18" s="112"/>
      <c r="W18" s="112"/>
      <c r="X18" s="112"/>
      <c r="Y18" s="112"/>
      <c r="Z18" s="118"/>
      <c r="AA18" s="112"/>
      <c r="AB18" s="119">
        <f t="shared" si="1"/>
        <v>20000</v>
      </c>
      <c r="AC18" s="111">
        <v>43997</v>
      </c>
      <c r="AD18" s="120" t="s">
        <v>30</v>
      </c>
      <c r="AE18" s="112"/>
      <c r="AF18" s="121">
        <v>30099</v>
      </c>
      <c r="AG18" s="122" t="s">
        <v>41</v>
      </c>
      <c r="AH18" s="123" t="s">
        <v>96</v>
      </c>
      <c r="AI18" s="112"/>
      <c r="AJ18" s="112" t="s">
        <v>32</v>
      </c>
      <c r="AK18" s="123" t="s">
        <v>97</v>
      </c>
      <c r="AL18" s="123" t="s">
        <v>55</v>
      </c>
      <c r="AM18" s="118" t="s">
        <v>98</v>
      </c>
      <c r="AN18" s="112"/>
    </row>
    <row r="19" spans="1:40">
      <c r="A19" s="37">
        <v>43798</v>
      </c>
      <c r="B19" s="38" t="s">
        <v>99</v>
      </c>
      <c r="C19" s="39">
        <v>50000</v>
      </c>
      <c r="D19" s="38">
        <v>1</v>
      </c>
      <c r="E19" s="40">
        <v>0.08</v>
      </c>
      <c r="F19" s="41">
        <v>2871.23</v>
      </c>
      <c r="G19" s="39">
        <v>2871.23</v>
      </c>
      <c r="H19" s="37">
        <v>43802</v>
      </c>
      <c r="I19" s="37">
        <v>43798</v>
      </c>
      <c r="J19" s="37">
        <v>44061</v>
      </c>
      <c r="K19" s="38" t="s">
        <v>27</v>
      </c>
      <c r="L19" s="74"/>
      <c r="M19" s="41">
        <v>2000</v>
      </c>
      <c r="N19" s="124">
        <v>2000</v>
      </c>
      <c r="O19" s="37">
        <v>44062</v>
      </c>
      <c r="P19" s="37">
        <v>44061</v>
      </c>
      <c r="Q19" s="37">
        <v>44245</v>
      </c>
      <c r="R19" s="38" t="s">
        <v>27</v>
      </c>
      <c r="S19" s="75"/>
      <c r="T19" s="41">
        <v>333.33</v>
      </c>
      <c r="U19" s="39">
        <v>333.33</v>
      </c>
      <c r="V19" s="37">
        <v>44252</v>
      </c>
      <c r="W19" s="37">
        <v>44246</v>
      </c>
      <c r="X19" s="37">
        <v>44273</v>
      </c>
      <c r="Y19" s="38" t="s">
        <v>27</v>
      </c>
      <c r="Z19" s="44"/>
      <c r="AA19" s="38"/>
      <c r="AB19" s="45">
        <f t="shared" si="1"/>
        <v>50000</v>
      </c>
      <c r="AC19" s="37">
        <v>44281</v>
      </c>
      <c r="AD19" s="10" t="s">
        <v>30</v>
      </c>
      <c r="AE19" s="38"/>
      <c r="AF19" s="46">
        <v>27212</v>
      </c>
      <c r="AG19" s="47" t="s">
        <v>41</v>
      </c>
      <c r="AH19" s="48" t="s">
        <v>100</v>
      </c>
      <c r="AI19" s="38"/>
      <c r="AJ19" s="38" t="s">
        <v>32</v>
      </c>
      <c r="AK19" s="48" t="s">
        <v>101</v>
      </c>
      <c r="AL19" s="48" t="s">
        <v>102</v>
      </c>
      <c r="AM19" s="44" t="s">
        <v>103</v>
      </c>
      <c r="AN19" s="38"/>
    </row>
    <row r="20" spans="1:40">
      <c r="A20" s="37">
        <v>43798</v>
      </c>
      <c r="B20" s="38" t="s">
        <v>104</v>
      </c>
      <c r="C20" s="39">
        <v>30000</v>
      </c>
      <c r="D20" s="38">
        <v>1</v>
      </c>
      <c r="E20" s="40">
        <v>0.08</v>
      </c>
      <c r="F20" s="41">
        <v>1746.67</v>
      </c>
      <c r="G20" s="39">
        <v>1746.67</v>
      </c>
      <c r="H20" s="37">
        <v>43802</v>
      </c>
      <c r="I20" s="37">
        <v>43798</v>
      </c>
      <c r="J20" s="37">
        <v>44061</v>
      </c>
      <c r="K20" s="38" t="s">
        <v>27</v>
      </c>
      <c r="L20" s="74"/>
      <c r="M20" s="41">
        <v>1200</v>
      </c>
      <c r="N20" s="124">
        <v>1200</v>
      </c>
      <c r="O20" s="37">
        <v>44062</v>
      </c>
      <c r="P20" s="37">
        <v>44061</v>
      </c>
      <c r="Q20" s="37">
        <v>44245</v>
      </c>
      <c r="R20" s="38" t="s">
        <v>27</v>
      </c>
      <c r="S20" s="75"/>
      <c r="T20" s="41">
        <v>200</v>
      </c>
      <c r="U20" s="39">
        <v>200</v>
      </c>
      <c r="V20" s="37">
        <v>44252</v>
      </c>
      <c r="W20" s="37">
        <v>44246</v>
      </c>
      <c r="X20" s="37">
        <v>44273</v>
      </c>
      <c r="Y20" s="38" t="s">
        <v>27</v>
      </c>
      <c r="Z20" s="44"/>
      <c r="AA20" s="38"/>
      <c r="AB20" s="45">
        <f t="shared" si="1"/>
        <v>30000</v>
      </c>
      <c r="AC20" s="37">
        <v>44281</v>
      </c>
      <c r="AD20" s="10" t="s">
        <v>30</v>
      </c>
      <c r="AE20" s="38"/>
      <c r="AF20" s="46">
        <v>32423</v>
      </c>
      <c r="AG20" s="47" t="s">
        <v>41</v>
      </c>
      <c r="AH20" s="48" t="s">
        <v>105</v>
      </c>
      <c r="AI20" s="38"/>
      <c r="AJ20" s="38" t="s">
        <v>32</v>
      </c>
      <c r="AK20" s="48" t="s">
        <v>106</v>
      </c>
      <c r="AL20" s="48" t="s">
        <v>107</v>
      </c>
      <c r="AM20" s="44" t="s">
        <v>108</v>
      </c>
      <c r="AN20" s="38"/>
    </row>
    <row r="21" spans="1:40">
      <c r="A21" s="37">
        <v>43801</v>
      </c>
      <c r="B21" s="38" t="s">
        <v>109</v>
      </c>
      <c r="C21" s="39">
        <v>40000</v>
      </c>
      <c r="D21" s="38">
        <v>1</v>
      </c>
      <c r="E21" s="40">
        <v>0.08</v>
      </c>
      <c r="F21" s="41">
        <v>2302.2199999999998</v>
      </c>
      <c r="G21" s="39">
        <v>2302.2199999999998</v>
      </c>
      <c r="H21" s="37">
        <v>43808</v>
      </c>
      <c r="I21" s="37">
        <v>43801</v>
      </c>
      <c r="J21" s="37">
        <v>44061</v>
      </c>
      <c r="K21" s="38" t="s">
        <v>27</v>
      </c>
      <c r="L21" s="74"/>
      <c r="M21" s="41">
        <v>1600</v>
      </c>
      <c r="N21" s="124">
        <v>1600</v>
      </c>
      <c r="O21" s="37">
        <v>44062</v>
      </c>
      <c r="P21" s="37">
        <v>44061</v>
      </c>
      <c r="Q21" s="37">
        <v>44245</v>
      </c>
      <c r="R21" s="38" t="s">
        <v>27</v>
      </c>
      <c r="S21" s="75"/>
      <c r="T21" s="41">
        <v>266.67</v>
      </c>
      <c r="U21" s="39">
        <v>266.67</v>
      </c>
      <c r="V21" s="37">
        <v>44252</v>
      </c>
      <c r="W21" s="37">
        <v>44246</v>
      </c>
      <c r="X21" s="37">
        <v>44273</v>
      </c>
      <c r="Y21" s="38" t="s">
        <v>27</v>
      </c>
      <c r="Z21" s="44"/>
      <c r="AA21" s="38"/>
      <c r="AB21" s="45">
        <f t="shared" si="1"/>
        <v>40000</v>
      </c>
      <c r="AC21" s="37">
        <v>44281</v>
      </c>
      <c r="AD21" s="10" t="s">
        <v>30</v>
      </c>
      <c r="AE21" s="38"/>
      <c r="AF21" s="46">
        <v>23893</v>
      </c>
      <c r="AG21" s="47" t="s">
        <v>41</v>
      </c>
      <c r="AH21" s="48" t="s">
        <v>110</v>
      </c>
      <c r="AI21" s="38"/>
      <c r="AJ21" s="38" t="s">
        <v>32</v>
      </c>
      <c r="AK21" s="48" t="s">
        <v>111</v>
      </c>
      <c r="AL21" s="48" t="s">
        <v>49</v>
      </c>
      <c r="AM21" s="44" t="s">
        <v>112</v>
      </c>
      <c r="AN21" s="38"/>
    </row>
    <row r="22" spans="1:40">
      <c r="A22" s="37">
        <v>43802</v>
      </c>
      <c r="B22" s="38" t="s">
        <v>113</v>
      </c>
      <c r="C22" s="39">
        <v>20000</v>
      </c>
      <c r="D22" s="38">
        <v>1</v>
      </c>
      <c r="E22" s="40">
        <v>0.08</v>
      </c>
      <c r="F22" s="41">
        <v>1146.67</v>
      </c>
      <c r="G22" s="39">
        <v>1146.67</v>
      </c>
      <c r="H22" s="37">
        <v>43808</v>
      </c>
      <c r="I22" s="37">
        <v>43802</v>
      </c>
      <c r="J22" s="37">
        <v>44061</v>
      </c>
      <c r="K22" s="38" t="s">
        <v>27</v>
      </c>
      <c r="L22" s="74"/>
      <c r="M22" s="41">
        <v>800</v>
      </c>
      <c r="N22" s="124">
        <v>800</v>
      </c>
      <c r="O22" s="37">
        <v>44062</v>
      </c>
      <c r="P22" s="37">
        <v>44061</v>
      </c>
      <c r="Q22" s="37">
        <v>44245</v>
      </c>
      <c r="R22" s="38" t="s">
        <v>27</v>
      </c>
      <c r="S22" s="75"/>
      <c r="T22" s="41">
        <v>133.33000000000001</v>
      </c>
      <c r="U22" s="39">
        <v>133.33000000000001</v>
      </c>
      <c r="V22" s="37">
        <v>44252</v>
      </c>
      <c r="W22" s="37">
        <v>44246</v>
      </c>
      <c r="X22" s="37">
        <v>44273</v>
      </c>
      <c r="Y22" s="38" t="s">
        <v>27</v>
      </c>
      <c r="Z22" s="44"/>
      <c r="AA22" s="38"/>
      <c r="AB22" s="45">
        <f t="shared" si="1"/>
        <v>20000</v>
      </c>
      <c r="AC22" s="37">
        <v>44281</v>
      </c>
      <c r="AD22" s="10" t="s">
        <v>30</v>
      </c>
      <c r="AE22" s="38"/>
      <c r="AF22" s="46" t="s">
        <v>30</v>
      </c>
      <c r="AG22" s="47" t="s">
        <v>114</v>
      </c>
      <c r="AH22" s="48" t="s">
        <v>115</v>
      </c>
      <c r="AI22" s="38"/>
      <c r="AJ22" s="38" t="s">
        <v>32</v>
      </c>
      <c r="AK22" s="48" t="s">
        <v>116</v>
      </c>
      <c r="AL22" s="48" t="s">
        <v>117</v>
      </c>
      <c r="AM22" s="44" t="s">
        <v>118</v>
      </c>
      <c r="AN22" s="38"/>
    </row>
    <row r="23" spans="1:40">
      <c r="A23" s="37">
        <v>43804</v>
      </c>
      <c r="B23" s="38" t="s">
        <v>119</v>
      </c>
      <c r="C23" s="39">
        <v>30000</v>
      </c>
      <c r="D23" s="38">
        <v>1</v>
      </c>
      <c r="E23" s="40">
        <v>0.08</v>
      </c>
      <c r="F23" s="41">
        <v>1706.67</v>
      </c>
      <c r="G23" s="39">
        <v>1706.67</v>
      </c>
      <c r="H23" s="37">
        <v>43808</v>
      </c>
      <c r="I23" s="37">
        <v>43804</v>
      </c>
      <c r="J23" s="37">
        <v>43695</v>
      </c>
      <c r="K23" s="38" t="s">
        <v>27</v>
      </c>
      <c r="L23" s="74"/>
      <c r="M23" s="41">
        <v>1200</v>
      </c>
      <c r="N23" s="124">
        <v>1200</v>
      </c>
      <c r="O23" s="37">
        <v>44062</v>
      </c>
      <c r="P23" s="37">
        <v>44061</v>
      </c>
      <c r="Q23" s="37">
        <v>44245</v>
      </c>
      <c r="R23" s="38" t="s">
        <v>27</v>
      </c>
      <c r="S23" s="75"/>
      <c r="T23" s="41">
        <v>200</v>
      </c>
      <c r="U23" s="39">
        <v>200</v>
      </c>
      <c r="V23" s="37">
        <v>44252</v>
      </c>
      <c r="W23" s="37">
        <v>44246</v>
      </c>
      <c r="X23" s="37">
        <v>44273</v>
      </c>
      <c r="Y23" s="38" t="s">
        <v>27</v>
      </c>
      <c r="Z23" s="44"/>
      <c r="AA23" s="38"/>
      <c r="AB23" s="45">
        <f t="shared" si="1"/>
        <v>30000</v>
      </c>
      <c r="AC23" s="37">
        <v>44281</v>
      </c>
      <c r="AD23" s="10" t="s">
        <v>30</v>
      </c>
      <c r="AE23" s="38"/>
      <c r="AF23" s="46">
        <v>24696</v>
      </c>
      <c r="AG23" s="47" t="s">
        <v>41</v>
      </c>
      <c r="AH23" s="48" t="s">
        <v>120</v>
      </c>
      <c r="AI23" s="38"/>
      <c r="AJ23" s="38" t="s">
        <v>32</v>
      </c>
      <c r="AK23" s="48" t="s">
        <v>121</v>
      </c>
      <c r="AL23" s="48" t="s">
        <v>102</v>
      </c>
      <c r="AM23" s="44" t="s">
        <v>122</v>
      </c>
      <c r="AN23" s="38"/>
    </row>
    <row r="24" spans="1:40">
      <c r="A24" s="37">
        <v>43804</v>
      </c>
      <c r="B24" s="38" t="s">
        <v>123</v>
      </c>
      <c r="C24" s="39">
        <v>40000</v>
      </c>
      <c r="D24" s="38">
        <v>1</v>
      </c>
      <c r="E24" s="40">
        <v>0.08</v>
      </c>
      <c r="F24" s="41">
        <v>2275.56</v>
      </c>
      <c r="G24" s="39">
        <v>2275.56</v>
      </c>
      <c r="H24" s="37">
        <v>43808</v>
      </c>
      <c r="I24" s="37">
        <v>43804</v>
      </c>
      <c r="J24" s="37">
        <v>43695</v>
      </c>
      <c r="K24" s="38" t="s">
        <v>27</v>
      </c>
      <c r="L24" s="74"/>
      <c r="M24" s="41">
        <v>1600</v>
      </c>
      <c r="N24" s="124">
        <v>1600</v>
      </c>
      <c r="O24" s="37">
        <v>44062</v>
      </c>
      <c r="P24" s="37">
        <v>44061</v>
      </c>
      <c r="Q24" s="37">
        <v>44245</v>
      </c>
      <c r="R24" s="38" t="s">
        <v>27</v>
      </c>
      <c r="S24" s="75"/>
      <c r="T24" s="41">
        <v>266.67</v>
      </c>
      <c r="U24" s="39">
        <v>266.67</v>
      </c>
      <c r="V24" s="37">
        <v>44252</v>
      </c>
      <c r="W24" s="37">
        <v>44246</v>
      </c>
      <c r="X24" s="37">
        <v>44273</v>
      </c>
      <c r="Y24" s="38" t="s">
        <v>27</v>
      </c>
      <c r="Z24" s="44"/>
      <c r="AA24" s="38"/>
      <c r="AB24" s="45">
        <f t="shared" si="1"/>
        <v>40000</v>
      </c>
      <c r="AC24" s="37">
        <v>44281</v>
      </c>
      <c r="AD24" s="10" t="s">
        <v>30</v>
      </c>
      <c r="AE24" s="38"/>
      <c r="AF24" s="46">
        <v>28290</v>
      </c>
      <c r="AG24" s="47" t="s">
        <v>41</v>
      </c>
      <c r="AH24" s="48" t="s">
        <v>124</v>
      </c>
      <c r="AI24" s="38"/>
      <c r="AJ24" s="38" t="s">
        <v>32</v>
      </c>
      <c r="AK24" s="48" t="s">
        <v>125</v>
      </c>
      <c r="AL24" s="48" t="s">
        <v>126</v>
      </c>
      <c r="AM24" s="44" t="s">
        <v>127</v>
      </c>
      <c r="AN24" s="38"/>
    </row>
    <row r="25" spans="1:40">
      <c r="A25" s="37">
        <v>43808</v>
      </c>
      <c r="B25" s="38" t="s">
        <v>128</v>
      </c>
      <c r="C25" s="39">
        <v>10000</v>
      </c>
      <c r="D25" s="38">
        <v>1</v>
      </c>
      <c r="E25" s="40">
        <v>0.08</v>
      </c>
      <c r="F25" s="41">
        <v>550.14</v>
      </c>
      <c r="G25" s="39">
        <v>550.14</v>
      </c>
      <c r="H25" s="37">
        <v>43811</v>
      </c>
      <c r="I25" s="37">
        <v>43808</v>
      </c>
      <c r="J25" s="37">
        <v>43695</v>
      </c>
      <c r="K25" s="38" t="s">
        <v>27</v>
      </c>
      <c r="L25" s="74"/>
      <c r="M25" s="41">
        <v>400</v>
      </c>
      <c r="N25" s="124">
        <v>400</v>
      </c>
      <c r="O25" s="37">
        <v>44062</v>
      </c>
      <c r="P25" s="37">
        <v>44061</v>
      </c>
      <c r="Q25" s="37">
        <v>44245</v>
      </c>
      <c r="R25" s="38" t="s">
        <v>27</v>
      </c>
      <c r="S25" s="75"/>
      <c r="T25" s="41" t="s">
        <v>28</v>
      </c>
      <c r="U25" s="39"/>
      <c r="V25" s="37">
        <v>44251</v>
      </c>
      <c r="W25" s="38"/>
      <c r="X25" s="38"/>
      <c r="Y25" s="38" t="s">
        <v>29</v>
      </c>
      <c r="Z25" s="44"/>
      <c r="AA25" s="38"/>
      <c r="AB25" s="45">
        <f t="shared" si="1"/>
        <v>10000</v>
      </c>
      <c r="AC25" s="37">
        <v>44251</v>
      </c>
      <c r="AD25" s="10" t="s">
        <v>30</v>
      </c>
      <c r="AE25" s="38"/>
      <c r="AF25" s="46">
        <v>26216</v>
      </c>
      <c r="AG25" s="47" t="s">
        <v>41</v>
      </c>
      <c r="AH25" s="48" t="s">
        <v>129</v>
      </c>
      <c r="AI25" s="38"/>
      <c r="AJ25" s="38" t="s">
        <v>32</v>
      </c>
      <c r="AK25" s="48" t="s">
        <v>130</v>
      </c>
      <c r="AL25" s="48" t="s">
        <v>55</v>
      </c>
      <c r="AM25" s="44" t="s">
        <v>131</v>
      </c>
      <c r="AN25" s="38"/>
    </row>
    <row r="26" spans="1:40">
      <c r="A26" s="37">
        <v>43809</v>
      </c>
      <c r="B26" s="38" t="s">
        <v>132</v>
      </c>
      <c r="C26" s="39">
        <v>10000</v>
      </c>
      <c r="D26" s="38">
        <v>1</v>
      </c>
      <c r="E26" s="40">
        <v>0.08</v>
      </c>
      <c r="F26" s="41">
        <v>547.95000000000005</v>
      </c>
      <c r="G26" s="39">
        <v>547.95000000000005</v>
      </c>
      <c r="H26" s="37">
        <v>43811</v>
      </c>
      <c r="I26" s="37">
        <v>43809</v>
      </c>
      <c r="J26" s="37">
        <v>43695</v>
      </c>
      <c r="K26" s="38" t="s">
        <v>27</v>
      </c>
      <c r="L26" s="74"/>
      <c r="M26" s="41">
        <v>400</v>
      </c>
      <c r="N26" s="124">
        <v>400</v>
      </c>
      <c r="O26" s="37">
        <v>44062</v>
      </c>
      <c r="P26" s="37">
        <v>44061</v>
      </c>
      <c r="Q26" s="37">
        <v>44245</v>
      </c>
      <c r="R26" s="38" t="s">
        <v>27</v>
      </c>
      <c r="S26" s="75"/>
      <c r="T26" s="41">
        <v>66.67</v>
      </c>
      <c r="U26" s="39">
        <v>66.67</v>
      </c>
      <c r="V26" s="37">
        <v>44252</v>
      </c>
      <c r="W26" s="37">
        <v>44246</v>
      </c>
      <c r="X26" s="37">
        <v>44273</v>
      </c>
      <c r="Y26" s="38" t="s">
        <v>27</v>
      </c>
      <c r="Z26" s="44"/>
      <c r="AA26" s="38"/>
      <c r="AB26" s="45">
        <f t="shared" si="1"/>
        <v>10000</v>
      </c>
      <c r="AC26" s="37">
        <v>44281</v>
      </c>
      <c r="AD26" s="10" t="s">
        <v>30</v>
      </c>
      <c r="AE26" s="38"/>
      <c r="AF26" s="46">
        <v>25614</v>
      </c>
      <c r="AG26" s="47" t="s">
        <v>41</v>
      </c>
      <c r="AH26" s="48" t="s">
        <v>133</v>
      </c>
      <c r="AI26" s="38"/>
      <c r="AJ26" s="38" t="s">
        <v>32</v>
      </c>
      <c r="AK26" s="48" t="s">
        <v>134</v>
      </c>
      <c r="AL26" s="48" t="s">
        <v>135</v>
      </c>
      <c r="AM26" s="44" t="s">
        <v>136</v>
      </c>
      <c r="AN26" s="38"/>
    </row>
    <row r="27" spans="1:40">
      <c r="A27" s="98">
        <v>43809</v>
      </c>
      <c r="B27" s="99" t="s">
        <v>89</v>
      </c>
      <c r="C27" s="100">
        <v>30000</v>
      </c>
      <c r="D27" s="99">
        <v>1</v>
      </c>
      <c r="E27" s="101">
        <v>0.08</v>
      </c>
      <c r="F27" s="102">
        <v>1643.84</v>
      </c>
      <c r="G27" s="100">
        <v>1643.84</v>
      </c>
      <c r="H27" s="98">
        <v>43811</v>
      </c>
      <c r="I27" s="98">
        <v>43809</v>
      </c>
      <c r="J27" s="98">
        <v>43695</v>
      </c>
      <c r="K27" s="99" t="s">
        <v>27</v>
      </c>
      <c r="L27" s="103"/>
      <c r="M27" s="102">
        <v>1200</v>
      </c>
      <c r="N27" s="100">
        <v>1200</v>
      </c>
      <c r="O27" s="98">
        <v>44062</v>
      </c>
      <c r="P27" s="98">
        <v>44061</v>
      </c>
      <c r="Q27" s="98">
        <v>44245</v>
      </c>
      <c r="R27" s="99" t="s">
        <v>27</v>
      </c>
      <c r="S27" s="104"/>
      <c r="T27" s="102" t="s">
        <v>28</v>
      </c>
      <c r="U27" s="100"/>
      <c r="V27" s="98">
        <v>44251</v>
      </c>
      <c r="W27" s="99"/>
      <c r="X27" s="99"/>
      <c r="Y27" s="99" t="s">
        <v>29</v>
      </c>
      <c r="Z27" s="105"/>
      <c r="AA27" s="99"/>
      <c r="AB27" s="106">
        <f t="shared" si="1"/>
        <v>30000</v>
      </c>
      <c r="AC27" s="98">
        <v>44251</v>
      </c>
      <c r="AD27" s="107" t="s">
        <v>30</v>
      </c>
      <c r="AE27" s="99"/>
      <c r="AF27" s="108">
        <v>29993</v>
      </c>
      <c r="AG27" s="109" t="s">
        <v>41</v>
      </c>
      <c r="AH27" s="110" t="s">
        <v>90</v>
      </c>
      <c r="AI27" s="99"/>
      <c r="AJ27" s="99" t="s">
        <v>32</v>
      </c>
      <c r="AK27" s="110" t="s">
        <v>91</v>
      </c>
      <c r="AL27" s="110" t="s">
        <v>92</v>
      </c>
      <c r="AM27" s="105" t="s">
        <v>93</v>
      </c>
      <c r="AN27" s="99"/>
    </row>
    <row r="28" spans="1:40">
      <c r="A28" s="37">
        <v>43809</v>
      </c>
      <c r="B28" s="38" t="s">
        <v>137</v>
      </c>
      <c r="C28" s="39">
        <v>30000</v>
      </c>
      <c r="D28" s="38">
        <v>1</v>
      </c>
      <c r="E28" s="40">
        <v>0.08</v>
      </c>
      <c r="F28" s="41">
        <v>1095.8900000000001</v>
      </c>
      <c r="G28" s="39">
        <v>1095.8900000000001</v>
      </c>
      <c r="H28" s="37">
        <v>43811</v>
      </c>
      <c r="I28" s="37">
        <v>43809</v>
      </c>
      <c r="J28" s="37">
        <v>43695</v>
      </c>
      <c r="K28" s="38" t="s">
        <v>27</v>
      </c>
      <c r="L28" s="42" t="s">
        <v>138</v>
      </c>
      <c r="M28" s="41">
        <v>1200</v>
      </c>
      <c r="N28" s="124">
        <v>1200</v>
      </c>
      <c r="O28" s="37">
        <v>44062</v>
      </c>
      <c r="P28" s="37">
        <v>44061</v>
      </c>
      <c r="Q28" s="37">
        <v>44245</v>
      </c>
      <c r="R28" s="38" t="s">
        <v>27</v>
      </c>
      <c r="S28" s="75"/>
      <c r="T28" s="41">
        <v>200</v>
      </c>
      <c r="U28" s="39">
        <v>200</v>
      </c>
      <c r="V28" s="37">
        <v>44252</v>
      </c>
      <c r="W28" s="37">
        <v>44246</v>
      </c>
      <c r="X28" s="37">
        <v>44273</v>
      </c>
      <c r="Y28" s="38" t="s">
        <v>27</v>
      </c>
      <c r="Z28" s="44"/>
      <c r="AA28" s="38"/>
      <c r="AB28" s="45">
        <f t="shared" si="1"/>
        <v>30000</v>
      </c>
      <c r="AC28" s="37">
        <v>44281</v>
      </c>
      <c r="AD28" s="10" t="s">
        <v>30</v>
      </c>
      <c r="AE28" s="38"/>
      <c r="AF28" s="46">
        <v>22411</v>
      </c>
      <c r="AG28" s="47" t="s">
        <v>41</v>
      </c>
      <c r="AH28" s="48" t="s">
        <v>139</v>
      </c>
      <c r="AI28" s="38"/>
      <c r="AJ28" s="38" t="s">
        <v>32</v>
      </c>
      <c r="AK28" s="48" t="s">
        <v>140</v>
      </c>
      <c r="AL28" s="48" t="s">
        <v>141</v>
      </c>
      <c r="AM28" s="44" t="s">
        <v>142</v>
      </c>
      <c r="AN28" s="38"/>
    </row>
    <row r="29" spans="1:40">
      <c r="A29" s="49">
        <v>43809</v>
      </c>
      <c r="B29" s="50" t="s">
        <v>46</v>
      </c>
      <c r="C29" s="51">
        <v>20000</v>
      </c>
      <c r="D29" s="50">
        <v>1</v>
      </c>
      <c r="E29" s="52">
        <v>0.08</v>
      </c>
      <c r="F29" s="53">
        <v>1095.8900000000001</v>
      </c>
      <c r="G29" s="51">
        <v>1095.8900000000001</v>
      </c>
      <c r="H29" s="49">
        <v>43811</v>
      </c>
      <c r="I29" s="49">
        <v>43809</v>
      </c>
      <c r="J29" s="49">
        <v>43695</v>
      </c>
      <c r="K29" s="50" t="s">
        <v>27</v>
      </c>
      <c r="L29" s="125"/>
      <c r="M29" s="53">
        <v>800</v>
      </c>
      <c r="N29" s="51">
        <v>800</v>
      </c>
      <c r="O29" s="49">
        <v>44062</v>
      </c>
      <c r="P29" s="49">
        <v>44061</v>
      </c>
      <c r="Q29" s="49">
        <v>44245</v>
      </c>
      <c r="R29" s="50" t="s">
        <v>27</v>
      </c>
      <c r="S29" s="126"/>
      <c r="T29" s="53">
        <v>133.33000000000001</v>
      </c>
      <c r="U29" s="51">
        <v>133.33000000000001</v>
      </c>
      <c r="V29" s="49">
        <v>44252</v>
      </c>
      <c r="W29" s="49">
        <v>44246</v>
      </c>
      <c r="X29" s="49">
        <v>44273</v>
      </c>
      <c r="Y29" s="50" t="s">
        <v>27</v>
      </c>
      <c r="Z29" s="55"/>
      <c r="AA29" s="50"/>
      <c r="AB29" s="56">
        <f t="shared" si="1"/>
        <v>20000</v>
      </c>
      <c r="AC29" s="49">
        <v>44281</v>
      </c>
      <c r="AD29" s="57" t="s">
        <v>30</v>
      </c>
      <c r="AE29" s="50"/>
      <c r="AF29" s="58">
        <v>23285</v>
      </c>
      <c r="AG29" s="59" t="s">
        <v>41</v>
      </c>
      <c r="AH29" s="60" t="s">
        <v>47</v>
      </c>
      <c r="AI29" s="50"/>
      <c r="AJ29" s="50" t="s">
        <v>32</v>
      </c>
      <c r="AK29" s="60" t="s">
        <v>48</v>
      </c>
      <c r="AL29" s="60" t="s">
        <v>49</v>
      </c>
      <c r="AM29" s="55" t="s">
        <v>143</v>
      </c>
      <c r="AN29" s="50"/>
    </row>
    <row r="30" spans="1:40">
      <c r="A30" s="127">
        <v>43811</v>
      </c>
      <c r="B30" s="128" t="s">
        <v>144</v>
      </c>
      <c r="C30" s="129">
        <v>50000</v>
      </c>
      <c r="D30" s="38">
        <v>1</v>
      </c>
      <c r="E30" s="40">
        <v>0.08</v>
      </c>
      <c r="F30" s="130">
        <f>C30*E30/365*250</f>
        <v>2739.7260273972602</v>
      </c>
      <c r="G30" s="39">
        <f t="shared" ref="G30:G31" si="2">F30</f>
        <v>2739.7260273972602</v>
      </c>
      <c r="H30" s="37">
        <v>43816</v>
      </c>
      <c r="I30" s="37">
        <v>43811</v>
      </c>
      <c r="J30" s="37">
        <v>43695</v>
      </c>
      <c r="K30" s="38" t="s">
        <v>27</v>
      </c>
      <c r="L30" s="74"/>
      <c r="M30" s="41">
        <v>2000</v>
      </c>
      <c r="N30" s="124">
        <v>2000</v>
      </c>
      <c r="O30" s="37">
        <v>44062</v>
      </c>
      <c r="P30" s="37">
        <v>44061</v>
      </c>
      <c r="Q30" s="37">
        <v>44245</v>
      </c>
      <c r="R30" s="38" t="s">
        <v>27</v>
      </c>
      <c r="S30" s="75"/>
      <c r="T30" s="41">
        <v>333.33</v>
      </c>
      <c r="U30" s="39">
        <v>333.33</v>
      </c>
      <c r="V30" s="37">
        <v>44252</v>
      </c>
      <c r="W30" s="37">
        <v>44246</v>
      </c>
      <c r="X30" s="37">
        <v>44273</v>
      </c>
      <c r="Y30" s="38" t="s">
        <v>27</v>
      </c>
      <c r="Z30" s="44"/>
      <c r="AA30" s="38"/>
      <c r="AB30" s="45">
        <f t="shared" si="1"/>
        <v>50000</v>
      </c>
      <c r="AC30" s="37">
        <v>44281</v>
      </c>
      <c r="AD30" s="10" t="s">
        <v>30</v>
      </c>
      <c r="AE30" s="38"/>
      <c r="AF30" s="46">
        <v>23051</v>
      </c>
      <c r="AG30" s="47" t="s">
        <v>41</v>
      </c>
      <c r="AH30" s="48" t="s">
        <v>145</v>
      </c>
      <c r="AI30" s="38"/>
      <c r="AJ30" s="38" t="s">
        <v>32</v>
      </c>
      <c r="AK30" s="48" t="s">
        <v>146</v>
      </c>
      <c r="AL30" s="48" t="s">
        <v>55</v>
      </c>
      <c r="AM30" s="44" t="s">
        <v>147</v>
      </c>
      <c r="AN30" s="38"/>
    </row>
    <row r="31" spans="1:40">
      <c r="A31" s="127">
        <v>43812</v>
      </c>
      <c r="B31" s="128" t="s">
        <v>148</v>
      </c>
      <c r="C31" s="129">
        <v>40000</v>
      </c>
      <c r="D31" s="128">
        <v>1</v>
      </c>
      <c r="E31" s="131">
        <v>0.08</v>
      </c>
      <c r="F31" s="130">
        <f>C31*E31/365*249</f>
        <v>2183.0136986301368</v>
      </c>
      <c r="G31" s="39">
        <f t="shared" si="2"/>
        <v>2183.0136986301368</v>
      </c>
      <c r="H31" s="37">
        <v>43816</v>
      </c>
      <c r="I31" s="37">
        <v>43812</v>
      </c>
      <c r="J31" s="37">
        <v>43695</v>
      </c>
      <c r="K31" s="38" t="s">
        <v>27</v>
      </c>
      <c r="L31" s="74"/>
      <c r="M31" s="41">
        <v>1600</v>
      </c>
      <c r="N31" s="132">
        <v>1600</v>
      </c>
      <c r="O31" s="37">
        <v>44063</v>
      </c>
      <c r="P31" s="37">
        <v>44061</v>
      </c>
      <c r="Q31" s="37">
        <v>44245</v>
      </c>
      <c r="R31" s="38" t="s">
        <v>27</v>
      </c>
      <c r="S31" s="75"/>
      <c r="T31" s="41">
        <v>266.67</v>
      </c>
      <c r="U31" s="39">
        <v>266.67</v>
      </c>
      <c r="V31" s="37">
        <v>44252</v>
      </c>
      <c r="W31" s="37">
        <v>44246</v>
      </c>
      <c r="X31" s="37">
        <v>44273</v>
      </c>
      <c r="Y31" s="38" t="s">
        <v>27</v>
      </c>
      <c r="Z31" s="44"/>
      <c r="AA31" s="38"/>
      <c r="AB31" s="45">
        <f t="shared" si="1"/>
        <v>40000</v>
      </c>
      <c r="AC31" s="37">
        <v>44281</v>
      </c>
      <c r="AD31" s="10" t="s">
        <v>30</v>
      </c>
      <c r="AE31" s="38"/>
      <c r="AF31" s="46">
        <v>27331</v>
      </c>
      <c r="AG31" s="38" t="s">
        <v>41</v>
      </c>
      <c r="AH31" s="48" t="s">
        <v>149</v>
      </c>
      <c r="AI31" s="38"/>
      <c r="AJ31" s="38" t="s">
        <v>32</v>
      </c>
      <c r="AK31" s="48" t="s">
        <v>150</v>
      </c>
      <c r="AL31" s="133">
        <v>21200339</v>
      </c>
      <c r="AM31" s="44" t="s">
        <v>151</v>
      </c>
      <c r="AN31" s="38"/>
    </row>
    <row r="32" spans="1:40">
      <c r="A32" s="37">
        <v>43818</v>
      </c>
      <c r="B32" s="128" t="s">
        <v>152</v>
      </c>
      <c r="C32" s="39">
        <v>350000</v>
      </c>
      <c r="D32" s="38">
        <v>1</v>
      </c>
      <c r="E32" s="40">
        <v>0.09</v>
      </c>
      <c r="F32" s="130">
        <v>20971.23</v>
      </c>
      <c r="G32" s="39">
        <v>20971.23</v>
      </c>
      <c r="H32" s="37">
        <v>43823</v>
      </c>
      <c r="I32" s="37">
        <v>43818</v>
      </c>
      <c r="J32" s="37">
        <v>44061</v>
      </c>
      <c r="K32" s="38" t="s">
        <v>29</v>
      </c>
      <c r="L32" s="74"/>
      <c r="M32" s="41">
        <v>15750</v>
      </c>
      <c r="N32" s="39">
        <v>15750</v>
      </c>
      <c r="O32" s="37">
        <v>44060</v>
      </c>
      <c r="P32" s="37">
        <v>44061</v>
      </c>
      <c r="Q32" s="37">
        <v>44245</v>
      </c>
      <c r="R32" s="38" t="s">
        <v>29</v>
      </c>
      <c r="S32" s="75"/>
      <c r="T32" s="41" t="s">
        <v>28</v>
      </c>
      <c r="U32" s="39"/>
      <c r="V32" s="37">
        <v>44251</v>
      </c>
      <c r="W32" s="38"/>
      <c r="X32" s="38"/>
      <c r="Y32" s="38" t="s">
        <v>29</v>
      </c>
      <c r="Z32" s="44"/>
      <c r="AA32" s="38"/>
      <c r="AB32" s="45">
        <f t="shared" si="1"/>
        <v>350000</v>
      </c>
      <c r="AC32" s="37">
        <v>44251</v>
      </c>
      <c r="AD32" s="10" t="s">
        <v>30</v>
      </c>
      <c r="AE32" s="38"/>
      <c r="AF32" s="46">
        <v>20147</v>
      </c>
      <c r="AG32" s="38" t="s">
        <v>41</v>
      </c>
      <c r="AH32" s="48" t="s">
        <v>153</v>
      </c>
      <c r="AI32" s="38"/>
      <c r="AJ32" s="38" t="s">
        <v>32</v>
      </c>
      <c r="AK32" s="48" t="s">
        <v>154</v>
      </c>
      <c r="AL32" s="48" t="s">
        <v>155</v>
      </c>
      <c r="AM32" s="44" t="s">
        <v>156</v>
      </c>
      <c r="AN32" s="38"/>
    </row>
    <row r="33" spans="1:40">
      <c r="A33" s="37">
        <v>43818</v>
      </c>
      <c r="B33" s="128" t="s">
        <v>157</v>
      </c>
      <c r="C33" s="39">
        <v>20000</v>
      </c>
      <c r="D33" s="38">
        <v>1</v>
      </c>
      <c r="E33" s="40">
        <v>0.08</v>
      </c>
      <c r="F33" s="130">
        <v>1065.21</v>
      </c>
      <c r="G33" s="39">
        <v>1065.21</v>
      </c>
      <c r="H33" s="37">
        <v>43823</v>
      </c>
      <c r="I33" s="37">
        <v>43818</v>
      </c>
      <c r="J33" s="37">
        <v>44061</v>
      </c>
      <c r="K33" s="38" t="s">
        <v>27</v>
      </c>
      <c r="L33" s="74"/>
      <c r="M33" s="41">
        <v>800</v>
      </c>
      <c r="N33" s="132">
        <v>800</v>
      </c>
      <c r="O33" s="37">
        <v>44063</v>
      </c>
      <c r="P33" s="37">
        <v>44061</v>
      </c>
      <c r="Q33" s="37">
        <v>44245</v>
      </c>
      <c r="R33" s="38" t="s">
        <v>27</v>
      </c>
      <c r="S33" s="75"/>
      <c r="T33" s="41">
        <v>133.33000000000001</v>
      </c>
      <c r="U33" s="39">
        <v>133.33000000000001</v>
      </c>
      <c r="V33" s="37">
        <v>44252</v>
      </c>
      <c r="W33" s="37">
        <v>44246</v>
      </c>
      <c r="X33" s="37">
        <v>44273</v>
      </c>
      <c r="Y33" s="38" t="s">
        <v>27</v>
      </c>
      <c r="Z33" s="44"/>
      <c r="AA33" s="38"/>
      <c r="AB33" s="45">
        <f t="shared" si="1"/>
        <v>20000</v>
      </c>
      <c r="AC33" s="37">
        <v>44281</v>
      </c>
      <c r="AD33" s="10" t="s">
        <v>30</v>
      </c>
      <c r="AE33" s="38"/>
      <c r="AF33" s="46">
        <v>13142</v>
      </c>
      <c r="AG33" s="38" t="s">
        <v>41</v>
      </c>
      <c r="AH33" s="48" t="s">
        <v>158</v>
      </c>
      <c r="AI33" s="38"/>
      <c r="AJ33" s="38" t="s">
        <v>32</v>
      </c>
      <c r="AK33" s="48" t="s">
        <v>159</v>
      </c>
      <c r="AL33" s="48" t="s">
        <v>67</v>
      </c>
      <c r="AM33" s="44" t="s">
        <v>160</v>
      </c>
      <c r="AN33" s="38"/>
    </row>
    <row r="34" spans="1:40">
      <c r="A34" s="134">
        <v>43826</v>
      </c>
      <c r="B34" s="135" t="s">
        <v>161</v>
      </c>
      <c r="C34" s="136">
        <v>10000</v>
      </c>
      <c r="D34" s="137">
        <v>1</v>
      </c>
      <c r="E34" s="138">
        <v>0.08</v>
      </c>
      <c r="F34" s="139">
        <v>515.07000000000005</v>
      </c>
      <c r="G34" s="136">
        <v>515.07000000000005</v>
      </c>
      <c r="H34" s="134">
        <v>43833</v>
      </c>
      <c r="I34" s="134">
        <v>43826</v>
      </c>
      <c r="J34" s="134">
        <v>44061</v>
      </c>
      <c r="K34" s="137" t="s">
        <v>27</v>
      </c>
      <c r="L34" s="140"/>
      <c r="M34" s="141">
        <v>400</v>
      </c>
      <c r="N34" s="142">
        <v>400</v>
      </c>
      <c r="O34" s="134">
        <v>44063</v>
      </c>
      <c r="P34" s="134">
        <v>44061</v>
      </c>
      <c r="Q34" s="134">
        <v>44245</v>
      </c>
      <c r="R34" s="137" t="s">
        <v>27</v>
      </c>
      <c r="S34" s="143"/>
      <c r="T34" s="141" t="s">
        <v>28</v>
      </c>
      <c r="U34" s="136"/>
      <c r="V34" s="134">
        <v>44251</v>
      </c>
      <c r="W34" s="137"/>
      <c r="X34" s="137"/>
      <c r="Y34" s="137" t="s">
        <v>29</v>
      </c>
      <c r="Z34" s="144"/>
      <c r="AA34" s="137"/>
      <c r="AB34" s="145">
        <f t="shared" si="1"/>
        <v>10000</v>
      </c>
      <c r="AC34" s="134">
        <v>44251</v>
      </c>
      <c r="AD34" s="146" t="s">
        <v>30</v>
      </c>
      <c r="AE34" s="137"/>
      <c r="AF34" s="147">
        <v>34462</v>
      </c>
      <c r="AG34" s="137" t="s">
        <v>41</v>
      </c>
      <c r="AH34" s="148" t="s">
        <v>162</v>
      </c>
      <c r="AI34" s="137"/>
      <c r="AJ34" s="137" t="s">
        <v>32</v>
      </c>
      <c r="AK34" s="148" t="s">
        <v>163</v>
      </c>
      <c r="AL34" s="148" t="s">
        <v>164</v>
      </c>
      <c r="AM34" s="144" t="s">
        <v>165</v>
      </c>
      <c r="AN34" s="137"/>
    </row>
    <row r="35" spans="1:40">
      <c r="A35" s="37"/>
      <c r="B35" s="128"/>
      <c r="C35" s="39">
        <f>SUM(C3:C34)</f>
        <v>2150000</v>
      </c>
      <c r="D35" s="38"/>
      <c r="E35" s="40"/>
      <c r="F35" s="130"/>
      <c r="G35" s="39">
        <f>SUM(G3:G34)</f>
        <v>125630.36972602741</v>
      </c>
      <c r="H35" s="37"/>
      <c r="I35" s="37"/>
      <c r="J35" s="37"/>
      <c r="K35" s="38"/>
      <c r="L35" s="74"/>
      <c r="M35" s="41"/>
      <c r="N35" s="39">
        <f>SUM(N3:N34)</f>
        <v>87515</v>
      </c>
      <c r="O35" s="37"/>
      <c r="P35" s="37"/>
      <c r="Q35" s="37"/>
      <c r="R35" s="38"/>
      <c r="S35" s="75"/>
      <c r="T35" s="41"/>
      <c r="U35" s="39">
        <f>SUM(U3:U34)</f>
        <v>8789.16</v>
      </c>
      <c r="V35" s="37"/>
      <c r="W35" s="37"/>
      <c r="X35" s="37"/>
      <c r="Y35" s="38"/>
      <c r="Z35" s="44"/>
      <c r="AA35" s="38"/>
      <c r="AB35" s="45"/>
      <c r="AC35" s="37"/>
      <c r="AD35" s="10"/>
      <c r="AE35" s="38"/>
      <c r="AF35" s="46"/>
      <c r="AG35" s="38"/>
      <c r="AH35" s="48"/>
      <c r="AI35" s="38"/>
      <c r="AJ35" s="38"/>
      <c r="AK35" s="48"/>
      <c r="AL35" s="48"/>
      <c r="AM35" s="44"/>
      <c r="AN35" s="38"/>
    </row>
    <row r="36" spans="1:40">
      <c r="A36" s="149" t="s">
        <v>166</v>
      </c>
      <c r="B36" s="128"/>
      <c r="C36" s="39"/>
      <c r="D36" s="38"/>
      <c r="E36" s="40"/>
      <c r="F36" s="130"/>
      <c r="G36" s="39"/>
      <c r="H36" s="37"/>
      <c r="I36" s="37"/>
      <c r="J36" s="37"/>
      <c r="K36" s="38"/>
      <c r="L36" s="74"/>
      <c r="M36" s="41"/>
      <c r="N36" s="132"/>
      <c r="O36" s="37"/>
      <c r="P36" s="37"/>
      <c r="Q36" s="37"/>
      <c r="R36" s="38"/>
      <c r="S36" s="75"/>
      <c r="T36" s="41"/>
      <c r="U36" s="39"/>
      <c r="V36" s="37"/>
      <c r="W36" s="37"/>
      <c r="X36" s="37"/>
      <c r="Y36" s="38"/>
      <c r="Z36" s="44"/>
      <c r="AA36" s="38"/>
      <c r="AB36" s="45"/>
      <c r="AC36" s="37"/>
      <c r="AD36" s="10"/>
      <c r="AE36" s="38"/>
      <c r="AF36" s="46"/>
      <c r="AG36" s="38"/>
      <c r="AH36" s="48"/>
      <c r="AI36" s="38"/>
      <c r="AJ36" s="38"/>
      <c r="AK36" s="48"/>
      <c r="AL36" s="48"/>
      <c r="AM36" s="44"/>
      <c r="AN36" s="38"/>
    </row>
    <row r="37" spans="1:40">
      <c r="A37" s="37"/>
      <c r="B37" s="128"/>
      <c r="C37" s="39"/>
      <c r="D37" s="38"/>
      <c r="E37" s="40"/>
      <c r="F37" s="130"/>
      <c r="G37" s="39"/>
      <c r="H37" s="37"/>
      <c r="I37" s="37"/>
      <c r="J37" s="37"/>
      <c r="K37" s="38"/>
      <c r="L37" s="74"/>
      <c r="M37" s="41"/>
      <c r="N37" s="132"/>
      <c r="O37" s="37"/>
      <c r="P37" s="37"/>
      <c r="Q37" s="37"/>
      <c r="R37" s="38"/>
      <c r="S37" s="75"/>
      <c r="T37" s="41"/>
      <c r="U37" s="39"/>
      <c r="V37" s="37"/>
      <c r="W37" s="37"/>
      <c r="X37" s="37"/>
      <c r="Y37" s="38"/>
      <c r="Z37" s="44"/>
      <c r="AA37" s="38"/>
      <c r="AB37" s="45"/>
      <c r="AC37" s="37"/>
      <c r="AD37" s="10"/>
      <c r="AE37" s="38"/>
      <c r="AF37" s="46"/>
      <c r="AG37" s="38"/>
      <c r="AH37" s="48"/>
      <c r="AI37" s="38"/>
      <c r="AJ37" s="38"/>
      <c r="AK37" s="48"/>
      <c r="AL37" s="48"/>
      <c r="AM37" s="44"/>
      <c r="AN37" s="38"/>
    </row>
    <row r="38" spans="1:40">
      <c r="A38" s="37">
        <v>43836</v>
      </c>
      <c r="B38" s="128" t="s">
        <v>167</v>
      </c>
      <c r="C38" s="39">
        <v>30000</v>
      </c>
      <c r="D38" s="38">
        <v>2</v>
      </c>
      <c r="E38" s="40">
        <v>0.08</v>
      </c>
      <c r="F38" s="130">
        <v>1479.45</v>
      </c>
      <c r="G38" s="39">
        <v>1479.45</v>
      </c>
      <c r="H38" s="37">
        <v>43845</v>
      </c>
      <c r="I38" s="37">
        <v>43836</v>
      </c>
      <c r="J38" s="37">
        <v>44061</v>
      </c>
      <c r="K38" s="38" t="s">
        <v>27</v>
      </c>
      <c r="L38" s="74"/>
      <c r="M38" s="41">
        <v>1200</v>
      </c>
      <c r="N38" s="132">
        <v>1200</v>
      </c>
      <c r="O38" s="37">
        <v>44063</v>
      </c>
      <c r="P38" s="37">
        <v>44061</v>
      </c>
      <c r="Q38" s="37">
        <v>44245</v>
      </c>
      <c r="R38" s="38" t="s">
        <v>27</v>
      </c>
      <c r="S38" s="75"/>
      <c r="T38" s="41">
        <v>200</v>
      </c>
      <c r="U38" s="39">
        <v>200</v>
      </c>
      <c r="V38" s="37">
        <v>44252</v>
      </c>
      <c r="W38" s="37">
        <v>44246</v>
      </c>
      <c r="X38" s="37">
        <v>44273</v>
      </c>
      <c r="Y38" s="38" t="s">
        <v>27</v>
      </c>
      <c r="Z38" s="44"/>
      <c r="AA38" s="38"/>
      <c r="AB38" s="45">
        <f t="shared" ref="AB38:AB70" si="3">C38</f>
        <v>30000</v>
      </c>
      <c r="AC38" s="37">
        <v>44281</v>
      </c>
      <c r="AD38" s="10" t="s">
        <v>30</v>
      </c>
      <c r="AE38" s="38"/>
      <c r="AF38" s="46">
        <v>25547</v>
      </c>
      <c r="AG38" s="38" t="s">
        <v>41</v>
      </c>
      <c r="AH38" s="48" t="s">
        <v>168</v>
      </c>
      <c r="AI38" s="38"/>
      <c r="AJ38" s="38" t="s">
        <v>32</v>
      </c>
      <c r="AK38" s="48" t="s">
        <v>169</v>
      </c>
      <c r="AL38" s="48" t="s">
        <v>170</v>
      </c>
      <c r="AM38" s="44" t="s">
        <v>171</v>
      </c>
      <c r="AN38" s="38"/>
    </row>
    <row r="39" spans="1:40">
      <c r="A39" s="150">
        <v>43844</v>
      </c>
      <c r="B39" s="151" t="s">
        <v>172</v>
      </c>
      <c r="C39" s="152">
        <v>30000</v>
      </c>
      <c r="D39" s="151">
        <v>2</v>
      </c>
      <c r="E39" s="153">
        <v>0.08</v>
      </c>
      <c r="F39" s="154">
        <v>1426.85</v>
      </c>
      <c r="G39" s="152">
        <v>1284.1600000000001</v>
      </c>
      <c r="H39" s="150">
        <v>43851</v>
      </c>
      <c r="I39" s="150">
        <v>43844</v>
      </c>
      <c r="J39" s="150">
        <v>44061</v>
      </c>
      <c r="K39" s="151" t="s">
        <v>27</v>
      </c>
      <c r="L39" s="155"/>
      <c r="M39" s="156">
        <v>1200</v>
      </c>
      <c r="N39" s="152">
        <v>1080</v>
      </c>
      <c r="O39" s="150">
        <v>44063</v>
      </c>
      <c r="P39" s="150">
        <v>44061</v>
      </c>
      <c r="Q39" s="150">
        <v>44245</v>
      </c>
      <c r="R39" s="151" t="s">
        <v>27</v>
      </c>
      <c r="S39" s="157"/>
      <c r="T39" s="156">
        <v>200</v>
      </c>
      <c r="U39" s="152">
        <v>180</v>
      </c>
      <c r="V39" s="150">
        <v>44252</v>
      </c>
      <c r="W39" s="150">
        <v>44246</v>
      </c>
      <c r="X39" s="150">
        <v>44273</v>
      </c>
      <c r="Y39" s="151" t="s">
        <v>27</v>
      </c>
      <c r="Z39" s="158"/>
      <c r="AA39" s="151"/>
      <c r="AB39" s="156">
        <f t="shared" si="3"/>
        <v>30000</v>
      </c>
      <c r="AC39" s="150">
        <v>44281</v>
      </c>
      <c r="AD39" s="151" t="s">
        <v>30</v>
      </c>
      <c r="AE39" s="151"/>
      <c r="AF39" s="159">
        <v>16432</v>
      </c>
      <c r="AG39" s="151" t="s">
        <v>31</v>
      </c>
      <c r="AH39" s="160" t="s">
        <v>30</v>
      </c>
      <c r="AI39" s="151"/>
      <c r="AJ39" s="151" t="s">
        <v>32</v>
      </c>
      <c r="AK39" s="160" t="s">
        <v>173</v>
      </c>
      <c r="AL39" s="160" t="s">
        <v>55</v>
      </c>
      <c r="AM39" s="158" t="s">
        <v>174</v>
      </c>
      <c r="AN39" s="151"/>
    </row>
    <row r="40" spans="1:40">
      <c r="A40" s="14">
        <v>43872</v>
      </c>
      <c r="B40" s="10" t="s">
        <v>175</v>
      </c>
      <c r="C40" s="11">
        <v>50000</v>
      </c>
      <c r="D40" s="10">
        <v>2</v>
      </c>
      <c r="E40" s="12">
        <v>0.08</v>
      </c>
      <c r="F40" s="13">
        <v>2071.23</v>
      </c>
      <c r="G40" s="11">
        <v>1864.11</v>
      </c>
      <c r="H40" s="14">
        <v>43888</v>
      </c>
      <c r="I40" s="14">
        <v>43872</v>
      </c>
      <c r="J40" s="14">
        <v>44061</v>
      </c>
      <c r="K40" s="10" t="s">
        <v>27</v>
      </c>
      <c r="L40" s="161"/>
      <c r="M40" s="13">
        <v>2000</v>
      </c>
      <c r="N40" s="162">
        <v>1800</v>
      </c>
      <c r="O40" s="14">
        <v>44063</v>
      </c>
      <c r="P40" s="14">
        <v>44061</v>
      </c>
      <c r="Q40" s="14">
        <v>44245</v>
      </c>
      <c r="R40" s="10" t="s">
        <v>27</v>
      </c>
      <c r="S40" s="163"/>
      <c r="T40" s="13">
        <v>333.33</v>
      </c>
      <c r="U40" s="11">
        <v>300</v>
      </c>
      <c r="V40" s="14">
        <v>44252</v>
      </c>
      <c r="W40" s="14">
        <v>44246</v>
      </c>
      <c r="X40" s="14">
        <v>44273</v>
      </c>
      <c r="Y40" s="10" t="s">
        <v>27</v>
      </c>
      <c r="Z40" s="16"/>
      <c r="AA40" s="10"/>
      <c r="AB40" s="13">
        <f t="shared" si="3"/>
        <v>50000</v>
      </c>
      <c r="AC40" s="14">
        <v>44281</v>
      </c>
      <c r="AD40" s="10" t="s">
        <v>30</v>
      </c>
      <c r="AE40" s="10"/>
      <c r="AF40" s="17">
        <v>26735</v>
      </c>
      <c r="AG40" s="10" t="s">
        <v>31</v>
      </c>
      <c r="AH40" s="18" t="s">
        <v>30</v>
      </c>
      <c r="AI40" s="10"/>
      <c r="AJ40" s="10" t="s">
        <v>32</v>
      </c>
      <c r="AK40" s="18" t="s">
        <v>176</v>
      </c>
      <c r="AL40" s="18" t="s">
        <v>67</v>
      </c>
      <c r="AM40" s="16" t="s">
        <v>177</v>
      </c>
      <c r="AN40" s="10"/>
    </row>
    <row r="41" spans="1:40">
      <c r="A41" s="37">
        <v>43873</v>
      </c>
      <c r="B41" s="38" t="s">
        <v>178</v>
      </c>
      <c r="C41" s="39">
        <v>30000</v>
      </c>
      <c r="D41" s="38">
        <v>2</v>
      </c>
      <c r="E41" s="40">
        <v>0.08</v>
      </c>
      <c r="F41" s="41">
        <v>1236.1600000000001</v>
      </c>
      <c r="G41" s="39">
        <v>1236.1600000000001</v>
      </c>
      <c r="H41" s="37">
        <v>43888</v>
      </c>
      <c r="I41" s="37">
        <v>43873</v>
      </c>
      <c r="J41" s="37">
        <v>44061</v>
      </c>
      <c r="K41" s="38" t="s">
        <v>27</v>
      </c>
      <c r="L41" s="74"/>
      <c r="M41" s="41">
        <v>1200</v>
      </c>
      <c r="N41" s="132">
        <v>1200</v>
      </c>
      <c r="O41" s="37">
        <v>44063</v>
      </c>
      <c r="P41" s="37">
        <v>44061</v>
      </c>
      <c r="Q41" s="37">
        <v>44245</v>
      </c>
      <c r="R41" s="38" t="s">
        <v>27</v>
      </c>
      <c r="S41" s="75"/>
      <c r="T41" s="41">
        <v>200</v>
      </c>
      <c r="U41" s="39">
        <v>200</v>
      </c>
      <c r="V41" s="37">
        <v>44252</v>
      </c>
      <c r="W41" s="37">
        <v>44246</v>
      </c>
      <c r="X41" s="37">
        <v>44273</v>
      </c>
      <c r="Y41" s="38" t="s">
        <v>27</v>
      </c>
      <c r="Z41" s="44"/>
      <c r="AA41" s="38"/>
      <c r="AB41" s="45">
        <f t="shared" si="3"/>
        <v>30000</v>
      </c>
      <c r="AC41" s="37">
        <v>44281</v>
      </c>
      <c r="AD41" s="10" t="s">
        <v>30</v>
      </c>
      <c r="AE41" s="38"/>
      <c r="AF41" s="46">
        <v>15157</v>
      </c>
      <c r="AG41" s="38" t="s">
        <v>41</v>
      </c>
      <c r="AH41" s="48" t="s">
        <v>179</v>
      </c>
      <c r="AI41" s="38"/>
      <c r="AJ41" s="10" t="s">
        <v>32</v>
      </c>
      <c r="AK41" s="48" t="s">
        <v>180</v>
      </c>
      <c r="AL41" s="48" t="s">
        <v>181</v>
      </c>
      <c r="AM41" s="44" t="s">
        <v>182</v>
      </c>
      <c r="AN41" s="38"/>
    </row>
    <row r="42" spans="1:40">
      <c r="A42" s="37">
        <v>43880</v>
      </c>
      <c r="B42" s="38" t="s">
        <v>183</v>
      </c>
      <c r="C42" s="39">
        <v>100000</v>
      </c>
      <c r="D42" s="38">
        <v>2</v>
      </c>
      <c r="E42" s="40">
        <v>0.08</v>
      </c>
      <c r="F42" s="41">
        <v>3989.04</v>
      </c>
      <c r="G42" s="39">
        <v>3989.04</v>
      </c>
      <c r="H42" s="37">
        <v>43888</v>
      </c>
      <c r="I42" s="37">
        <v>43880</v>
      </c>
      <c r="J42" s="37">
        <v>44061</v>
      </c>
      <c r="K42" s="38" t="s">
        <v>27</v>
      </c>
      <c r="L42" s="74"/>
      <c r="M42" s="41">
        <v>4000</v>
      </c>
      <c r="N42" s="132">
        <v>4000</v>
      </c>
      <c r="O42" s="37">
        <v>44063</v>
      </c>
      <c r="P42" s="37">
        <v>44061</v>
      </c>
      <c r="Q42" s="37">
        <v>44245</v>
      </c>
      <c r="R42" s="38" t="s">
        <v>27</v>
      </c>
      <c r="S42" s="75"/>
      <c r="T42" s="41" t="s">
        <v>28</v>
      </c>
      <c r="U42" s="39"/>
      <c r="V42" s="37">
        <v>44251</v>
      </c>
      <c r="W42" s="38"/>
      <c r="X42" s="38"/>
      <c r="Y42" s="38" t="s">
        <v>29</v>
      </c>
      <c r="Z42" s="44"/>
      <c r="AA42" s="38"/>
      <c r="AB42" s="45">
        <f t="shared" si="3"/>
        <v>100000</v>
      </c>
      <c r="AC42" s="37">
        <v>44251</v>
      </c>
      <c r="AD42" s="10" t="s">
        <v>30</v>
      </c>
      <c r="AE42" s="38"/>
      <c r="AF42" s="46">
        <v>20148</v>
      </c>
      <c r="AG42" s="38" t="s">
        <v>41</v>
      </c>
      <c r="AH42" s="48" t="s">
        <v>184</v>
      </c>
      <c r="AI42" s="38"/>
      <c r="AJ42" s="38" t="s">
        <v>32</v>
      </c>
      <c r="AK42" s="48" t="s">
        <v>185</v>
      </c>
      <c r="AL42" s="48" t="s">
        <v>55</v>
      </c>
      <c r="AM42" s="44" t="s">
        <v>186</v>
      </c>
      <c r="AN42" s="38"/>
    </row>
    <row r="43" spans="1:40">
      <c r="A43" s="164">
        <v>43893</v>
      </c>
      <c r="B43" s="165" t="s">
        <v>187</v>
      </c>
      <c r="C43" s="166">
        <v>10000</v>
      </c>
      <c r="D43" s="165">
        <v>2</v>
      </c>
      <c r="E43" s="167">
        <v>0.08</v>
      </c>
      <c r="F43" s="168">
        <v>368.22</v>
      </c>
      <c r="G43" s="166">
        <v>368.22</v>
      </c>
      <c r="H43" s="164">
        <v>43901</v>
      </c>
      <c r="I43" s="164">
        <v>43893</v>
      </c>
      <c r="J43" s="164">
        <v>44061</v>
      </c>
      <c r="K43" s="165" t="s">
        <v>27</v>
      </c>
      <c r="L43" s="169"/>
      <c r="M43" s="168">
        <v>400</v>
      </c>
      <c r="N43" s="166">
        <v>400</v>
      </c>
      <c r="O43" s="164">
        <v>44063</v>
      </c>
      <c r="P43" s="164">
        <v>44061</v>
      </c>
      <c r="Q43" s="164">
        <v>44245</v>
      </c>
      <c r="R43" s="165" t="s">
        <v>27</v>
      </c>
      <c r="S43" s="170"/>
      <c r="T43" s="168">
        <v>66.67</v>
      </c>
      <c r="U43" s="166">
        <v>66.67</v>
      </c>
      <c r="V43" s="164">
        <v>44252</v>
      </c>
      <c r="W43" s="164">
        <v>44246</v>
      </c>
      <c r="X43" s="164">
        <v>44273</v>
      </c>
      <c r="Y43" s="165" t="s">
        <v>27</v>
      </c>
      <c r="Z43" s="171"/>
      <c r="AA43" s="165"/>
      <c r="AB43" s="172">
        <f t="shared" si="3"/>
        <v>10000</v>
      </c>
      <c r="AC43" s="164">
        <v>44281</v>
      </c>
      <c r="AD43" s="173" t="s">
        <v>30</v>
      </c>
      <c r="AE43" s="165"/>
      <c r="AF43" s="174">
        <v>23419</v>
      </c>
      <c r="AG43" s="165" t="s">
        <v>41</v>
      </c>
      <c r="AH43" s="175" t="s">
        <v>188</v>
      </c>
      <c r="AI43" s="165"/>
      <c r="AJ43" s="165" t="s">
        <v>32</v>
      </c>
      <c r="AK43" s="175" t="s">
        <v>189</v>
      </c>
      <c r="AL43" s="175" t="s">
        <v>44</v>
      </c>
      <c r="AM43" s="171" t="s">
        <v>190</v>
      </c>
      <c r="AN43" s="165"/>
    </row>
    <row r="44" spans="1:40">
      <c r="A44" s="37">
        <v>43896</v>
      </c>
      <c r="B44" s="38" t="s">
        <v>191</v>
      </c>
      <c r="C44" s="39">
        <v>50000</v>
      </c>
      <c r="D44" s="38">
        <v>2</v>
      </c>
      <c r="E44" s="40">
        <v>0.08</v>
      </c>
      <c r="F44" s="41">
        <v>1808.22</v>
      </c>
      <c r="G44" s="39">
        <v>1808.22</v>
      </c>
      <c r="H44" s="37">
        <v>43901</v>
      </c>
      <c r="I44" s="37">
        <v>43896</v>
      </c>
      <c r="J44" s="37">
        <v>44061</v>
      </c>
      <c r="K44" s="38" t="s">
        <v>27</v>
      </c>
      <c r="L44" s="74"/>
      <c r="M44" s="41">
        <v>2000</v>
      </c>
      <c r="N44" s="132">
        <v>2000</v>
      </c>
      <c r="O44" s="37">
        <v>44063</v>
      </c>
      <c r="P44" s="37">
        <v>44061</v>
      </c>
      <c r="Q44" s="37">
        <v>44245</v>
      </c>
      <c r="R44" s="38" t="s">
        <v>27</v>
      </c>
      <c r="S44" s="75"/>
      <c r="T44" s="41" t="s">
        <v>28</v>
      </c>
      <c r="U44" s="39"/>
      <c r="V44" s="37">
        <v>44251</v>
      </c>
      <c r="W44" s="38"/>
      <c r="X44" s="38"/>
      <c r="Y44" s="38" t="s">
        <v>29</v>
      </c>
      <c r="Z44" s="44"/>
      <c r="AA44" s="38"/>
      <c r="AB44" s="45">
        <f t="shared" si="3"/>
        <v>50000</v>
      </c>
      <c r="AC44" s="37">
        <v>44251</v>
      </c>
      <c r="AD44" s="10" t="s">
        <v>30</v>
      </c>
      <c r="AE44" s="38"/>
      <c r="AF44" s="46">
        <v>27049</v>
      </c>
      <c r="AG44" s="38" t="s">
        <v>41</v>
      </c>
      <c r="AH44" s="48" t="s">
        <v>192</v>
      </c>
      <c r="AI44" s="38"/>
      <c r="AJ44" s="38" t="s">
        <v>32</v>
      </c>
      <c r="AK44" s="48" t="s">
        <v>193</v>
      </c>
      <c r="AL44" s="48" t="s">
        <v>194</v>
      </c>
      <c r="AM44" s="44" t="s">
        <v>195</v>
      </c>
      <c r="AN44" s="38"/>
    </row>
    <row r="45" spans="1:40">
      <c r="A45" s="37">
        <v>43899</v>
      </c>
      <c r="B45" s="38" t="s">
        <v>196</v>
      </c>
      <c r="C45" s="39">
        <v>80000</v>
      </c>
      <c r="D45" s="38">
        <v>2</v>
      </c>
      <c r="E45" s="40">
        <v>0.09</v>
      </c>
      <c r="F45" s="41">
        <v>3195.62</v>
      </c>
      <c r="G45" s="39">
        <v>3195.62</v>
      </c>
      <c r="H45" s="37">
        <v>43901</v>
      </c>
      <c r="I45" s="37">
        <v>43899</v>
      </c>
      <c r="J45" s="37">
        <v>44061</v>
      </c>
      <c r="K45" s="38" t="s">
        <v>27</v>
      </c>
      <c r="L45" s="74"/>
      <c r="M45" s="41">
        <v>3600</v>
      </c>
      <c r="N45" s="176">
        <v>3600</v>
      </c>
      <c r="O45" s="37">
        <v>44064</v>
      </c>
      <c r="P45" s="37">
        <v>44061</v>
      </c>
      <c r="Q45" s="37">
        <v>44245</v>
      </c>
      <c r="R45" s="38" t="s">
        <v>27</v>
      </c>
      <c r="S45" s="75"/>
      <c r="T45" s="41">
        <v>600</v>
      </c>
      <c r="U45" s="39">
        <v>600</v>
      </c>
      <c r="V45" s="37">
        <v>44252</v>
      </c>
      <c r="W45" s="37">
        <v>44246</v>
      </c>
      <c r="X45" s="37">
        <v>44273</v>
      </c>
      <c r="Y45" s="38" t="s">
        <v>27</v>
      </c>
      <c r="Z45" s="44"/>
      <c r="AA45" s="38"/>
      <c r="AB45" s="45">
        <f t="shared" si="3"/>
        <v>80000</v>
      </c>
      <c r="AC45" s="37">
        <v>44281</v>
      </c>
      <c r="AD45" s="10" t="s">
        <v>30</v>
      </c>
      <c r="AE45" s="38"/>
      <c r="AF45" s="46" t="s">
        <v>30</v>
      </c>
      <c r="AG45" s="38" t="s">
        <v>41</v>
      </c>
      <c r="AH45" s="18"/>
      <c r="AI45" s="38"/>
      <c r="AJ45" s="38" t="s">
        <v>32</v>
      </c>
      <c r="AK45" s="48" t="s">
        <v>197</v>
      </c>
      <c r="AL45" s="48" t="s">
        <v>55</v>
      </c>
      <c r="AM45" s="44" t="s">
        <v>198</v>
      </c>
      <c r="AN45" s="38"/>
    </row>
    <row r="46" spans="1:40">
      <c r="A46" s="14">
        <v>43900</v>
      </c>
      <c r="B46" s="10" t="s">
        <v>199</v>
      </c>
      <c r="C46" s="11">
        <v>20000</v>
      </c>
      <c r="D46" s="10">
        <v>2</v>
      </c>
      <c r="E46" s="12">
        <v>0.08</v>
      </c>
      <c r="F46" s="13">
        <v>705.75</v>
      </c>
      <c r="G46" s="11">
        <v>705.75</v>
      </c>
      <c r="H46" s="14">
        <v>43901</v>
      </c>
      <c r="I46" s="14">
        <v>37325</v>
      </c>
      <c r="J46" s="14">
        <v>44061</v>
      </c>
      <c r="K46" s="10" t="s">
        <v>27</v>
      </c>
      <c r="L46" s="161"/>
      <c r="M46" s="13">
        <v>800</v>
      </c>
      <c r="N46" s="177">
        <v>649.5</v>
      </c>
      <c r="O46" s="14">
        <v>44064</v>
      </c>
      <c r="P46" s="14">
        <v>44061</v>
      </c>
      <c r="Q46" s="14">
        <v>44245</v>
      </c>
      <c r="R46" s="10" t="s">
        <v>27</v>
      </c>
      <c r="S46" s="163" t="s">
        <v>200</v>
      </c>
      <c r="T46" s="13">
        <v>133.33000000000001</v>
      </c>
      <c r="U46" s="11">
        <v>120</v>
      </c>
      <c r="V46" s="14">
        <v>44252</v>
      </c>
      <c r="W46" s="14">
        <v>44246</v>
      </c>
      <c r="X46" s="14">
        <v>44273</v>
      </c>
      <c r="Y46" s="10" t="s">
        <v>27</v>
      </c>
      <c r="Z46" s="16"/>
      <c r="AA46" s="10"/>
      <c r="AB46" s="13">
        <f t="shared" si="3"/>
        <v>20000</v>
      </c>
      <c r="AC46" s="14">
        <v>44281</v>
      </c>
      <c r="AD46" s="10" t="s">
        <v>30</v>
      </c>
      <c r="AE46" s="10"/>
      <c r="AF46" s="17">
        <v>26345</v>
      </c>
      <c r="AG46" s="10" t="s">
        <v>31</v>
      </c>
      <c r="AH46" s="18" t="s">
        <v>30</v>
      </c>
      <c r="AI46" s="10"/>
      <c r="AJ46" s="10" t="s">
        <v>32</v>
      </c>
      <c r="AK46" s="18" t="s">
        <v>201</v>
      </c>
      <c r="AL46" s="18" t="s">
        <v>202</v>
      </c>
      <c r="AM46" s="16" t="s">
        <v>203</v>
      </c>
      <c r="AN46" s="10"/>
    </row>
    <row r="47" spans="1:40">
      <c r="A47" s="37">
        <v>43901</v>
      </c>
      <c r="B47" s="38" t="s">
        <v>204</v>
      </c>
      <c r="C47" s="39">
        <v>10000</v>
      </c>
      <c r="D47" s="38">
        <v>2</v>
      </c>
      <c r="E47" s="40">
        <v>0.08</v>
      </c>
      <c r="F47" s="41">
        <v>350.68</v>
      </c>
      <c r="G47" s="39">
        <v>350.68</v>
      </c>
      <c r="H47" s="37">
        <v>43907</v>
      </c>
      <c r="I47" s="37">
        <v>43901</v>
      </c>
      <c r="J47" s="37">
        <v>44061</v>
      </c>
      <c r="K47" s="38" t="s">
        <v>27</v>
      </c>
      <c r="L47" s="74"/>
      <c r="M47" s="41">
        <v>400</v>
      </c>
      <c r="N47" s="176">
        <v>400</v>
      </c>
      <c r="O47" s="37">
        <v>44064</v>
      </c>
      <c r="P47" s="37">
        <v>44061</v>
      </c>
      <c r="Q47" s="37">
        <v>44245</v>
      </c>
      <c r="R47" s="38" t="s">
        <v>27</v>
      </c>
      <c r="S47" s="75"/>
      <c r="T47" s="41">
        <v>66.67</v>
      </c>
      <c r="U47" s="39">
        <v>66.67</v>
      </c>
      <c r="V47" s="37">
        <v>44252</v>
      </c>
      <c r="W47" s="37">
        <v>44246</v>
      </c>
      <c r="X47" s="37">
        <v>44273</v>
      </c>
      <c r="Y47" s="38" t="s">
        <v>27</v>
      </c>
      <c r="Z47" s="44"/>
      <c r="AA47" s="38"/>
      <c r="AB47" s="45">
        <f t="shared" si="3"/>
        <v>10000</v>
      </c>
      <c r="AC47" s="37">
        <v>44281</v>
      </c>
      <c r="AD47" s="10" t="s">
        <v>30</v>
      </c>
      <c r="AE47" s="38"/>
      <c r="AF47" s="46">
        <v>27752</v>
      </c>
      <c r="AG47" s="38" t="s">
        <v>41</v>
      </c>
      <c r="AH47" s="48" t="s">
        <v>205</v>
      </c>
      <c r="AI47" s="38"/>
      <c r="AJ47" s="38" t="s">
        <v>32</v>
      </c>
      <c r="AK47" s="48" t="s">
        <v>206</v>
      </c>
      <c r="AL47" s="48" t="s">
        <v>55</v>
      </c>
      <c r="AM47" s="44" t="s">
        <v>207</v>
      </c>
      <c r="AN47" s="38"/>
    </row>
    <row r="48" spans="1:40">
      <c r="A48" s="14">
        <v>43906</v>
      </c>
      <c r="B48" s="10" t="s">
        <v>208</v>
      </c>
      <c r="C48" s="11">
        <v>20000</v>
      </c>
      <c r="D48" s="10">
        <v>2</v>
      </c>
      <c r="E48" s="12">
        <v>0.09</v>
      </c>
      <c r="F48" s="13">
        <v>764.38</v>
      </c>
      <c r="G48" s="11">
        <v>687.95</v>
      </c>
      <c r="H48" s="14">
        <v>43914</v>
      </c>
      <c r="I48" s="14">
        <v>43906</v>
      </c>
      <c r="J48" s="14">
        <v>44061</v>
      </c>
      <c r="K48" s="10" t="s">
        <v>27</v>
      </c>
      <c r="L48" s="161" t="s">
        <v>209</v>
      </c>
      <c r="M48" s="13">
        <v>900</v>
      </c>
      <c r="N48" s="177">
        <v>810</v>
      </c>
      <c r="O48" s="14">
        <v>44064</v>
      </c>
      <c r="P48" s="14">
        <v>44061</v>
      </c>
      <c r="Q48" s="14">
        <v>44245</v>
      </c>
      <c r="R48" s="10" t="s">
        <v>27</v>
      </c>
      <c r="S48" s="163"/>
      <c r="T48" s="13" t="s">
        <v>28</v>
      </c>
      <c r="U48" s="11"/>
      <c r="V48" s="14">
        <v>44251</v>
      </c>
      <c r="W48" s="10"/>
      <c r="X48" s="10"/>
      <c r="Y48" s="10" t="s">
        <v>29</v>
      </c>
      <c r="Z48" s="16"/>
      <c r="AA48" s="10"/>
      <c r="AB48" s="13">
        <f t="shared" si="3"/>
        <v>20000</v>
      </c>
      <c r="AC48" s="14">
        <v>44251</v>
      </c>
      <c r="AD48" s="10" t="s">
        <v>30</v>
      </c>
      <c r="AE48" s="10"/>
      <c r="AF48" s="17" t="s">
        <v>30</v>
      </c>
      <c r="AG48" s="10" t="s">
        <v>31</v>
      </c>
      <c r="AH48" s="18" t="s">
        <v>30</v>
      </c>
      <c r="AI48" s="10"/>
      <c r="AJ48" s="10" t="s">
        <v>32</v>
      </c>
      <c r="AK48" s="18" t="s">
        <v>107</v>
      </c>
      <c r="AL48" s="18" t="s">
        <v>210</v>
      </c>
      <c r="AM48" s="16" t="s">
        <v>198</v>
      </c>
      <c r="AN48" s="10"/>
    </row>
    <row r="49" spans="1:40">
      <c r="A49" s="37">
        <v>43907</v>
      </c>
      <c r="B49" s="38" t="s">
        <v>211</v>
      </c>
      <c r="C49" s="39">
        <v>20000</v>
      </c>
      <c r="D49" s="38">
        <v>2</v>
      </c>
      <c r="E49" s="40">
        <v>0.08</v>
      </c>
      <c r="F49" s="41">
        <v>675.07</v>
      </c>
      <c r="G49" s="39">
        <v>675.07</v>
      </c>
      <c r="H49" s="37">
        <v>43914</v>
      </c>
      <c r="I49" s="37">
        <v>43907</v>
      </c>
      <c r="J49" s="37">
        <v>44061</v>
      </c>
      <c r="K49" s="38" t="s">
        <v>27</v>
      </c>
      <c r="L49" s="74"/>
      <c r="M49" s="41">
        <v>800</v>
      </c>
      <c r="N49" s="176">
        <v>800</v>
      </c>
      <c r="O49" s="37">
        <v>44064</v>
      </c>
      <c r="P49" s="37">
        <v>44061</v>
      </c>
      <c r="Q49" s="37">
        <v>44245</v>
      </c>
      <c r="R49" s="38" t="s">
        <v>27</v>
      </c>
      <c r="S49" s="75"/>
      <c r="T49" s="41" t="s">
        <v>28</v>
      </c>
      <c r="U49" s="39"/>
      <c r="V49" s="37">
        <v>44251</v>
      </c>
      <c r="W49" s="38"/>
      <c r="X49" s="38"/>
      <c r="Y49" s="38" t="s">
        <v>29</v>
      </c>
      <c r="Z49" s="44"/>
      <c r="AA49" s="38"/>
      <c r="AB49" s="45">
        <f t="shared" si="3"/>
        <v>20000</v>
      </c>
      <c r="AC49" s="37">
        <v>44251</v>
      </c>
      <c r="AD49" s="10" t="s">
        <v>30</v>
      </c>
      <c r="AE49" s="38"/>
      <c r="AF49" s="46">
        <v>20828</v>
      </c>
      <c r="AG49" s="38" t="s">
        <v>41</v>
      </c>
      <c r="AH49" s="48" t="s">
        <v>212</v>
      </c>
      <c r="AI49" s="38"/>
      <c r="AJ49" s="38" t="s">
        <v>32</v>
      </c>
      <c r="AK49" s="48" t="s">
        <v>213</v>
      </c>
      <c r="AL49" s="48" t="s">
        <v>214</v>
      </c>
      <c r="AM49" s="44" t="s">
        <v>215</v>
      </c>
      <c r="AN49" s="38"/>
    </row>
    <row r="50" spans="1:40">
      <c r="A50" s="37">
        <v>43910</v>
      </c>
      <c r="B50" s="38" t="s">
        <v>216</v>
      </c>
      <c r="C50" s="39">
        <v>25000</v>
      </c>
      <c r="D50" s="38">
        <v>2</v>
      </c>
      <c r="E50" s="40">
        <v>0.08</v>
      </c>
      <c r="F50" s="41">
        <v>827.4</v>
      </c>
      <c r="G50" s="39">
        <v>827.4</v>
      </c>
      <c r="H50" s="37">
        <v>43914</v>
      </c>
      <c r="I50" s="37">
        <v>43910</v>
      </c>
      <c r="J50" s="37">
        <v>44061</v>
      </c>
      <c r="K50" s="38" t="s">
        <v>27</v>
      </c>
      <c r="L50" s="74"/>
      <c r="M50" s="41">
        <v>1000</v>
      </c>
      <c r="N50" s="176">
        <v>1000</v>
      </c>
      <c r="O50" s="37">
        <v>44064</v>
      </c>
      <c r="P50" s="37">
        <v>44061</v>
      </c>
      <c r="Q50" s="37">
        <v>44245</v>
      </c>
      <c r="R50" s="38" t="s">
        <v>27</v>
      </c>
      <c r="S50" s="75"/>
      <c r="T50" s="41">
        <v>166.67</v>
      </c>
      <c r="U50" s="39">
        <v>166.67</v>
      </c>
      <c r="V50" s="37">
        <v>44252</v>
      </c>
      <c r="W50" s="37">
        <v>44246</v>
      </c>
      <c r="X50" s="37">
        <v>44273</v>
      </c>
      <c r="Y50" s="38" t="s">
        <v>27</v>
      </c>
      <c r="Z50" s="44"/>
      <c r="AA50" s="38"/>
      <c r="AB50" s="45">
        <f t="shared" si="3"/>
        <v>25000</v>
      </c>
      <c r="AC50" s="37">
        <v>44281</v>
      </c>
      <c r="AD50" s="10" t="s">
        <v>30</v>
      </c>
      <c r="AE50" s="38"/>
      <c r="AF50" s="46">
        <v>17984</v>
      </c>
      <c r="AG50" s="38" t="s">
        <v>41</v>
      </c>
      <c r="AH50" s="48" t="s">
        <v>217</v>
      </c>
      <c r="AI50" s="38"/>
      <c r="AJ50" s="38" t="s">
        <v>32</v>
      </c>
      <c r="AK50" s="48" t="s">
        <v>218</v>
      </c>
      <c r="AL50" s="48" t="s">
        <v>55</v>
      </c>
      <c r="AM50" s="44" t="s">
        <v>219</v>
      </c>
      <c r="AN50" s="38"/>
    </row>
    <row r="51" spans="1:40">
      <c r="A51" s="37">
        <v>43914</v>
      </c>
      <c r="B51" s="38" t="s">
        <v>216</v>
      </c>
      <c r="C51" s="39">
        <v>25000</v>
      </c>
      <c r="D51" s="38">
        <v>2</v>
      </c>
      <c r="E51" s="40">
        <v>0.08</v>
      </c>
      <c r="F51" s="41">
        <v>805.48</v>
      </c>
      <c r="G51" s="39">
        <v>805.48</v>
      </c>
      <c r="H51" s="37">
        <v>43930</v>
      </c>
      <c r="I51" s="37">
        <v>43914</v>
      </c>
      <c r="J51" s="37">
        <v>44061</v>
      </c>
      <c r="K51" s="38" t="s">
        <v>27</v>
      </c>
      <c r="L51" s="74"/>
      <c r="M51" s="41">
        <v>1000</v>
      </c>
      <c r="N51" s="176">
        <v>1000</v>
      </c>
      <c r="O51" s="37">
        <v>44064</v>
      </c>
      <c r="P51" s="37">
        <v>44061</v>
      </c>
      <c r="Q51" s="37">
        <v>44245</v>
      </c>
      <c r="R51" s="38" t="s">
        <v>27</v>
      </c>
      <c r="S51" s="75"/>
      <c r="T51" s="41">
        <v>166.67</v>
      </c>
      <c r="U51" s="39">
        <v>166.67</v>
      </c>
      <c r="V51" s="37">
        <v>44252</v>
      </c>
      <c r="W51" s="37">
        <v>44246</v>
      </c>
      <c r="X51" s="37">
        <v>44273</v>
      </c>
      <c r="Y51" s="38" t="s">
        <v>27</v>
      </c>
      <c r="Z51" s="44"/>
      <c r="AA51" s="38"/>
      <c r="AB51" s="45">
        <f t="shared" si="3"/>
        <v>25000</v>
      </c>
      <c r="AC51" s="37">
        <v>44281</v>
      </c>
      <c r="AD51" s="10" t="s">
        <v>30</v>
      </c>
      <c r="AE51" s="38"/>
      <c r="AF51" s="46">
        <v>17984</v>
      </c>
      <c r="AG51" s="38" t="s">
        <v>41</v>
      </c>
      <c r="AH51" s="48" t="s">
        <v>217</v>
      </c>
      <c r="AI51" s="38"/>
      <c r="AJ51" s="38" t="s">
        <v>32</v>
      </c>
      <c r="AK51" s="48" t="s">
        <v>218</v>
      </c>
      <c r="AL51" s="48" t="s">
        <v>55</v>
      </c>
      <c r="AM51" s="44" t="s">
        <v>219</v>
      </c>
      <c r="AN51" s="38"/>
    </row>
    <row r="52" spans="1:40">
      <c r="A52" s="37">
        <v>43917</v>
      </c>
      <c r="B52" s="38" t="s">
        <v>216</v>
      </c>
      <c r="C52" s="39">
        <v>25000</v>
      </c>
      <c r="D52" s="38">
        <v>2</v>
      </c>
      <c r="E52" s="40">
        <v>0.08</v>
      </c>
      <c r="F52" s="41">
        <v>789.04</v>
      </c>
      <c r="G52" s="39">
        <v>789.04</v>
      </c>
      <c r="H52" s="37">
        <v>43930</v>
      </c>
      <c r="I52" s="37">
        <v>43917</v>
      </c>
      <c r="J52" s="37">
        <v>44061</v>
      </c>
      <c r="K52" s="38" t="s">
        <v>27</v>
      </c>
      <c r="L52" s="74"/>
      <c r="M52" s="41">
        <v>1000</v>
      </c>
      <c r="N52" s="176">
        <v>1000</v>
      </c>
      <c r="O52" s="37">
        <v>44064</v>
      </c>
      <c r="P52" s="37">
        <v>44061</v>
      </c>
      <c r="Q52" s="37">
        <v>44245</v>
      </c>
      <c r="R52" s="38" t="s">
        <v>27</v>
      </c>
      <c r="S52" s="75"/>
      <c r="T52" s="41">
        <v>166.67</v>
      </c>
      <c r="U52" s="39">
        <v>166.67</v>
      </c>
      <c r="V52" s="37">
        <v>44252</v>
      </c>
      <c r="W52" s="37">
        <v>44246</v>
      </c>
      <c r="X52" s="37">
        <v>44273</v>
      </c>
      <c r="Y52" s="38" t="s">
        <v>27</v>
      </c>
      <c r="Z52" s="44"/>
      <c r="AA52" s="38"/>
      <c r="AB52" s="45">
        <f t="shared" si="3"/>
        <v>25000</v>
      </c>
      <c r="AC52" s="37">
        <v>44281</v>
      </c>
      <c r="AD52" s="10" t="s">
        <v>30</v>
      </c>
      <c r="AE52" s="38"/>
      <c r="AF52" s="46">
        <v>17984</v>
      </c>
      <c r="AG52" s="38" t="s">
        <v>41</v>
      </c>
      <c r="AH52" s="48" t="s">
        <v>217</v>
      </c>
      <c r="AI52" s="38"/>
      <c r="AJ52" s="38" t="s">
        <v>32</v>
      </c>
      <c r="AK52" s="48" t="s">
        <v>218</v>
      </c>
      <c r="AL52" s="48" t="s">
        <v>55</v>
      </c>
      <c r="AM52" s="44" t="s">
        <v>219</v>
      </c>
      <c r="AN52" s="38"/>
    </row>
    <row r="53" spans="1:40">
      <c r="A53" s="37">
        <v>43920</v>
      </c>
      <c r="B53" s="38" t="s">
        <v>216</v>
      </c>
      <c r="C53" s="39">
        <v>25000</v>
      </c>
      <c r="D53" s="38">
        <v>2</v>
      </c>
      <c r="E53" s="40">
        <v>0.08</v>
      </c>
      <c r="F53" s="41">
        <v>772.6</v>
      </c>
      <c r="G53" s="39">
        <v>772.6</v>
      </c>
      <c r="H53" s="37">
        <v>43930</v>
      </c>
      <c r="I53" s="37">
        <v>43920</v>
      </c>
      <c r="J53" s="37">
        <v>44061</v>
      </c>
      <c r="K53" s="38" t="s">
        <v>27</v>
      </c>
      <c r="L53" s="74"/>
      <c r="M53" s="41">
        <v>1000</v>
      </c>
      <c r="N53" s="176">
        <v>1000</v>
      </c>
      <c r="O53" s="37">
        <v>44064</v>
      </c>
      <c r="P53" s="37">
        <v>44061</v>
      </c>
      <c r="Q53" s="37">
        <v>44245</v>
      </c>
      <c r="R53" s="38" t="s">
        <v>27</v>
      </c>
      <c r="S53" s="75"/>
      <c r="T53" s="41">
        <v>166.67</v>
      </c>
      <c r="U53" s="39">
        <v>166.67</v>
      </c>
      <c r="V53" s="37">
        <v>44252</v>
      </c>
      <c r="W53" s="37">
        <v>44246</v>
      </c>
      <c r="X53" s="37">
        <v>44273</v>
      </c>
      <c r="Y53" s="38" t="s">
        <v>27</v>
      </c>
      <c r="Z53" s="44"/>
      <c r="AA53" s="38"/>
      <c r="AB53" s="45">
        <f t="shared" si="3"/>
        <v>25000</v>
      </c>
      <c r="AC53" s="37">
        <v>44281</v>
      </c>
      <c r="AD53" s="10" t="s">
        <v>30</v>
      </c>
      <c r="AE53" s="38"/>
      <c r="AF53" s="46">
        <v>17984</v>
      </c>
      <c r="AG53" s="38" t="s">
        <v>41</v>
      </c>
      <c r="AH53" s="48" t="s">
        <v>217</v>
      </c>
      <c r="AI53" s="38"/>
      <c r="AJ53" s="38" t="s">
        <v>32</v>
      </c>
      <c r="AK53" s="48" t="s">
        <v>218</v>
      </c>
      <c r="AL53" s="48" t="s">
        <v>55</v>
      </c>
      <c r="AM53" s="44" t="s">
        <v>219</v>
      </c>
      <c r="AN53" s="38"/>
    </row>
    <row r="54" spans="1:40">
      <c r="A54" s="37">
        <v>43921</v>
      </c>
      <c r="B54" s="38" t="s">
        <v>216</v>
      </c>
      <c r="C54" s="39">
        <v>10000</v>
      </c>
      <c r="D54" s="38">
        <v>2</v>
      </c>
      <c r="E54" s="40">
        <v>0.08</v>
      </c>
      <c r="F54" s="41">
        <v>306.85000000000002</v>
      </c>
      <c r="G54" s="39">
        <v>306.85000000000002</v>
      </c>
      <c r="H54" s="37">
        <v>43930</v>
      </c>
      <c r="I54" s="37">
        <v>43921</v>
      </c>
      <c r="J54" s="37">
        <v>44061</v>
      </c>
      <c r="K54" s="38" t="s">
        <v>27</v>
      </c>
      <c r="L54" s="74"/>
      <c r="M54" s="41">
        <v>400</v>
      </c>
      <c r="N54" s="176">
        <v>400</v>
      </c>
      <c r="O54" s="37">
        <v>44064</v>
      </c>
      <c r="P54" s="37">
        <v>44061</v>
      </c>
      <c r="Q54" s="37">
        <v>44245</v>
      </c>
      <c r="R54" s="38" t="s">
        <v>27</v>
      </c>
      <c r="S54" s="75"/>
      <c r="T54" s="41">
        <v>66.67</v>
      </c>
      <c r="U54" s="39">
        <v>66.67</v>
      </c>
      <c r="V54" s="37">
        <v>44252</v>
      </c>
      <c r="W54" s="37">
        <v>44246</v>
      </c>
      <c r="X54" s="37">
        <v>44273</v>
      </c>
      <c r="Y54" s="38" t="s">
        <v>27</v>
      </c>
      <c r="Z54" s="44"/>
      <c r="AA54" s="38"/>
      <c r="AB54" s="45">
        <f t="shared" si="3"/>
        <v>10000</v>
      </c>
      <c r="AC54" s="37">
        <v>44281</v>
      </c>
      <c r="AD54" s="10" t="s">
        <v>30</v>
      </c>
      <c r="AE54" s="38"/>
      <c r="AF54" s="46">
        <v>17984</v>
      </c>
      <c r="AG54" s="38" t="s">
        <v>41</v>
      </c>
      <c r="AH54" s="48" t="s">
        <v>217</v>
      </c>
      <c r="AI54" s="38"/>
      <c r="AJ54" s="38" t="s">
        <v>32</v>
      </c>
      <c r="AK54" s="48" t="s">
        <v>218</v>
      </c>
      <c r="AL54" s="48" t="s">
        <v>55</v>
      </c>
      <c r="AM54" s="44" t="s">
        <v>219</v>
      </c>
      <c r="AN54" s="38"/>
    </row>
    <row r="55" spans="1:40">
      <c r="A55" s="98">
        <v>43986</v>
      </c>
      <c r="B55" s="99" t="s">
        <v>89</v>
      </c>
      <c r="C55" s="100">
        <v>30000</v>
      </c>
      <c r="D55" s="99">
        <v>2</v>
      </c>
      <c r="E55" s="101">
        <v>0.08</v>
      </c>
      <c r="F55" s="102">
        <v>473.42</v>
      </c>
      <c r="G55" s="100">
        <v>473.42</v>
      </c>
      <c r="H55" s="98">
        <v>43992</v>
      </c>
      <c r="I55" s="98">
        <v>43990</v>
      </c>
      <c r="J55" s="98">
        <v>44061</v>
      </c>
      <c r="K55" s="99" t="s">
        <v>27</v>
      </c>
      <c r="L55" s="103"/>
      <c r="M55" s="102">
        <v>1200</v>
      </c>
      <c r="N55" s="100">
        <v>1200</v>
      </c>
      <c r="O55" s="98">
        <v>44064</v>
      </c>
      <c r="P55" s="98">
        <v>44061</v>
      </c>
      <c r="Q55" s="98">
        <v>44245</v>
      </c>
      <c r="R55" s="99" t="s">
        <v>27</v>
      </c>
      <c r="S55" s="104"/>
      <c r="T55" s="102" t="s">
        <v>28</v>
      </c>
      <c r="U55" s="100"/>
      <c r="V55" s="98">
        <v>44251</v>
      </c>
      <c r="W55" s="99"/>
      <c r="X55" s="99"/>
      <c r="Y55" s="99" t="s">
        <v>29</v>
      </c>
      <c r="Z55" s="105"/>
      <c r="AA55" s="99"/>
      <c r="AB55" s="106">
        <f t="shared" si="3"/>
        <v>30000</v>
      </c>
      <c r="AC55" s="98">
        <v>44251</v>
      </c>
      <c r="AD55" s="107" t="s">
        <v>30</v>
      </c>
      <c r="AE55" s="99"/>
      <c r="AF55" s="108">
        <v>29993</v>
      </c>
      <c r="AG55" s="109" t="s">
        <v>41</v>
      </c>
      <c r="AH55" s="110" t="s">
        <v>90</v>
      </c>
      <c r="AI55" s="99"/>
      <c r="AJ55" s="99" t="s">
        <v>32</v>
      </c>
      <c r="AK55" s="110" t="s">
        <v>91</v>
      </c>
      <c r="AL55" s="110" t="s">
        <v>92</v>
      </c>
      <c r="AM55" s="105" t="s">
        <v>93</v>
      </c>
      <c r="AN55" s="99"/>
    </row>
    <row r="56" spans="1:40">
      <c r="A56" s="88">
        <v>43986</v>
      </c>
      <c r="B56" s="89" t="s">
        <v>86</v>
      </c>
      <c r="C56" s="90">
        <v>240000</v>
      </c>
      <c r="D56" s="89">
        <v>2</v>
      </c>
      <c r="E56" s="91">
        <v>8.5000000000000006E-2</v>
      </c>
      <c r="F56" s="92">
        <v>4024.11</v>
      </c>
      <c r="G56" s="90">
        <v>3621.7</v>
      </c>
      <c r="H56" s="88">
        <v>43993</v>
      </c>
      <c r="I56" s="88">
        <v>43990</v>
      </c>
      <c r="J56" s="88">
        <v>44061</v>
      </c>
      <c r="K56" s="89" t="s">
        <v>27</v>
      </c>
      <c r="L56" s="178" t="s">
        <v>220</v>
      </c>
      <c r="M56" s="92">
        <v>10200</v>
      </c>
      <c r="N56" s="90">
        <v>9180</v>
      </c>
      <c r="O56" s="88">
        <v>44060</v>
      </c>
      <c r="P56" s="88">
        <v>44061</v>
      </c>
      <c r="Q56" s="88">
        <v>44245</v>
      </c>
      <c r="R56" s="89" t="s">
        <v>29</v>
      </c>
      <c r="S56" s="94"/>
      <c r="T56" s="92">
        <v>1700</v>
      </c>
      <c r="U56" s="90">
        <v>1530</v>
      </c>
      <c r="V56" s="88">
        <v>44252</v>
      </c>
      <c r="W56" s="88">
        <v>44246</v>
      </c>
      <c r="X56" s="88">
        <v>44273</v>
      </c>
      <c r="Y56" s="89" t="s">
        <v>27</v>
      </c>
      <c r="Z56" s="95"/>
      <c r="AA56" s="89"/>
      <c r="AB56" s="92">
        <f t="shared" si="3"/>
        <v>240000</v>
      </c>
      <c r="AC56" s="88">
        <v>44281</v>
      </c>
      <c r="AD56" s="89" t="s">
        <v>30</v>
      </c>
      <c r="AE56" s="89"/>
      <c r="AF56" s="96">
        <v>21709</v>
      </c>
      <c r="AG56" s="89" t="s">
        <v>31</v>
      </c>
      <c r="AH56" s="97" t="s">
        <v>30</v>
      </c>
      <c r="AI56" s="89"/>
      <c r="AJ56" s="89" t="s">
        <v>32</v>
      </c>
      <c r="AK56" s="97" t="s">
        <v>87</v>
      </c>
      <c r="AL56" s="97" t="s">
        <v>55</v>
      </c>
      <c r="AM56" s="95" t="s">
        <v>88</v>
      </c>
      <c r="AN56" s="89"/>
    </row>
    <row r="57" spans="1:40">
      <c r="A57" s="37">
        <v>44036</v>
      </c>
      <c r="B57" s="38" t="s">
        <v>221</v>
      </c>
      <c r="C57" s="39">
        <v>30000</v>
      </c>
      <c r="D57" s="38">
        <v>2</v>
      </c>
      <c r="E57" s="40">
        <v>0.08</v>
      </c>
      <c r="F57" s="41">
        <v>164.38</v>
      </c>
      <c r="G57" s="39">
        <v>164.38</v>
      </c>
      <c r="H57" s="37">
        <v>44046</v>
      </c>
      <c r="I57" s="37">
        <v>44036</v>
      </c>
      <c r="J57" s="37">
        <v>44061</v>
      </c>
      <c r="K57" s="38" t="s">
        <v>27</v>
      </c>
      <c r="L57" s="42"/>
      <c r="M57" s="41">
        <v>1200</v>
      </c>
      <c r="N57" s="176">
        <v>1200</v>
      </c>
      <c r="O57" s="37">
        <v>44064</v>
      </c>
      <c r="P57" s="37">
        <v>44061</v>
      </c>
      <c r="Q57" s="37">
        <v>44245</v>
      </c>
      <c r="R57" s="38" t="s">
        <v>27</v>
      </c>
      <c r="S57" s="75"/>
      <c r="T57" s="41">
        <v>200</v>
      </c>
      <c r="U57" s="39">
        <v>200</v>
      </c>
      <c r="V57" s="37">
        <v>44252</v>
      </c>
      <c r="W57" s="37">
        <v>44246</v>
      </c>
      <c r="X57" s="37">
        <v>44273</v>
      </c>
      <c r="Y57" s="38" t="s">
        <v>27</v>
      </c>
      <c r="Z57" s="44"/>
      <c r="AA57" s="38"/>
      <c r="AB57" s="45">
        <f t="shared" si="3"/>
        <v>30000</v>
      </c>
      <c r="AC57" s="37">
        <v>44281</v>
      </c>
      <c r="AD57" s="10" t="s">
        <v>30</v>
      </c>
      <c r="AE57" s="38"/>
      <c r="AF57" s="46">
        <v>17392</v>
      </c>
      <c r="AG57" s="38" t="s">
        <v>41</v>
      </c>
      <c r="AH57" s="48" t="s">
        <v>222</v>
      </c>
      <c r="AI57" s="38"/>
      <c r="AJ57" s="38" t="s">
        <v>32</v>
      </c>
      <c r="AK57" s="48" t="s">
        <v>223</v>
      </c>
      <c r="AL57" s="48" t="s">
        <v>55</v>
      </c>
      <c r="AM57" s="44" t="s">
        <v>224</v>
      </c>
      <c r="AN57" s="38"/>
    </row>
    <row r="58" spans="1:40">
      <c r="A58" s="37">
        <v>44036</v>
      </c>
      <c r="B58" s="38" t="s">
        <v>225</v>
      </c>
      <c r="C58" s="39">
        <v>50000</v>
      </c>
      <c r="D58" s="38">
        <v>2</v>
      </c>
      <c r="E58" s="40">
        <v>0.08</v>
      </c>
      <c r="F58" s="41">
        <v>273.97000000000003</v>
      </c>
      <c r="G58" s="39">
        <v>273.97000000000003</v>
      </c>
      <c r="H58" s="37">
        <v>44046</v>
      </c>
      <c r="I58" s="37">
        <v>44036</v>
      </c>
      <c r="J58" s="37">
        <v>44061</v>
      </c>
      <c r="K58" s="38" t="s">
        <v>27</v>
      </c>
      <c r="L58" s="42"/>
      <c r="M58" s="41">
        <v>2000</v>
      </c>
      <c r="N58" s="179">
        <v>2000</v>
      </c>
      <c r="O58" s="37">
        <v>44067</v>
      </c>
      <c r="P58" s="37">
        <v>44061</v>
      </c>
      <c r="Q58" s="37">
        <v>44245</v>
      </c>
      <c r="R58" s="38" t="s">
        <v>27</v>
      </c>
      <c r="S58" s="75"/>
      <c r="T58" s="41">
        <v>333.33</v>
      </c>
      <c r="U58" s="39">
        <v>333.33</v>
      </c>
      <c r="V58" s="37">
        <v>44252</v>
      </c>
      <c r="W58" s="37">
        <v>44246</v>
      </c>
      <c r="X58" s="37">
        <v>44273</v>
      </c>
      <c r="Y58" s="38" t="s">
        <v>27</v>
      </c>
      <c r="Z58" s="44"/>
      <c r="AA58" s="38"/>
      <c r="AB58" s="45">
        <f t="shared" si="3"/>
        <v>50000</v>
      </c>
      <c r="AC58" s="37">
        <v>44281</v>
      </c>
      <c r="AD58" s="10" t="s">
        <v>30</v>
      </c>
      <c r="AE58" s="38"/>
      <c r="AF58" s="46">
        <v>25861</v>
      </c>
      <c r="AG58" s="38" t="s">
        <v>41</v>
      </c>
      <c r="AH58" s="48" t="s">
        <v>226</v>
      </c>
      <c r="AI58" s="38"/>
      <c r="AJ58" s="38" t="s">
        <v>32</v>
      </c>
      <c r="AK58" s="48" t="s">
        <v>227</v>
      </c>
      <c r="AL58" s="48" t="s">
        <v>92</v>
      </c>
      <c r="AM58" s="44" t="s">
        <v>228</v>
      </c>
      <c r="AN58" s="38"/>
    </row>
    <row r="59" spans="1:40">
      <c r="A59" s="164">
        <v>44036</v>
      </c>
      <c r="B59" s="165" t="s">
        <v>187</v>
      </c>
      <c r="C59" s="166">
        <v>100000</v>
      </c>
      <c r="D59" s="165">
        <v>2</v>
      </c>
      <c r="E59" s="167">
        <v>0.08</v>
      </c>
      <c r="F59" s="168">
        <v>547.95000000000005</v>
      </c>
      <c r="G59" s="166">
        <v>547.95000000000005</v>
      </c>
      <c r="H59" s="164">
        <v>44046</v>
      </c>
      <c r="I59" s="164">
        <v>44036</v>
      </c>
      <c r="J59" s="164">
        <v>44061</v>
      </c>
      <c r="K59" s="165" t="s">
        <v>27</v>
      </c>
      <c r="L59" s="180" t="s">
        <v>229</v>
      </c>
      <c r="M59" s="168">
        <v>4000</v>
      </c>
      <c r="N59" s="166">
        <v>4000</v>
      </c>
      <c r="O59" s="164">
        <v>44067</v>
      </c>
      <c r="P59" s="164">
        <v>44061</v>
      </c>
      <c r="Q59" s="164">
        <v>44245</v>
      </c>
      <c r="R59" s="165" t="s">
        <v>27</v>
      </c>
      <c r="S59" s="170"/>
      <c r="T59" s="168">
        <v>666.67</v>
      </c>
      <c r="U59" s="166">
        <v>666.67</v>
      </c>
      <c r="V59" s="164">
        <v>44252</v>
      </c>
      <c r="W59" s="164">
        <v>44246</v>
      </c>
      <c r="X59" s="164">
        <v>44273</v>
      </c>
      <c r="Y59" s="165" t="s">
        <v>27</v>
      </c>
      <c r="Z59" s="171"/>
      <c r="AA59" s="165"/>
      <c r="AB59" s="172">
        <f t="shared" si="3"/>
        <v>100000</v>
      </c>
      <c r="AC59" s="164">
        <v>44281</v>
      </c>
      <c r="AD59" s="173" t="s">
        <v>30</v>
      </c>
      <c r="AE59" s="165"/>
      <c r="AF59" s="174">
        <v>23419</v>
      </c>
      <c r="AG59" s="165" t="s">
        <v>41</v>
      </c>
      <c r="AH59" s="175" t="s">
        <v>188</v>
      </c>
      <c r="AI59" s="165"/>
      <c r="AJ59" s="165" t="s">
        <v>32</v>
      </c>
      <c r="AK59" s="175" t="s">
        <v>189</v>
      </c>
      <c r="AL59" s="175" t="s">
        <v>44</v>
      </c>
      <c r="AM59" s="171" t="s">
        <v>190</v>
      </c>
      <c r="AN59" s="165"/>
    </row>
    <row r="60" spans="1:40">
      <c r="A60" s="37">
        <v>44039</v>
      </c>
      <c r="B60" s="38" t="s">
        <v>74</v>
      </c>
      <c r="C60" s="39">
        <v>100000</v>
      </c>
      <c r="D60" s="38">
        <v>2</v>
      </c>
      <c r="E60" s="40">
        <v>8.5000000000000006E-2</v>
      </c>
      <c r="F60" s="41">
        <v>512.33000000000004</v>
      </c>
      <c r="G60" s="39">
        <v>512.33000000000004</v>
      </c>
      <c r="H60" s="37">
        <v>44046</v>
      </c>
      <c r="I60" s="37">
        <v>44039</v>
      </c>
      <c r="J60" s="37">
        <v>44061</v>
      </c>
      <c r="K60" s="38" t="s">
        <v>27</v>
      </c>
      <c r="L60" s="42" t="s">
        <v>230</v>
      </c>
      <c r="M60" s="41">
        <v>4250</v>
      </c>
      <c r="N60" s="39">
        <v>4250</v>
      </c>
      <c r="O60" s="37">
        <v>44060</v>
      </c>
      <c r="P60" s="37">
        <v>44061</v>
      </c>
      <c r="Q60" s="37">
        <v>44245</v>
      </c>
      <c r="R60" s="38" t="s">
        <v>29</v>
      </c>
      <c r="S60" s="75"/>
      <c r="T60" s="41">
        <v>708.33</v>
      </c>
      <c r="U60" s="39">
        <v>708.33</v>
      </c>
      <c r="V60" s="37">
        <v>44252</v>
      </c>
      <c r="W60" s="37">
        <v>44246</v>
      </c>
      <c r="X60" s="37">
        <v>44273</v>
      </c>
      <c r="Y60" s="38" t="s">
        <v>27</v>
      </c>
      <c r="Z60" s="44"/>
      <c r="AA60" s="38"/>
      <c r="AB60" s="45">
        <f t="shared" si="3"/>
        <v>100000</v>
      </c>
      <c r="AC60" s="37">
        <v>44281</v>
      </c>
      <c r="AD60" s="10" t="s">
        <v>30</v>
      </c>
      <c r="AE60" s="38"/>
      <c r="AF60" s="46">
        <v>24464</v>
      </c>
      <c r="AG60" s="38" t="s">
        <v>41</v>
      </c>
      <c r="AH60" s="48" t="s">
        <v>75</v>
      </c>
      <c r="AI60" s="38"/>
      <c r="AJ60" s="38" t="s">
        <v>32</v>
      </c>
      <c r="AK60" s="48" t="s">
        <v>76</v>
      </c>
      <c r="AL60" s="48" t="s">
        <v>72</v>
      </c>
      <c r="AM60" s="44" t="s">
        <v>231</v>
      </c>
      <c r="AN60" s="38"/>
    </row>
    <row r="61" spans="1:40">
      <c r="A61" s="77">
        <v>44039</v>
      </c>
      <c r="B61" s="78" t="s">
        <v>82</v>
      </c>
      <c r="C61" s="79">
        <v>20000</v>
      </c>
      <c r="D61" s="78">
        <v>2</v>
      </c>
      <c r="E61" s="80">
        <v>0.08</v>
      </c>
      <c r="F61" s="81">
        <v>96.44</v>
      </c>
      <c r="G61" s="79">
        <v>86.79</v>
      </c>
      <c r="H61" s="77">
        <v>44046</v>
      </c>
      <c r="I61" s="77">
        <v>44039</v>
      </c>
      <c r="J61" s="77">
        <v>44061</v>
      </c>
      <c r="K61" s="78" t="s">
        <v>27</v>
      </c>
      <c r="L61" s="181"/>
      <c r="M61" s="81">
        <v>800</v>
      </c>
      <c r="N61" s="79">
        <v>720</v>
      </c>
      <c r="O61" s="77">
        <v>44067</v>
      </c>
      <c r="P61" s="77">
        <v>44061</v>
      </c>
      <c r="Q61" s="77">
        <v>44245</v>
      </c>
      <c r="R61" s="78" t="s">
        <v>27</v>
      </c>
      <c r="S61" s="83"/>
      <c r="T61" s="81">
        <v>133.33000000000001</v>
      </c>
      <c r="U61" s="79">
        <v>120</v>
      </c>
      <c r="V61" s="77">
        <v>44252</v>
      </c>
      <c r="W61" s="77">
        <v>44246</v>
      </c>
      <c r="X61" s="77">
        <v>44273</v>
      </c>
      <c r="Y61" s="78" t="s">
        <v>27</v>
      </c>
      <c r="Z61" s="84"/>
      <c r="AA61" s="78"/>
      <c r="AB61" s="81">
        <f t="shared" si="3"/>
        <v>20000</v>
      </c>
      <c r="AC61" s="77">
        <v>44281</v>
      </c>
      <c r="AD61" s="78" t="s">
        <v>30</v>
      </c>
      <c r="AE61" s="78"/>
      <c r="AF61" s="85">
        <v>22038</v>
      </c>
      <c r="AG61" s="78" t="s">
        <v>31</v>
      </c>
      <c r="AH61" s="86" t="s">
        <v>30</v>
      </c>
      <c r="AI61" s="78"/>
      <c r="AJ61" s="87" t="s">
        <v>32</v>
      </c>
      <c r="AK61" s="86" t="s">
        <v>83</v>
      </c>
      <c r="AL61" s="86" t="s">
        <v>84</v>
      </c>
      <c r="AM61" s="84" t="s">
        <v>85</v>
      </c>
      <c r="AN61" s="78"/>
    </row>
    <row r="62" spans="1:40">
      <c r="A62" s="37">
        <v>44041</v>
      </c>
      <c r="B62" s="38" t="s">
        <v>232</v>
      </c>
      <c r="C62" s="39">
        <v>50000</v>
      </c>
      <c r="D62" s="38">
        <v>2</v>
      </c>
      <c r="E62" s="40">
        <v>0.08</v>
      </c>
      <c r="F62" s="41">
        <v>219.18</v>
      </c>
      <c r="G62" s="39">
        <v>219.18</v>
      </c>
      <c r="H62" s="37">
        <v>44046</v>
      </c>
      <c r="I62" s="37">
        <v>44041</v>
      </c>
      <c r="J62" s="37">
        <v>44061</v>
      </c>
      <c r="K62" s="38" t="s">
        <v>27</v>
      </c>
      <c r="L62" s="74"/>
      <c r="M62" s="41">
        <v>2000</v>
      </c>
      <c r="N62" s="179">
        <v>2000</v>
      </c>
      <c r="O62" s="37">
        <v>44067</v>
      </c>
      <c r="P62" s="37">
        <v>44061</v>
      </c>
      <c r="Q62" s="37">
        <v>44245</v>
      </c>
      <c r="R62" s="38" t="s">
        <v>27</v>
      </c>
      <c r="S62" s="75"/>
      <c r="T62" s="41">
        <v>333.33</v>
      </c>
      <c r="U62" s="39">
        <v>333.33</v>
      </c>
      <c r="V62" s="37">
        <v>44253</v>
      </c>
      <c r="W62" s="37">
        <v>44246</v>
      </c>
      <c r="X62" s="37">
        <v>44273</v>
      </c>
      <c r="Y62" s="38" t="s">
        <v>27</v>
      </c>
      <c r="Z62" s="44"/>
      <c r="AA62" s="38"/>
      <c r="AB62" s="45">
        <f t="shared" si="3"/>
        <v>50000</v>
      </c>
      <c r="AC62" s="37">
        <v>44281</v>
      </c>
      <c r="AD62" s="10" t="s">
        <v>30</v>
      </c>
      <c r="AE62" s="38"/>
      <c r="AF62" s="46">
        <v>20953</v>
      </c>
      <c r="AG62" s="38" t="s">
        <v>41</v>
      </c>
      <c r="AH62" s="48" t="s">
        <v>233</v>
      </c>
      <c r="AI62" s="38"/>
      <c r="AJ62" s="38" t="s">
        <v>32</v>
      </c>
      <c r="AK62" s="48" t="s">
        <v>234</v>
      </c>
      <c r="AL62" s="48" t="s">
        <v>55</v>
      </c>
      <c r="AM62" s="44" t="s">
        <v>235</v>
      </c>
      <c r="AN62" s="38"/>
    </row>
    <row r="63" spans="1:40">
      <c r="A63" s="61">
        <v>44042</v>
      </c>
      <c r="B63" s="64" t="s">
        <v>62</v>
      </c>
      <c r="C63" s="63">
        <v>100000</v>
      </c>
      <c r="D63" s="64">
        <v>2</v>
      </c>
      <c r="E63" s="65">
        <v>0.08</v>
      </c>
      <c r="F63" s="66">
        <v>416.44</v>
      </c>
      <c r="G63" s="63">
        <v>416.44</v>
      </c>
      <c r="H63" s="61">
        <v>44046</v>
      </c>
      <c r="I63" s="61">
        <v>44042</v>
      </c>
      <c r="J63" s="61">
        <v>44061</v>
      </c>
      <c r="K63" s="64" t="s">
        <v>27</v>
      </c>
      <c r="L63" s="182"/>
      <c r="M63" s="66">
        <v>4000</v>
      </c>
      <c r="N63" s="63">
        <v>4000</v>
      </c>
      <c r="O63" s="61">
        <v>44060</v>
      </c>
      <c r="P63" s="61">
        <v>44061</v>
      </c>
      <c r="Q63" s="61">
        <v>44245</v>
      </c>
      <c r="R63" s="64" t="s">
        <v>29</v>
      </c>
      <c r="S63" s="183"/>
      <c r="T63" s="66">
        <v>666.67</v>
      </c>
      <c r="U63" s="63">
        <v>666.67</v>
      </c>
      <c r="V63" s="61">
        <v>44253</v>
      </c>
      <c r="W63" s="61">
        <v>44246</v>
      </c>
      <c r="X63" s="61">
        <v>44273</v>
      </c>
      <c r="Y63" s="64" t="s">
        <v>27</v>
      </c>
      <c r="Z63" s="68"/>
      <c r="AA63" s="64"/>
      <c r="AB63" s="69">
        <f t="shared" si="3"/>
        <v>100000</v>
      </c>
      <c r="AC63" s="61">
        <v>44281</v>
      </c>
      <c r="AD63" s="70" t="s">
        <v>30</v>
      </c>
      <c r="AE63" s="64"/>
      <c r="AF63" s="71">
        <v>25749</v>
      </c>
      <c r="AG63" s="62" t="s">
        <v>41</v>
      </c>
      <c r="AH63" s="72" t="s">
        <v>65</v>
      </c>
      <c r="AI63" s="64"/>
      <c r="AJ63" s="64" t="s">
        <v>32</v>
      </c>
      <c r="AK63" s="72" t="s">
        <v>66</v>
      </c>
      <c r="AL63" s="72" t="s">
        <v>67</v>
      </c>
      <c r="AM63" s="73" t="s">
        <v>236</v>
      </c>
      <c r="AN63" s="64"/>
    </row>
    <row r="64" spans="1:40">
      <c r="A64" s="37">
        <v>44043</v>
      </c>
      <c r="B64" s="38" t="s">
        <v>237</v>
      </c>
      <c r="C64" s="39">
        <v>60000</v>
      </c>
      <c r="D64" s="38">
        <v>2</v>
      </c>
      <c r="E64" s="40">
        <v>0.08</v>
      </c>
      <c r="F64" s="41">
        <v>236.71</v>
      </c>
      <c r="G64" s="39">
        <v>236.71</v>
      </c>
      <c r="H64" s="37">
        <v>44046</v>
      </c>
      <c r="I64" s="37">
        <v>44043</v>
      </c>
      <c r="J64" s="37">
        <v>44061</v>
      </c>
      <c r="K64" s="38" t="s">
        <v>27</v>
      </c>
      <c r="L64" s="74"/>
      <c r="M64" s="41">
        <v>2400</v>
      </c>
      <c r="N64" s="179">
        <v>2400</v>
      </c>
      <c r="O64" s="37">
        <v>44067</v>
      </c>
      <c r="P64" s="37">
        <v>44061</v>
      </c>
      <c r="Q64" s="37">
        <v>44245</v>
      </c>
      <c r="R64" s="38" t="s">
        <v>27</v>
      </c>
      <c r="S64" s="75"/>
      <c r="T64" s="41" t="s">
        <v>28</v>
      </c>
      <c r="U64" s="39"/>
      <c r="V64" s="37">
        <v>44251</v>
      </c>
      <c r="W64" s="38"/>
      <c r="X64" s="38"/>
      <c r="Y64" s="38" t="s">
        <v>29</v>
      </c>
      <c r="Z64" s="44"/>
      <c r="AA64" s="38"/>
      <c r="AB64" s="45">
        <f t="shared" si="3"/>
        <v>60000</v>
      </c>
      <c r="AC64" s="37">
        <v>44251</v>
      </c>
      <c r="AD64" s="10" t="s">
        <v>30</v>
      </c>
      <c r="AE64" s="38"/>
      <c r="AF64" s="46">
        <v>28890</v>
      </c>
      <c r="AG64" s="38" t="s">
        <v>41</v>
      </c>
      <c r="AH64" s="48" t="s">
        <v>238</v>
      </c>
      <c r="AI64" s="38"/>
      <c r="AJ64" s="38" t="s">
        <v>32</v>
      </c>
      <c r="AK64" s="48" t="s">
        <v>239</v>
      </c>
      <c r="AL64" s="48" t="s">
        <v>55</v>
      </c>
      <c r="AM64" s="44" t="s">
        <v>240</v>
      </c>
      <c r="AN64" s="38"/>
    </row>
    <row r="65" spans="1:40">
      <c r="A65" s="150">
        <v>44046</v>
      </c>
      <c r="B65" s="151" t="s">
        <v>172</v>
      </c>
      <c r="C65" s="152">
        <v>40000</v>
      </c>
      <c r="D65" s="151">
        <v>2</v>
      </c>
      <c r="E65" s="153">
        <v>0.08</v>
      </c>
      <c r="F65" s="156">
        <v>131.51</v>
      </c>
      <c r="G65" s="152">
        <v>118.36</v>
      </c>
      <c r="H65" s="150">
        <v>44050</v>
      </c>
      <c r="I65" s="150">
        <v>44046</v>
      </c>
      <c r="J65" s="150">
        <v>44061</v>
      </c>
      <c r="K65" s="151" t="s">
        <v>27</v>
      </c>
      <c r="L65" s="155"/>
      <c r="M65" s="156">
        <v>1600</v>
      </c>
      <c r="N65" s="152">
        <v>1440</v>
      </c>
      <c r="O65" s="150">
        <v>44064</v>
      </c>
      <c r="P65" s="150">
        <v>44061</v>
      </c>
      <c r="Q65" s="150">
        <v>44245</v>
      </c>
      <c r="R65" s="151" t="s">
        <v>27</v>
      </c>
      <c r="S65" s="157"/>
      <c r="T65" s="156">
        <v>266.67</v>
      </c>
      <c r="U65" s="152">
        <v>240</v>
      </c>
      <c r="V65" s="150">
        <v>44253</v>
      </c>
      <c r="W65" s="150">
        <v>44246</v>
      </c>
      <c r="X65" s="150">
        <v>44273</v>
      </c>
      <c r="Y65" s="151" t="s">
        <v>27</v>
      </c>
      <c r="Z65" s="158"/>
      <c r="AA65" s="151"/>
      <c r="AB65" s="156">
        <f t="shared" si="3"/>
        <v>40000</v>
      </c>
      <c r="AC65" s="150">
        <v>44281</v>
      </c>
      <c r="AD65" s="151" t="s">
        <v>30</v>
      </c>
      <c r="AE65" s="151"/>
      <c r="AF65" s="159">
        <v>16432</v>
      </c>
      <c r="AG65" s="151" t="s">
        <v>31</v>
      </c>
      <c r="AH65" s="160" t="s">
        <v>30</v>
      </c>
      <c r="AI65" s="151"/>
      <c r="AJ65" s="151" t="s">
        <v>32</v>
      </c>
      <c r="AK65" s="160" t="s">
        <v>173</v>
      </c>
      <c r="AL65" s="160" t="s">
        <v>55</v>
      </c>
      <c r="AM65" s="158" t="s">
        <v>174</v>
      </c>
      <c r="AN65" s="151"/>
    </row>
    <row r="66" spans="1:40">
      <c r="A66" s="37">
        <v>44057</v>
      </c>
      <c r="B66" s="184" t="s">
        <v>241</v>
      </c>
      <c r="C66" s="39">
        <v>50000</v>
      </c>
      <c r="D66" s="38">
        <v>2</v>
      </c>
      <c r="E66" s="40">
        <v>0.08</v>
      </c>
      <c r="F66" s="41">
        <v>0</v>
      </c>
      <c r="G66" s="39">
        <v>0</v>
      </c>
      <c r="H66" s="38"/>
      <c r="I66" s="38"/>
      <c r="J66" s="38"/>
      <c r="K66" s="38"/>
      <c r="L66" s="42" t="s">
        <v>242</v>
      </c>
      <c r="M66" s="41">
        <v>2060.27</v>
      </c>
      <c r="N66" s="179">
        <v>2060.27</v>
      </c>
      <c r="O66" s="37">
        <v>44067</v>
      </c>
      <c r="P66" s="37">
        <v>44057</v>
      </c>
      <c r="Q66" s="37">
        <v>44245</v>
      </c>
      <c r="R66" s="38" t="s">
        <v>27</v>
      </c>
      <c r="S66" s="75"/>
      <c r="T66" s="41">
        <v>333.33</v>
      </c>
      <c r="U66" s="39">
        <v>333.33</v>
      </c>
      <c r="V66" s="37">
        <v>44253</v>
      </c>
      <c r="W66" s="37">
        <v>44246</v>
      </c>
      <c r="X66" s="37">
        <v>44273</v>
      </c>
      <c r="Y66" s="38" t="s">
        <v>27</v>
      </c>
      <c r="Z66" s="44"/>
      <c r="AA66" s="38"/>
      <c r="AB66" s="45">
        <f t="shared" si="3"/>
        <v>50000</v>
      </c>
      <c r="AC66" s="37">
        <v>44281</v>
      </c>
      <c r="AD66" s="10" t="s">
        <v>30</v>
      </c>
      <c r="AE66" s="38"/>
      <c r="AF66" s="46">
        <v>22630</v>
      </c>
      <c r="AG66" s="38" t="s">
        <v>41</v>
      </c>
      <c r="AH66" s="48" t="s">
        <v>243</v>
      </c>
      <c r="AI66" s="38"/>
      <c r="AJ66" s="38" t="s">
        <v>32</v>
      </c>
      <c r="AK66" s="48" t="s">
        <v>244</v>
      </c>
      <c r="AL66" s="48" t="s">
        <v>245</v>
      </c>
      <c r="AM66" s="44" t="s">
        <v>246</v>
      </c>
      <c r="AN66" s="38"/>
    </row>
    <row r="67" spans="1:40">
      <c r="A67" s="37">
        <v>44061</v>
      </c>
      <c r="B67" s="38" t="s">
        <v>247</v>
      </c>
      <c r="C67" s="39">
        <v>190000</v>
      </c>
      <c r="D67" s="38">
        <v>2</v>
      </c>
      <c r="E67" s="40">
        <v>0.08</v>
      </c>
      <c r="F67" s="41">
        <v>0</v>
      </c>
      <c r="G67" s="39">
        <v>0</v>
      </c>
      <c r="H67" s="38"/>
      <c r="I67" s="38"/>
      <c r="J67" s="38"/>
      <c r="K67" s="38"/>
      <c r="L67" s="42"/>
      <c r="M67" s="41">
        <v>7370.96</v>
      </c>
      <c r="N67" s="39">
        <v>7370.96</v>
      </c>
      <c r="O67" s="37">
        <v>44071</v>
      </c>
      <c r="P67" s="37">
        <v>44068</v>
      </c>
      <c r="Q67" s="37">
        <v>44245</v>
      </c>
      <c r="R67" s="38" t="s">
        <v>27</v>
      </c>
      <c r="S67" s="75"/>
      <c r="T67" s="41">
        <v>1266.67</v>
      </c>
      <c r="U67" s="39">
        <v>1266.67</v>
      </c>
      <c r="V67" s="37">
        <v>44253</v>
      </c>
      <c r="W67" s="37">
        <v>44246</v>
      </c>
      <c r="X67" s="37">
        <v>44273</v>
      </c>
      <c r="Y67" s="38" t="s">
        <v>27</v>
      </c>
      <c r="Z67" s="44"/>
      <c r="AA67" s="38"/>
      <c r="AB67" s="45">
        <f t="shared" si="3"/>
        <v>190000</v>
      </c>
      <c r="AC67" s="37">
        <v>44281</v>
      </c>
      <c r="AD67" s="10" t="s">
        <v>30</v>
      </c>
      <c r="AE67" s="38"/>
      <c r="AF67" s="46">
        <v>26142</v>
      </c>
      <c r="AG67" s="38" t="s">
        <v>41</v>
      </c>
      <c r="AH67" s="48" t="s">
        <v>248</v>
      </c>
      <c r="AI67" s="38"/>
      <c r="AJ67" s="38" t="s">
        <v>32</v>
      </c>
      <c r="AK67" s="48" t="s">
        <v>249</v>
      </c>
      <c r="AL67" s="48" t="s">
        <v>67</v>
      </c>
      <c r="AM67" s="44" t="s">
        <v>250</v>
      </c>
      <c r="AN67" s="38"/>
    </row>
    <row r="68" spans="1:40">
      <c r="A68" s="14">
        <v>44062</v>
      </c>
      <c r="B68" s="10" t="s">
        <v>251</v>
      </c>
      <c r="C68" s="11">
        <v>50000</v>
      </c>
      <c r="D68" s="10">
        <v>2</v>
      </c>
      <c r="E68" s="12">
        <v>0.08</v>
      </c>
      <c r="F68" s="13">
        <v>0</v>
      </c>
      <c r="G68" s="11">
        <v>0</v>
      </c>
      <c r="H68" s="10"/>
      <c r="I68" s="10"/>
      <c r="J68" s="10"/>
      <c r="K68" s="10"/>
      <c r="L68" s="15"/>
      <c r="M68" s="13">
        <v>1939.73</v>
      </c>
      <c r="N68" s="11">
        <v>1745.75</v>
      </c>
      <c r="O68" s="14">
        <v>44071</v>
      </c>
      <c r="P68" s="14">
        <v>44068</v>
      </c>
      <c r="Q68" s="14">
        <v>44245</v>
      </c>
      <c r="R68" s="10" t="s">
        <v>27</v>
      </c>
      <c r="S68" s="163"/>
      <c r="T68" s="13">
        <v>333.33</v>
      </c>
      <c r="U68" s="11">
        <v>300</v>
      </c>
      <c r="V68" s="14">
        <v>44253</v>
      </c>
      <c r="W68" s="14">
        <v>44246</v>
      </c>
      <c r="X68" s="14">
        <v>44273</v>
      </c>
      <c r="Y68" s="10" t="s">
        <v>27</v>
      </c>
      <c r="Z68" s="16"/>
      <c r="AA68" s="10"/>
      <c r="AB68" s="13">
        <f t="shared" si="3"/>
        <v>50000</v>
      </c>
      <c r="AC68" s="14">
        <v>44281</v>
      </c>
      <c r="AD68" s="10" t="s">
        <v>30</v>
      </c>
      <c r="AE68" s="10"/>
      <c r="AF68" s="17">
        <v>23326</v>
      </c>
      <c r="AG68" s="10" t="s">
        <v>31</v>
      </c>
      <c r="AH68" s="18" t="s">
        <v>30</v>
      </c>
      <c r="AI68" s="10"/>
      <c r="AJ68" s="10" t="s">
        <v>32</v>
      </c>
      <c r="AK68" s="18" t="s">
        <v>252</v>
      </c>
      <c r="AL68" s="18" t="s">
        <v>253</v>
      </c>
      <c r="AM68" s="16" t="s">
        <v>254</v>
      </c>
      <c r="AN68" s="10"/>
    </row>
    <row r="69" spans="1:40">
      <c r="A69" s="14">
        <v>44062</v>
      </c>
      <c r="B69" s="10" t="s">
        <v>255</v>
      </c>
      <c r="C69" s="11">
        <v>50000</v>
      </c>
      <c r="D69" s="10">
        <v>2</v>
      </c>
      <c r="E69" s="12">
        <v>0.08</v>
      </c>
      <c r="F69" s="13">
        <v>0</v>
      </c>
      <c r="G69" s="11">
        <v>0</v>
      </c>
      <c r="H69" s="10"/>
      <c r="I69" s="10"/>
      <c r="J69" s="10"/>
      <c r="K69" s="10"/>
      <c r="L69" s="15"/>
      <c r="M69" s="13">
        <v>1939.73</v>
      </c>
      <c r="N69" s="11">
        <v>1745.75</v>
      </c>
      <c r="O69" s="14">
        <v>44071</v>
      </c>
      <c r="P69" s="14">
        <v>44068</v>
      </c>
      <c r="Q69" s="14">
        <v>44245</v>
      </c>
      <c r="R69" s="10" t="s">
        <v>27</v>
      </c>
      <c r="S69" s="163"/>
      <c r="T69" s="13">
        <v>333.33</v>
      </c>
      <c r="U69" s="11">
        <v>300</v>
      </c>
      <c r="V69" s="14">
        <v>44253</v>
      </c>
      <c r="W69" s="14">
        <v>44246</v>
      </c>
      <c r="X69" s="14">
        <v>44273</v>
      </c>
      <c r="Y69" s="10" t="s">
        <v>27</v>
      </c>
      <c r="Z69" s="16"/>
      <c r="AA69" s="10"/>
      <c r="AB69" s="13">
        <f t="shared" si="3"/>
        <v>50000</v>
      </c>
      <c r="AC69" s="14">
        <v>44281</v>
      </c>
      <c r="AD69" s="10" t="s">
        <v>30</v>
      </c>
      <c r="AE69" s="10"/>
      <c r="AF69" s="17">
        <v>20025</v>
      </c>
      <c r="AG69" s="10" t="s">
        <v>31</v>
      </c>
      <c r="AH69" s="18" t="s">
        <v>30</v>
      </c>
      <c r="AI69" s="10"/>
      <c r="AJ69" s="10" t="s">
        <v>32</v>
      </c>
      <c r="AK69" s="18" t="s">
        <v>256</v>
      </c>
      <c r="AL69" s="18" t="s">
        <v>253</v>
      </c>
      <c r="AM69" s="16" t="s">
        <v>257</v>
      </c>
      <c r="AN69" s="10"/>
    </row>
    <row r="70" spans="1:40">
      <c r="A70" s="150">
        <v>44071</v>
      </c>
      <c r="B70" s="151" t="s">
        <v>172</v>
      </c>
      <c r="C70" s="152">
        <v>150000</v>
      </c>
      <c r="D70" s="151">
        <v>2</v>
      </c>
      <c r="E70" s="153">
        <v>0.08</v>
      </c>
      <c r="F70" s="156">
        <v>0</v>
      </c>
      <c r="G70" s="152">
        <v>0</v>
      </c>
      <c r="H70" s="151"/>
      <c r="I70" s="151"/>
      <c r="J70" s="151"/>
      <c r="K70" s="151"/>
      <c r="L70" s="185"/>
      <c r="M70" s="156">
        <v>5720.55</v>
      </c>
      <c r="N70" s="152">
        <v>5148.49</v>
      </c>
      <c r="O70" s="150">
        <v>44075</v>
      </c>
      <c r="P70" s="150">
        <v>44071</v>
      </c>
      <c r="Q70" s="150">
        <v>44245</v>
      </c>
      <c r="R70" s="151" t="s">
        <v>27</v>
      </c>
      <c r="S70" s="151" t="s">
        <v>258</v>
      </c>
      <c r="T70" s="156">
        <v>1000</v>
      </c>
      <c r="U70" s="152">
        <v>900</v>
      </c>
      <c r="V70" s="150">
        <v>44253</v>
      </c>
      <c r="W70" s="150">
        <v>44246</v>
      </c>
      <c r="X70" s="150">
        <v>44273</v>
      </c>
      <c r="Y70" s="151" t="s">
        <v>27</v>
      </c>
      <c r="Z70" s="158"/>
      <c r="AA70" s="151"/>
      <c r="AB70" s="156">
        <f t="shared" si="3"/>
        <v>150000</v>
      </c>
      <c r="AC70" s="150">
        <v>44281</v>
      </c>
      <c r="AD70" s="151" t="s">
        <v>30</v>
      </c>
      <c r="AE70" s="151"/>
      <c r="AF70" s="159">
        <v>16432</v>
      </c>
      <c r="AG70" s="151" t="s">
        <v>31</v>
      </c>
      <c r="AH70" s="160" t="s">
        <v>30</v>
      </c>
      <c r="AI70" s="151"/>
      <c r="AJ70" s="151" t="s">
        <v>32</v>
      </c>
      <c r="AK70" s="160" t="s">
        <v>173</v>
      </c>
      <c r="AL70" s="160" t="s">
        <v>55</v>
      </c>
      <c r="AM70" s="158" t="s">
        <v>174</v>
      </c>
      <c r="AN70" s="151"/>
    </row>
    <row r="71" spans="1:40">
      <c r="A71" s="75"/>
      <c r="B71" s="75"/>
      <c r="C71" s="186">
        <f>SUM(C38:C70)</f>
        <v>1870000</v>
      </c>
      <c r="D71" s="75"/>
      <c r="E71" s="75"/>
      <c r="F71" s="75"/>
      <c r="G71" s="186">
        <f>SUM(G38:G70)</f>
        <v>27817.030000000002</v>
      </c>
      <c r="H71" s="75"/>
      <c r="I71" s="75"/>
      <c r="J71" s="75"/>
      <c r="K71" s="75"/>
      <c r="L71" s="75"/>
      <c r="M71" s="75"/>
      <c r="N71" s="186">
        <f>SUM(N38:N70)</f>
        <v>72800.72</v>
      </c>
      <c r="O71" s="75"/>
      <c r="P71" s="75"/>
      <c r="Q71" s="75"/>
      <c r="R71" s="75"/>
      <c r="S71" s="75"/>
      <c r="T71" s="75"/>
      <c r="U71" s="186">
        <f>SUM(U38:U70)</f>
        <v>10365.02</v>
      </c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187"/>
      <c r="AL71" s="187"/>
      <c r="AM71" s="188"/>
      <c r="AN71" s="75"/>
    </row>
    <row r="72" spans="1:40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188"/>
      <c r="AN72" s="75"/>
    </row>
    <row r="73" spans="1:40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</row>
    <row r="74" spans="1:40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</row>
    <row r="75" spans="1:40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</row>
    <row r="76" spans="1:40">
      <c r="A76" s="75"/>
      <c r="B76" s="75"/>
      <c r="C76" s="189" t="s">
        <v>259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</row>
    <row r="77" spans="1:40">
      <c r="A77" s="75"/>
      <c r="B77" s="75"/>
      <c r="C77" s="189" t="s">
        <v>260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</row>
    <row r="78" spans="1:40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</row>
    <row r="79" spans="1:40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</row>
    <row r="80" spans="1:4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</row>
    <row r="81" spans="1:40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</row>
    <row r="82" spans="1:40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</row>
    <row r="83" spans="1:40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</row>
    <row r="84" spans="1:40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</row>
    <row r="85" spans="1:40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</row>
    <row r="86" spans="1:40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</row>
    <row r="87" spans="1:40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</row>
    <row r="88" spans="1:40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</row>
    <row r="89" spans="1:40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</row>
    <row r="90" spans="1:4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</row>
    <row r="91" spans="1:40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</row>
    <row r="92" spans="1:40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</row>
    <row r="93" spans="1:40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</row>
    <row r="94" spans="1:40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</row>
    <row r="95" spans="1:40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</row>
    <row r="96" spans="1:40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</row>
    <row r="97" spans="1:40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</row>
    <row r="98" spans="1:40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</row>
    <row r="99" spans="1:40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</row>
    <row r="100" spans="1:4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</row>
    <row r="101" spans="1:40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</row>
    <row r="102" spans="1:40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</row>
    <row r="103" spans="1:40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</row>
    <row r="104" spans="1:40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</row>
    <row r="105" spans="1:40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</row>
    <row r="106" spans="1:40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</row>
    <row r="107" spans="1:40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</row>
    <row r="108" spans="1:40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</row>
    <row r="109" spans="1:40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</row>
    <row r="110" spans="1:4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</row>
    <row r="111" spans="1:40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</row>
    <row r="112" spans="1:40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</row>
    <row r="113" spans="1:40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</row>
    <row r="114" spans="1:40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</row>
    <row r="115" spans="1:40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</row>
    <row r="116" spans="1:40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</row>
    <row r="117" spans="1:40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</row>
    <row r="118" spans="1:40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</row>
    <row r="119" spans="1:40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</row>
    <row r="120" spans="1:4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</row>
    <row r="121" spans="1:40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</row>
    <row r="122" spans="1:40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</row>
    <row r="123" spans="1:40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</row>
    <row r="124" spans="1:40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</row>
    <row r="125" spans="1:40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</row>
    <row r="126" spans="1:40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</row>
    <row r="127" spans="1:40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</row>
    <row r="128" spans="1:40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</row>
    <row r="129" spans="1:40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</row>
    <row r="130" spans="1:4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</row>
    <row r="131" spans="1:40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</row>
    <row r="132" spans="1:40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</row>
    <row r="133" spans="1:40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</row>
    <row r="134" spans="1:40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</row>
    <row r="135" spans="1:40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</row>
    <row r="136" spans="1:40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</row>
    <row r="137" spans="1:40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</row>
    <row r="138" spans="1:40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</row>
    <row r="139" spans="1:40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</row>
    <row r="140" spans="1: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</row>
    <row r="141" spans="1:40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</row>
    <row r="142" spans="1:40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</row>
    <row r="143" spans="1:40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</row>
    <row r="144" spans="1:40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</row>
    <row r="145" spans="1:40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</row>
    <row r="146" spans="1:40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</row>
    <row r="147" spans="1:40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</row>
    <row r="148" spans="1:40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</row>
    <row r="149" spans="1:40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</row>
    <row r="150" spans="1:4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</row>
    <row r="151" spans="1:40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</row>
    <row r="152" spans="1:40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</row>
    <row r="153" spans="1:40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</row>
    <row r="154" spans="1:40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</row>
    <row r="155" spans="1:40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</row>
    <row r="156" spans="1:40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</row>
    <row r="157" spans="1:40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</row>
    <row r="158" spans="1:40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</row>
    <row r="159" spans="1:40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</row>
    <row r="160" spans="1:4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</row>
    <row r="161" spans="1:40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</row>
    <row r="162" spans="1:40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</row>
    <row r="163" spans="1:40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</row>
    <row r="164" spans="1:40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</row>
    <row r="165" spans="1:40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</row>
    <row r="166" spans="1:40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</row>
    <row r="167" spans="1:40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</row>
    <row r="168" spans="1:40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</row>
    <row r="169" spans="1:40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</row>
    <row r="170" spans="1:4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</row>
    <row r="171" spans="1:40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</row>
    <row r="172" spans="1:40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</row>
    <row r="173" spans="1:40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</row>
    <row r="174" spans="1:40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</row>
    <row r="175" spans="1:40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</row>
    <row r="176" spans="1:40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</row>
    <row r="177" spans="1:40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</row>
    <row r="178" spans="1:40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</row>
    <row r="179" spans="1:40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</row>
    <row r="180" spans="1:4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</row>
    <row r="181" spans="1:40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</row>
    <row r="182" spans="1:40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</row>
    <row r="183" spans="1:40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</row>
    <row r="184" spans="1:40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</row>
    <row r="185" spans="1:40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</row>
    <row r="186" spans="1:40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</row>
    <row r="187" spans="1:40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</row>
    <row r="188" spans="1:40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</row>
    <row r="189" spans="1:40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</row>
    <row r="190" spans="1:4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</row>
    <row r="191" spans="1:40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</row>
    <row r="192" spans="1:40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</row>
    <row r="193" spans="1:40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</row>
    <row r="194" spans="1:40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</row>
    <row r="195" spans="1:40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</row>
    <row r="196" spans="1:40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</row>
    <row r="197" spans="1:40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</row>
    <row r="198" spans="1:40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</row>
    <row r="199" spans="1:40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</row>
    <row r="200" spans="1:4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</row>
    <row r="201" spans="1:40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</row>
    <row r="202" spans="1:40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</row>
    <row r="203" spans="1:40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</row>
    <row r="204" spans="1:40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</row>
    <row r="205" spans="1:40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</row>
    <row r="206" spans="1:40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</row>
    <row r="207" spans="1:40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</row>
    <row r="208" spans="1:40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</row>
    <row r="209" spans="1:40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</row>
    <row r="210" spans="1:4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</row>
    <row r="211" spans="1:40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</row>
    <row r="212" spans="1:40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</row>
    <row r="213" spans="1:40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</row>
    <row r="214" spans="1:40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</row>
    <row r="215" spans="1:40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</row>
    <row r="216" spans="1:40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</row>
    <row r="217" spans="1:40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</row>
    <row r="218" spans="1:40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</row>
    <row r="219" spans="1:40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</row>
    <row r="220" spans="1:4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</row>
    <row r="221" spans="1:40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</row>
    <row r="222" spans="1:40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</row>
    <row r="223" spans="1:40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</row>
    <row r="224" spans="1:40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</row>
    <row r="225" spans="1:40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</row>
    <row r="226" spans="1:40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</row>
    <row r="227" spans="1:40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</row>
    <row r="228" spans="1:40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</row>
    <row r="229" spans="1:40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</row>
    <row r="230" spans="1:4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</row>
    <row r="231" spans="1:40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</row>
    <row r="232" spans="1:40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</row>
    <row r="233" spans="1:40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</row>
    <row r="234" spans="1:40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</row>
    <row r="235" spans="1:40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</row>
    <row r="236" spans="1:40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</row>
    <row r="237" spans="1:40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</row>
    <row r="238" spans="1:40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</row>
    <row r="239" spans="1:40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</row>
    <row r="240" spans="1: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</row>
    <row r="241" spans="1:40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</row>
    <row r="242" spans="1:40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</row>
    <row r="243" spans="1:40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</row>
    <row r="244" spans="1:40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</row>
    <row r="245" spans="1:40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</row>
    <row r="246" spans="1:40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</row>
    <row r="247" spans="1:40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</row>
    <row r="248" spans="1:40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</row>
    <row r="249" spans="1:40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</row>
    <row r="250" spans="1:4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</row>
    <row r="251" spans="1:40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</row>
    <row r="252" spans="1:40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</row>
    <row r="253" spans="1:40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</row>
    <row r="254" spans="1:40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</row>
    <row r="255" spans="1:40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</row>
    <row r="256" spans="1:40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</row>
    <row r="257" spans="1:40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</row>
    <row r="258" spans="1:40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</row>
    <row r="259" spans="1:40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</row>
    <row r="260" spans="1:4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</row>
    <row r="261" spans="1:40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</row>
    <row r="262" spans="1:40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</row>
    <row r="263" spans="1:40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</row>
    <row r="264" spans="1:40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</row>
    <row r="265" spans="1:40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</row>
    <row r="266" spans="1:40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</row>
    <row r="267" spans="1:40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</row>
    <row r="268" spans="1:40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</row>
    <row r="269" spans="1:40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</row>
    <row r="270" spans="1:4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</row>
    <row r="271" spans="1:40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</row>
    <row r="272" spans="1:40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</row>
    <row r="273" spans="1:40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</row>
    <row r="274" spans="1:40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</row>
    <row r="275" spans="1:40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</row>
    <row r="276" spans="1:40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</row>
    <row r="277" spans="1:40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</row>
    <row r="278" spans="1:40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</row>
    <row r="279" spans="1:40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</row>
    <row r="280" spans="1:4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</row>
    <row r="281" spans="1:40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</row>
    <row r="282" spans="1:40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</row>
    <row r="283" spans="1:40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</row>
    <row r="284" spans="1:40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</row>
    <row r="285" spans="1:40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</row>
    <row r="286" spans="1:40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</row>
    <row r="287" spans="1:40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</row>
    <row r="288" spans="1:40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</row>
    <row r="289" spans="1:40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</row>
    <row r="290" spans="1:4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</row>
    <row r="291" spans="1:40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</row>
    <row r="292" spans="1:40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</row>
    <row r="293" spans="1:40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</row>
    <row r="294" spans="1:40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</row>
    <row r="295" spans="1:40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</row>
    <row r="296" spans="1:40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</row>
    <row r="297" spans="1:40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</row>
    <row r="298" spans="1:40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</row>
    <row r="299" spans="1:40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</row>
    <row r="300" spans="1:4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</row>
    <row r="301" spans="1:40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</row>
    <row r="302" spans="1:40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</row>
    <row r="303" spans="1:40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</row>
    <row r="304" spans="1:40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</row>
    <row r="305" spans="1:40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</row>
    <row r="306" spans="1:40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</row>
    <row r="307" spans="1:40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</row>
    <row r="308" spans="1:40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</row>
    <row r="309" spans="1:40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</row>
    <row r="310" spans="1:4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</row>
    <row r="311" spans="1:40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</row>
    <row r="312" spans="1:40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</row>
    <row r="313" spans="1:40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</row>
    <row r="314" spans="1:40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</row>
    <row r="315" spans="1:40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</row>
    <row r="316" spans="1:40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</row>
    <row r="317" spans="1:40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</row>
    <row r="318" spans="1:40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</row>
    <row r="319" spans="1:40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</row>
    <row r="320" spans="1:4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</row>
    <row r="321" spans="1:40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</row>
    <row r="322" spans="1:40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</row>
    <row r="323" spans="1:40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</row>
    <row r="324" spans="1:40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</row>
    <row r="325" spans="1:40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</row>
    <row r="326" spans="1:40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</row>
    <row r="327" spans="1:40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</row>
    <row r="328" spans="1:40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</row>
    <row r="329" spans="1:40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</row>
    <row r="330" spans="1:4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</row>
    <row r="331" spans="1:40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</row>
    <row r="332" spans="1:40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</row>
    <row r="333" spans="1:40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</row>
    <row r="334" spans="1:40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</row>
    <row r="335" spans="1:40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</row>
    <row r="336" spans="1:40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</row>
    <row r="337" spans="1:40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</row>
    <row r="338" spans="1:40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</row>
    <row r="339" spans="1:40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</row>
    <row r="340" spans="1: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</row>
    <row r="341" spans="1:40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</row>
    <row r="342" spans="1:40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</row>
    <row r="343" spans="1:40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</row>
    <row r="344" spans="1:40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</row>
    <row r="345" spans="1:40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</row>
    <row r="346" spans="1:40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</row>
    <row r="347" spans="1:40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</row>
    <row r="348" spans="1:40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</row>
    <row r="349" spans="1:40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</row>
    <row r="350" spans="1:4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</row>
    <row r="351" spans="1:40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</row>
    <row r="352" spans="1:40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</row>
    <row r="353" spans="1:40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</row>
    <row r="354" spans="1:40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</row>
    <row r="355" spans="1:40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</row>
    <row r="356" spans="1:40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</row>
    <row r="357" spans="1:40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</row>
    <row r="358" spans="1:40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</row>
    <row r="359" spans="1:40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</row>
    <row r="360" spans="1:4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</row>
    <row r="361" spans="1:40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</row>
    <row r="362" spans="1:40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</row>
    <row r="363" spans="1:40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</row>
    <row r="364" spans="1:40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</row>
    <row r="365" spans="1:40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</row>
    <row r="366" spans="1:40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</row>
    <row r="367" spans="1:40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</row>
    <row r="368" spans="1:40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</row>
    <row r="369" spans="1:40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</row>
    <row r="370" spans="1:4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</row>
    <row r="371" spans="1:40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</row>
    <row r="372" spans="1:40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</row>
    <row r="373" spans="1:40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</row>
    <row r="374" spans="1:40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</row>
    <row r="375" spans="1:40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</row>
    <row r="376" spans="1:40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</row>
    <row r="377" spans="1:40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</row>
    <row r="378" spans="1:40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</row>
    <row r="379" spans="1:40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</row>
    <row r="380" spans="1:4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</row>
    <row r="381" spans="1:40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</row>
    <row r="382" spans="1:40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</row>
    <row r="383" spans="1:40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</row>
    <row r="384" spans="1:40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</row>
    <row r="385" spans="1:40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</row>
    <row r="386" spans="1:40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</row>
    <row r="387" spans="1:40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</row>
    <row r="388" spans="1:40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</row>
    <row r="389" spans="1:40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</row>
    <row r="390" spans="1:4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</row>
    <row r="391" spans="1:40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</row>
    <row r="392" spans="1:40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</row>
    <row r="393" spans="1:40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</row>
    <row r="394" spans="1:40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</row>
    <row r="395" spans="1:40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</row>
    <row r="396" spans="1:40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</row>
    <row r="397" spans="1:40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</row>
    <row r="398" spans="1:40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</row>
    <row r="399" spans="1:40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</row>
    <row r="400" spans="1:4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</row>
    <row r="401" spans="1:40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</row>
    <row r="402" spans="1:40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</row>
    <row r="403" spans="1:40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</row>
    <row r="404" spans="1:40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</row>
    <row r="405" spans="1:40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</row>
    <row r="406" spans="1:40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</row>
    <row r="407" spans="1:40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</row>
    <row r="408" spans="1:40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</row>
    <row r="409" spans="1:40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</row>
    <row r="410" spans="1:4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</row>
    <row r="411" spans="1:40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</row>
    <row r="412" spans="1:40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</row>
    <row r="413" spans="1:40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</row>
    <row r="414" spans="1:40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</row>
    <row r="415" spans="1:40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</row>
    <row r="416" spans="1:40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</row>
    <row r="417" spans="1:40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</row>
    <row r="418" spans="1:40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</row>
    <row r="419" spans="1:40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</row>
    <row r="420" spans="1:4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</row>
    <row r="421" spans="1:40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</row>
    <row r="422" spans="1:40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</row>
    <row r="423" spans="1:40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</row>
    <row r="424" spans="1:40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</row>
    <row r="425" spans="1:40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</row>
    <row r="426" spans="1:40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</row>
    <row r="427" spans="1:40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</row>
    <row r="428" spans="1:40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</row>
    <row r="429" spans="1:40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</row>
    <row r="430" spans="1:4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</row>
    <row r="431" spans="1:40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</row>
    <row r="432" spans="1:40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</row>
    <row r="433" spans="1:40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</row>
    <row r="434" spans="1:40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</row>
    <row r="435" spans="1:40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</row>
    <row r="436" spans="1:40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</row>
    <row r="437" spans="1:40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</row>
    <row r="438" spans="1:40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</row>
    <row r="439" spans="1:40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</row>
    <row r="440" spans="1: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</row>
    <row r="441" spans="1:40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</row>
    <row r="442" spans="1:40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</row>
    <row r="443" spans="1:40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</row>
    <row r="444" spans="1:40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</row>
    <row r="445" spans="1:40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</row>
    <row r="446" spans="1:40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</row>
    <row r="447" spans="1:40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</row>
    <row r="448" spans="1:40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</row>
    <row r="449" spans="1:40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</row>
    <row r="450" spans="1:4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</row>
    <row r="451" spans="1:40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</row>
    <row r="452" spans="1:40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</row>
    <row r="453" spans="1:40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</row>
    <row r="454" spans="1:40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</row>
    <row r="455" spans="1:40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</row>
    <row r="456" spans="1:40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</row>
    <row r="457" spans="1:40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</row>
    <row r="458" spans="1:40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</row>
    <row r="459" spans="1:40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</row>
    <row r="460" spans="1:4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</row>
    <row r="461" spans="1:40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</row>
    <row r="462" spans="1:40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</row>
    <row r="463" spans="1:40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</row>
    <row r="464" spans="1:40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</row>
    <row r="465" spans="1:40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</row>
    <row r="466" spans="1:40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</row>
    <row r="467" spans="1:40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</row>
    <row r="468" spans="1:40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</row>
    <row r="469" spans="1:40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</row>
    <row r="470" spans="1:4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</row>
    <row r="471" spans="1:40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</row>
    <row r="472" spans="1:40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</row>
    <row r="473" spans="1:40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</row>
    <row r="474" spans="1:40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</row>
    <row r="475" spans="1:40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</row>
    <row r="476" spans="1:40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</row>
    <row r="477" spans="1:40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</row>
    <row r="478" spans="1:40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</row>
    <row r="479" spans="1:40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</row>
    <row r="480" spans="1:4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</row>
    <row r="481" spans="1:40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</row>
    <row r="482" spans="1:40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</row>
    <row r="483" spans="1:40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</row>
    <row r="484" spans="1:40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</row>
    <row r="485" spans="1:40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</row>
    <row r="486" spans="1:40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</row>
    <row r="487" spans="1:40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</row>
    <row r="488" spans="1:40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</row>
    <row r="489" spans="1:40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</row>
    <row r="490" spans="1:4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</row>
    <row r="491" spans="1:40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</row>
    <row r="492" spans="1:40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</row>
    <row r="493" spans="1:40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</row>
    <row r="494" spans="1:40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</row>
    <row r="495" spans="1:40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</row>
    <row r="496" spans="1:40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</row>
    <row r="497" spans="1:40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</row>
    <row r="498" spans="1:40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</row>
    <row r="499" spans="1:40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</row>
    <row r="500" spans="1:4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</row>
    <row r="501" spans="1:40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</row>
    <row r="502" spans="1:40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</row>
    <row r="503" spans="1:40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</row>
    <row r="504" spans="1:40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</row>
    <row r="505" spans="1:40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</row>
    <row r="506" spans="1:40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</row>
    <row r="507" spans="1:40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</row>
    <row r="508" spans="1:40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</row>
    <row r="509" spans="1:40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</row>
    <row r="510" spans="1:4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</row>
    <row r="511" spans="1:40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</row>
    <row r="512" spans="1:40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</row>
    <row r="513" spans="1:40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</row>
    <row r="514" spans="1:40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</row>
    <row r="515" spans="1:40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</row>
    <row r="516" spans="1:40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</row>
    <row r="517" spans="1:40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</row>
    <row r="518" spans="1:40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</row>
    <row r="519" spans="1:40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</row>
    <row r="520" spans="1:4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</row>
    <row r="521" spans="1:40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</row>
    <row r="522" spans="1:40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</row>
    <row r="523" spans="1:40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</row>
    <row r="524" spans="1:40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</row>
    <row r="525" spans="1:40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</row>
    <row r="526" spans="1:40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</row>
    <row r="527" spans="1:40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</row>
    <row r="528" spans="1:40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</row>
    <row r="529" spans="1:40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</row>
    <row r="530" spans="1:4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</row>
    <row r="531" spans="1:40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</row>
    <row r="532" spans="1:40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</row>
    <row r="533" spans="1:40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</row>
    <row r="534" spans="1:40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</row>
    <row r="535" spans="1:40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</row>
    <row r="536" spans="1:40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</row>
    <row r="537" spans="1:40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</row>
    <row r="538" spans="1:40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</row>
    <row r="539" spans="1:40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</row>
    <row r="540" spans="1: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</row>
    <row r="541" spans="1:40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</row>
    <row r="542" spans="1:40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</row>
    <row r="543" spans="1:40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</row>
    <row r="544" spans="1:40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</row>
    <row r="545" spans="1:40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</row>
    <row r="546" spans="1:40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</row>
    <row r="547" spans="1:40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</row>
    <row r="548" spans="1:40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</row>
    <row r="549" spans="1:40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</row>
    <row r="550" spans="1:4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</row>
    <row r="551" spans="1:40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</row>
    <row r="552" spans="1:40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</row>
    <row r="553" spans="1:40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</row>
    <row r="554" spans="1:40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</row>
    <row r="555" spans="1:40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</row>
    <row r="556" spans="1:40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</row>
    <row r="557" spans="1:40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</row>
    <row r="558" spans="1:40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</row>
    <row r="559" spans="1:40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</row>
    <row r="560" spans="1:4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</row>
    <row r="561" spans="1:40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</row>
    <row r="562" spans="1:40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</row>
    <row r="563" spans="1:40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</row>
    <row r="564" spans="1:40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</row>
    <row r="565" spans="1:40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</row>
    <row r="566" spans="1:40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</row>
    <row r="567" spans="1:40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</row>
    <row r="568" spans="1:40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</row>
    <row r="569" spans="1:40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</row>
    <row r="570" spans="1:4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</row>
    <row r="571" spans="1:40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</row>
    <row r="572" spans="1:40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</row>
    <row r="573" spans="1:40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</row>
    <row r="574" spans="1:40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</row>
    <row r="575" spans="1:40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</row>
    <row r="576" spans="1:40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</row>
    <row r="577" spans="1:40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</row>
    <row r="578" spans="1:40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</row>
    <row r="579" spans="1:40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</row>
    <row r="580" spans="1:4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</row>
    <row r="581" spans="1:40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</row>
    <row r="582" spans="1:40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</row>
    <row r="583" spans="1:40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</row>
    <row r="584" spans="1:40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</row>
    <row r="585" spans="1:40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</row>
    <row r="586" spans="1:40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</row>
    <row r="587" spans="1:40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</row>
    <row r="588" spans="1:40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</row>
    <row r="589" spans="1:40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</row>
    <row r="590" spans="1:4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</row>
    <row r="591" spans="1:40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</row>
    <row r="592" spans="1:40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</row>
    <row r="593" spans="1:40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</row>
    <row r="594" spans="1:40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</row>
    <row r="595" spans="1:40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</row>
    <row r="596" spans="1:40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</row>
    <row r="597" spans="1:40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</row>
    <row r="598" spans="1:40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</row>
    <row r="599" spans="1:40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</row>
    <row r="600" spans="1:4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</row>
    <row r="601" spans="1:40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</row>
    <row r="602" spans="1:40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</row>
    <row r="603" spans="1:40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</row>
    <row r="604" spans="1:40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</row>
    <row r="605" spans="1:40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</row>
    <row r="606" spans="1:40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</row>
    <row r="607" spans="1:40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</row>
    <row r="608" spans="1:40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</row>
    <row r="609" spans="1:40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</row>
    <row r="610" spans="1:4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</row>
    <row r="611" spans="1:40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</row>
    <row r="612" spans="1:40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</row>
    <row r="613" spans="1:40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</row>
    <row r="614" spans="1:40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</row>
    <row r="615" spans="1:40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</row>
    <row r="616" spans="1:40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</row>
    <row r="617" spans="1:40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</row>
    <row r="618" spans="1:40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</row>
    <row r="619" spans="1:40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</row>
    <row r="620" spans="1:4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</row>
    <row r="621" spans="1:40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</row>
    <row r="622" spans="1:40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</row>
    <row r="623" spans="1:40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</row>
    <row r="624" spans="1:40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</row>
    <row r="625" spans="1:40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</row>
    <row r="626" spans="1:40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</row>
    <row r="627" spans="1:40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</row>
    <row r="628" spans="1:40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</row>
    <row r="629" spans="1:40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</row>
    <row r="630" spans="1:4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</row>
    <row r="631" spans="1:40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</row>
    <row r="632" spans="1:40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</row>
    <row r="633" spans="1:40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</row>
    <row r="634" spans="1:40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</row>
    <row r="635" spans="1:40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</row>
    <row r="636" spans="1:40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</row>
    <row r="637" spans="1:40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</row>
    <row r="638" spans="1:40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</row>
    <row r="639" spans="1:40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</row>
    <row r="640" spans="1: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</row>
    <row r="641" spans="1:40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</row>
    <row r="642" spans="1:40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</row>
    <row r="643" spans="1:40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</row>
    <row r="644" spans="1:40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</row>
    <row r="645" spans="1:40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</row>
    <row r="646" spans="1:40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</row>
    <row r="647" spans="1:40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</row>
    <row r="648" spans="1:40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</row>
    <row r="649" spans="1:40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</row>
    <row r="650" spans="1:4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</row>
    <row r="651" spans="1:40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</row>
    <row r="652" spans="1:40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</row>
    <row r="653" spans="1:40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</row>
    <row r="654" spans="1:40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</row>
    <row r="655" spans="1:40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</row>
    <row r="656" spans="1:40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</row>
    <row r="657" spans="1:40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</row>
    <row r="658" spans="1:40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</row>
    <row r="659" spans="1:40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</row>
    <row r="660" spans="1:4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</row>
    <row r="661" spans="1:40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</row>
    <row r="662" spans="1:40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</row>
    <row r="663" spans="1:40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</row>
    <row r="664" spans="1:40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</row>
    <row r="665" spans="1:40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</row>
    <row r="666" spans="1:40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</row>
    <row r="667" spans="1:40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</row>
    <row r="668" spans="1:40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</row>
    <row r="669" spans="1:40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</row>
    <row r="670" spans="1:4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</row>
    <row r="671" spans="1:40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</row>
    <row r="672" spans="1:40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</row>
    <row r="673" spans="1:40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</row>
    <row r="674" spans="1:40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</row>
    <row r="675" spans="1:40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</row>
    <row r="676" spans="1:40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</row>
    <row r="677" spans="1:40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</row>
    <row r="678" spans="1:40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</row>
    <row r="679" spans="1:40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</row>
    <row r="680" spans="1:4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</row>
    <row r="681" spans="1:40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</row>
    <row r="682" spans="1:40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</row>
    <row r="683" spans="1:40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</row>
    <row r="684" spans="1:40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</row>
    <row r="685" spans="1:40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</row>
    <row r="686" spans="1:40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</row>
    <row r="687" spans="1:40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</row>
    <row r="688" spans="1:40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</row>
    <row r="689" spans="1:40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</row>
    <row r="690" spans="1:4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</row>
    <row r="691" spans="1:40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</row>
    <row r="692" spans="1:40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</row>
    <row r="693" spans="1:40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</row>
    <row r="694" spans="1:40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</row>
    <row r="695" spans="1:40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</row>
    <row r="696" spans="1:40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</row>
    <row r="697" spans="1:40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</row>
    <row r="698" spans="1:40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</row>
    <row r="699" spans="1:40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</row>
    <row r="700" spans="1:4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</row>
    <row r="701" spans="1:40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</row>
    <row r="702" spans="1:40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</row>
    <row r="703" spans="1:40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</row>
    <row r="704" spans="1:40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</row>
    <row r="705" spans="1:40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</row>
    <row r="706" spans="1:40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</row>
    <row r="707" spans="1:40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</row>
    <row r="708" spans="1:40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</row>
    <row r="709" spans="1:40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</row>
    <row r="710" spans="1:4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</row>
    <row r="711" spans="1:40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</row>
    <row r="712" spans="1:40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</row>
    <row r="713" spans="1:40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</row>
    <row r="714" spans="1:40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</row>
    <row r="715" spans="1:40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</row>
    <row r="716" spans="1:40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</row>
    <row r="717" spans="1:40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</row>
    <row r="718" spans="1:40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</row>
    <row r="719" spans="1:40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</row>
    <row r="720" spans="1:4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</row>
    <row r="721" spans="1:40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</row>
    <row r="722" spans="1:40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</row>
    <row r="723" spans="1:40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</row>
    <row r="724" spans="1:40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</row>
    <row r="725" spans="1:40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</row>
    <row r="726" spans="1:40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</row>
    <row r="727" spans="1:40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</row>
    <row r="728" spans="1:40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</row>
    <row r="729" spans="1:40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</row>
    <row r="730" spans="1:4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</row>
    <row r="731" spans="1:40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</row>
    <row r="732" spans="1:40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</row>
    <row r="733" spans="1:40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</row>
    <row r="734" spans="1:40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</row>
    <row r="735" spans="1:40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</row>
    <row r="736" spans="1:40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</row>
    <row r="737" spans="1:40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</row>
    <row r="738" spans="1:40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</row>
    <row r="739" spans="1:40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</row>
    <row r="740" spans="1: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</row>
    <row r="741" spans="1:40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</row>
    <row r="742" spans="1:40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</row>
    <row r="743" spans="1:40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</row>
    <row r="744" spans="1:40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</row>
    <row r="745" spans="1:40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</row>
    <row r="746" spans="1:40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</row>
    <row r="747" spans="1:40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</row>
    <row r="748" spans="1:40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</row>
    <row r="749" spans="1:40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</row>
    <row r="750" spans="1:4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</row>
    <row r="751" spans="1:40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</row>
    <row r="752" spans="1:40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</row>
    <row r="753" spans="1:40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</row>
    <row r="754" spans="1:40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</row>
    <row r="755" spans="1:40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</row>
    <row r="756" spans="1:40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</row>
    <row r="757" spans="1:40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</row>
    <row r="758" spans="1:40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</row>
    <row r="759" spans="1:40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</row>
    <row r="760" spans="1:4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</row>
    <row r="761" spans="1:40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</row>
    <row r="762" spans="1:40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</row>
    <row r="763" spans="1:40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</row>
    <row r="764" spans="1:40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</row>
    <row r="765" spans="1:40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</row>
    <row r="766" spans="1:40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</row>
    <row r="767" spans="1:40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</row>
    <row r="768" spans="1:40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</row>
    <row r="769" spans="1:40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</row>
    <row r="770" spans="1:4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</row>
    <row r="771" spans="1:40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</row>
    <row r="772" spans="1:40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</row>
    <row r="773" spans="1:40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</row>
    <row r="774" spans="1:40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</row>
    <row r="775" spans="1:40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</row>
    <row r="776" spans="1:40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</row>
    <row r="777" spans="1:40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</row>
    <row r="778" spans="1:40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</row>
    <row r="779" spans="1:40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</row>
    <row r="780" spans="1:4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</row>
    <row r="781" spans="1:40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</row>
    <row r="782" spans="1:40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</row>
    <row r="783" spans="1:40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</row>
    <row r="784" spans="1:40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</row>
    <row r="785" spans="1:40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</row>
    <row r="786" spans="1:40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</row>
    <row r="787" spans="1:40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</row>
    <row r="788" spans="1:40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</row>
    <row r="789" spans="1:40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</row>
    <row r="790" spans="1:4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</row>
    <row r="791" spans="1:40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</row>
    <row r="792" spans="1:40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</row>
    <row r="793" spans="1:40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</row>
    <row r="794" spans="1:40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</row>
    <row r="795" spans="1:40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</row>
    <row r="796" spans="1:40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</row>
    <row r="797" spans="1:40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</row>
    <row r="798" spans="1:40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</row>
    <row r="799" spans="1:40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</row>
    <row r="800" spans="1:4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</row>
    <row r="801" spans="1:40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</row>
    <row r="802" spans="1:40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</row>
    <row r="803" spans="1:40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</row>
    <row r="804" spans="1:40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</row>
    <row r="805" spans="1:40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</row>
    <row r="806" spans="1:40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</row>
    <row r="807" spans="1:40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</row>
    <row r="808" spans="1:40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</row>
    <row r="809" spans="1:40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</row>
    <row r="810" spans="1:4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</row>
    <row r="811" spans="1:40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</row>
    <row r="812" spans="1:40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</row>
    <row r="813" spans="1:40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</row>
    <row r="814" spans="1:40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</row>
    <row r="815" spans="1:40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</row>
    <row r="816" spans="1:40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</row>
    <row r="817" spans="1:40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</row>
    <row r="818" spans="1:40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</row>
    <row r="819" spans="1:40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</row>
    <row r="820" spans="1:4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</row>
    <row r="821" spans="1:40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</row>
    <row r="822" spans="1:40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</row>
    <row r="823" spans="1:40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</row>
    <row r="824" spans="1:40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</row>
    <row r="825" spans="1:40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</row>
    <row r="826" spans="1:40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</row>
    <row r="827" spans="1:40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</row>
    <row r="828" spans="1:40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</row>
    <row r="829" spans="1:40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</row>
    <row r="830" spans="1:4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</row>
    <row r="831" spans="1:40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</row>
    <row r="832" spans="1:40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</row>
    <row r="833" spans="1:40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</row>
    <row r="834" spans="1:40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</row>
    <row r="835" spans="1:40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</row>
    <row r="836" spans="1:40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</row>
    <row r="837" spans="1:40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</row>
    <row r="838" spans="1:40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</row>
    <row r="839" spans="1:40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</row>
    <row r="840" spans="1: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</row>
    <row r="841" spans="1:40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</row>
    <row r="842" spans="1:40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</row>
    <row r="843" spans="1:40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</row>
    <row r="844" spans="1:40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</row>
    <row r="845" spans="1:40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</row>
    <row r="846" spans="1:40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</row>
    <row r="847" spans="1:40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</row>
    <row r="848" spans="1:40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</row>
    <row r="849" spans="1:40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</row>
    <row r="850" spans="1:4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</row>
    <row r="851" spans="1:40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</row>
    <row r="852" spans="1:40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</row>
    <row r="853" spans="1:40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</row>
    <row r="854" spans="1:40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</row>
    <row r="855" spans="1:40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</row>
    <row r="856" spans="1:40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</row>
    <row r="857" spans="1:40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</row>
    <row r="858" spans="1:40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</row>
    <row r="859" spans="1:40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</row>
    <row r="860" spans="1:4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</row>
    <row r="861" spans="1:40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</row>
    <row r="862" spans="1:40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</row>
    <row r="863" spans="1:40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</row>
    <row r="864" spans="1:40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</row>
    <row r="865" spans="1:40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</row>
    <row r="866" spans="1:40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</row>
    <row r="867" spans="1:40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</row>
    <row r="868" spans="1:40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</row>
    <row r="869" spans="1:40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</row>
    <row r="870" spans="1:4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</row>
    <row r="871" spans="1:40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</row>
    <row r="872" spans="1:40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</row>
    <row r="873" spans="1:40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</row>
    <row r="874" spans="1:40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</row>
    <row r="875" spans="1:40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</row>
    <row r="876" spans="1:40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</row>
    <row r="877" spans="1:40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</row>
    <row r="878" spans="1:40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</row>
    <row r="879" spans="1:40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</row>
    <row r="880" spans="1:4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</row>
    <row r="881" spans="1:40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</row>
    <row r="882" spans="1:40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</row>
    <row r="883" spans="1:40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</row>
    <row r="884" spans="1:40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</row>
    <row r="885" spans="1:40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</row>
    <row r="886" spans="1:40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</row>
    <row r="887" spans="1:40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</row>
    <row r="888" spans="1:40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</row>
    <row r="889" spans="1:40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</row>
    <row r="890" spans="1:4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</row>
    <row r="891" spans="1:40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</row>
    <row r="892" spans="1:40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</row>
    <row r="893" spans="1:40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</row>
    <row r="894" spans="1:40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</row>
    <row r="895" spans="1:40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</row>
    <row r="896" spans="1:40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</row>
    <row r="897" spans="1:40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</row>
    <row r="898" spans="1:40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</row>
    <row r="899" spans="1:40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</row>
    <row r="900" spans="1:4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</row>
    <row r="901" spans="1:40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</row>
    <row r="902" spans="1:40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</row>
    <row r="903" spans="1:40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</row>
    <row r="904" spans="1:40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</row>
    <row r="905" spans="1:40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</row>
    <row r="906" spans="1:40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</row>
    <row r="907" spans="1:40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</row>
    <row r="908" spans="1:40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</row>
    <row r="909" spans="1:40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</row>
    <row r="910" spans="1:4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</row>
    <row r="911" spans="1:40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</row>
    <row r="912" spans="1:40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</row>
    <row r="913" spans="1:40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</row>
    <row r="914" spans="1:40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</row>
    <row r="915" spans="1:40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</row>
    <row r="916" spans="1:40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</row>
    <row r="917" spans="1:40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</row>
    <row r="918" spans="1:40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</row>
    <row r="919" spans="1:40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</row>
    <row r="920" spans="1:4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</row>
    <row r="921" spans="1:40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</row>
    <row r="922" spans="1:40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</row>
    <row r="923" spans="1:40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</row>
    <row r="924" spans="1:40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</row>
    <row r="925" spans="1:40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</row>
    <row r="926" spans="1:40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</row>
    <row r="927" spans="1:40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</row>
    <row r="928" spans="1:40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</row>
    <row r="929" spans="1:40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</row>
    <row r="930" spans="1:4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</row>
    <row r="931" spans="1:40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</row>
    <row r="932" spans="1:40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</row>
    <row r="933" spans="1:40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</row>
    <row r="934" spans="1:40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</row>
    <row r="935" spans="1:40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</row>
    <row r="936" spans="1:40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</row>
    <row r="937" spans="1:40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</row>
    <row r="938" spans="1:40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</row>
    <row r="939" spans="1:40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</row>
    <row r="940" spans="1: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</row>
    <row r="941" spans="1:40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</row>
    <row r="942" spans="1:40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</row>
    <row r="943" spans="1:40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</row>
    <row r="944" spans="1:40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</row>
    <row r="945" spans="1:40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</row>
    <row r="946" spans="1:40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</row>
    <row r="947" spans="1:40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</row>
    <row r="948" spans="1:40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</row>
    <row r="949" spans="1:40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</row>
    <row r="950" spans="1:4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</row>
    <row r="951" spans="1:40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</row>
    <row r="952" spans="1:40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</row>
    <row r="953" spans="1:40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</row>
    <row r="954" spans="1:40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</row>
    <row r="955" spans="1:40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</row>
    <row r="956" spans="1:40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</row>
    <row r="957" spans="1:40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</row>
    <row r="958" spans="1:40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</row>
    <row r="959" spans="1:40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</row>
    <row r="960" spans="1:4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</row>
    <row r="961" spans="1:40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</row>
    <row r="962" spans="1:40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</row>
    <row r="963" spans="1:40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</row>
    <row r="964" spans="1:40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</row>
    <row r="965" spans="1:40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</row>
    <row r="966" spans="1:40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</row>
    <row r="967" spans="1:40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</row>
    <row r="968" spans="1:40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</row>
    <row r="969" spans="1:40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</row>
    <row r="970" spans="1:4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</row>
    <row r="971" spans="1:40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</row>
    <row r="972" spans="1:40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</row>
    <row r="973" spans="1:40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</row>
    <row r="974" spans="1:40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</row>
    <row r="975" spans="1:40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</row>
    <row r="976" spans="1:40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</row>
    <row r="977" spans="1:40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</row>
    <row r="978" spans="1:40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</row>
    <row r="979" spans="1:40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</row>
    <row r="980" spans="1:4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</row>
    <row r="981" spans="1:40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</row>
    <row r="982" spans="1:40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</row>
    <row r="983" spans="1:40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</row>
    <row r="984" spans="1:40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</row>
    <row r="985" spans="1:40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</row>
    <row r="986" spans="1:40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</row>
    <row r="987" spans="1:40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</row>
    <row r="988" spans="1:40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</row>
    <row r="989" spans="1:40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</row>
    <row r="990" spans="1:4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</row>
    <row r="991" spans="1:40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</row>
    <row r="992" spans="1:40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</row>
    <row r="993" spans="1:40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</row>
    <row r="994" spans="1:40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</row>
    <row r="995" spans="1:40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</row>
    <row r="996" spans="1:40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  <c r="AN996" s="75"/>
    </row>
    <row r="997" spans="1:40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  <c r="AN997" s="75"/>
    </row>
    <row r="998" spans="1:40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  <c r="AN998" s="75"/>
    </row>
    <row r="999" spans="1:40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  <c r="AN999" s="75"/>
    </row>
    <row r="1000" spans="1:4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  <c r="AN1000" s="75"/>
    </row>
    <row r="1001" spans="1:40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  <c r="AM1001" s="75"/>
      <c r="AN1001" s="75"/>
    </row>
    <row r="1002" spans="1:40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</row>
    <row r="1003" spans="1:40">
      <c r="A1003" s="75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</row>
    <row r="1004" spans="1:40">
      <c r="A1004" s="75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5"/>
      <c r="AE1004" s="75"/>
      <c r="AF1004" s="75"/>
      <c r="AG1004" s="75"/>
      <c r="AH1004" s="75"/>
      <c r="AI1004" s="75"/>
      <c r="AJ1004" s="75"/>
      <c r="AK1004" s="75"/>
      <c r="AL1004" s="75"/>
      <c r="AM1004" s="75"/>
      <c r="AN1004" s="75"/>
    </row>
    <row r="1005" spans="1:40">
      <c r="A1005" s="75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  <c r="AL1005" s="75"/>
      <c r="AM1005" s="75"/>
      <c r="AN1005" s="75"/>
    </row>
  </sheetData>
  <printOptions horizontalCentered="1" gridLines="1"/>
  <pageMargins left="0.7" right="0.7" top="0.75" bottom="0.75" header="0" footer="0"/>
  <pageSetup scale="75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99"/>
  <sheetViews>
    <sheetView workbookViewId="0"/>
  </sheetViews>
  <sheetFormatPr baseColWidth="10" defaultColWidth="12.6640625" defaultRowHeight="15.75" customHeight="1"/>
  <cols>
    <col min="1" max="1" width="28" customWidth="1"/>
    <col min="2" max="2" width="35.33203125" customWidth="1"/>
    <col min="3" max="3" width="18.33203125" customWidth="1"/>
    <col min="4" max="4" width="24.6640625" customWidth="1"/>
    <col min="5" max="5" width="85.83203125" customWidth="1"/>
  </cols>
  <sheetData>
    <row r="1" spans="1:5" ht="15">
      <c r="A1" s="8" t="s">
        <v>261</v>
      </c>
      <c r="B1" s="8" t="s">
        <v>262</v>
      </c>
      <c r="C1" s="8" t="s">
        <v>2</v>
      </c>
      <c r="D1" s="8" t="s">
        <v>263</v>
      </c>
      <c r="E1" s="8" t="s">
        <v>264</v>
      </c>
    </row>
    <row r="2" spans="1:5" ht="13">
      <c r="D2" s="190"/>
    </row>
    <row r="3" spans="1:5" ht="13">
      <c r="D3" s="190"/>
    </row>
    <row r="4" spans="1:5" ht="15">
      <c r="A4" s="191" t="s">
        <v>25</v>
      </c>
      <c r="D4" s="190"/>
    </row>
    <row r="5" spans="1:5" ht="15">
      <c r="A5" s="192">
        <v>43788</v>
      </c>
      <c r="B5" s="193" t="s">
        <v>26</v>
      </c>
      <c r="C5" s="194">
        <v>50000</v>
      </c>
      <c r="D5" s="195"/>
    </row>
    <row r="6" spans="1:5" ht="15">
      <c r="A6" s="196">
        <v>43789</v>
      </c>
      <c r="B6" s="197" t="s">
        <v>26</v>
      </c>
      <c r="C6" s="198">
        <v>10000</v>
      </c>
      <c r="D6" s="199">
        <f>(C5+C6)/$C$38</f>
        <v>2.8037383177570093E-2</v>
      </c>
    </row>
    <row r="7" spans="1:5" ht="15">
      <c r="A7" s="200">
        <v>43788</v>
      </c>
      <c r="B7" s="201" t="s">
        <v>36</v>
      </c>
      <c r="C7" s="202">
        <v>50000</v>
      </c>
      <c r="D7" s="195"/>
    </row>
    <row r="8" spans="1:5" ht="15">
      <c r="A8" s="203">
        <v>43789</v>
      </c>
      <c r="B8" s="204" t="s">
        <v>36</v>
      </c>
      <c r="C8" s="205">
        <v>20000</v>
      </c>
      <c r="D8" s="199">
        <f>(C7+C8)/$C$38</f>
        <v>3.2710280373831772E-2</v>
      </c>
    </row>
    <row r="9" spans="1:5" ht="15">
      <c r="A9" s="206">
        <v>43790</v>
      </c>
      <c r="B9" s="207" t="s">
        <v>46</v>
      </c>
      <c r="C9" s="208">
        <v>30000</v>
      </c>
      <c r="D9" s="195"/>
    </row>
    <row r="10" spans="1:5" ht="15">
      <c r="A10" s="209">
        <v>43809</v>
      </c>
      <c r="B10" s="210" t="s">
        <v>46</v>
      </c>
      <c r="C10" s="211">
        <v>20000</v>
      </c>
      <c r="D10" s="199">
        <f>(C9+C10)/$C$38</f>
        <v>2.336448598130841E-2</v>
      </c>
    </row>
    <row r="11" spans="1:5" ht="15">
      <c r="A11" s="212">
        <v>43796</v>
      </c>
      <c r="B11" s="213" t="s">
        <v>89</v>
      </c>
      <c r="C11" s="214">
        <v>10000</v>
      </c>
      <c r="D11" s="195"/>
    </row>
    <row r="12" spans="1:5" ht="15">
      <c r="A12" s="215">
        <v>43809</v>
      </c>
      <c r="B12" s="216" t="s">
        <v>89</v>
      </c>
      <c r="C12" s="217">
        <v>30000</v>
      </c>
      <c r="D12" s="199">
        <f>(C11+C12)/$C$38</f>
        <v>1.8691588785046728E-2</v>
      </c>
    </row>
    <row r="13" spans="1:5" ht="15">
      <c r="A13" s="218">
        <v>43789</v>
      </c>
      <c r="B13" s="47" t="s">
        <v>40</v>
      </c>
      <c r="C13" s="219">
        <v>80000</v>
      </c>
      <c r="D13" s="190">
        <f t="shared" ref="D13:D36" si="0">(C13)/$C$38</f>
        <v>3.7383177570093455E-2</v>
      </c>
    </row>
    <row r="14" spans="1:5" ht="15">
      <c r="A14" s="218">
        <v>43790</v>
      </c>
      <c r="B14" s="47" t="s">
        <v>51</v>
      </c>
      <c r="C14" s="219">
        <v>30000</v>
      </c>
      <c r="D14" s="190">
        <f t="shared" si="0"/>
        <v>1.4018691588785047E-2</v>
      </c>
    </row>
    <row r="15" spans="1:5" ht="15">
      <c r="A15" s="218">
        <v>43791</v>
      </c>
      <c r="B15" s="47" t="s">
        <v>57</v>
      </c>
      <c r="C15" s="219">
        <v>40000</v>
      </c>
      <c r="D15" s="190">
        <f t="shared" si="0"/>
        <v>1.8691588785046728E-2</v>
      </c>
    </row>
    <row r="16" spans="1:5" ht="15">
      <c r="A16" s="218">
        <v>43794</v>
      </c>
      <c r="B16" s="47" t="s">
        <v>69</v>
      </c>
      <c r="C16" s="219">
        <v>210000</v>
      </c>
      <c r="D16" s="190">
        <f t="shared" si="0"/>
        <v>9.8130841121495324E-2</v>
      </c>
    </row>
    <row r="17" spans="1:26" ht="15">
      <c r="A17" s="218">
        <v>43794</v>
      </c>
      <c r="B17" s="47" t="s">
        <v>74</v>
      </c>
      <c r="C17" s="219">
        <v>150000</v>
      </c>
      <c r="D17" s="190">
        <f t="shared" si="0"/>
        <v>7.0093457943925228E-2</v>
      </c>
    </row>
    <row r="18" spans="1:26" ht="15">
      <c r="A18" s="218">
        <v>43794</v>
      </c>
      <c r="B18" s="47" t="s">
        <v>78</v>
      </c>
      <c r="C18" s="219">
        <v>60000</v>
      </c>
      <c r="D18" s="190">
        <f t="shared" si="0"/>
        <v>2.8037383177570093E-2</v>
      </c>
    </row>
    <row r="19" spans="1:26" ht="15">
      <c r="A19" s="218">
        <v>43798</v>
      </c>
      <c r="B19" s="47" t="s">
        <v>99</v>
      </c>
      <c r="C19" s="219">
        <v>50000</v>
      </c>
      <c r="D19" s="190">
        <f t="shared" si="0"/>
        <v>2.336448598130841E-2</v>
      </c>
    </row>
    <row r="20" spans="1:26" ht="15">
      <c r="A20" s="218">
        <v>43798</v>
      </c>
      <c r="B20" s="47" t="s">
        <v>104</v>
      </c>
      <c r="C20" s="219">
        <v>30000</v>
      </c>
      <c r="D20" s="190">
        <f t="shared" si="0"/>
        <v>1.4018691588785047E-2</v>
      </c>
    </row>
    <row r="21" spans="1:26" ht="15">
      <c r="A21" s="218">
        <v>43801</v>
      </c>
      <c r="B21" s="47" t="s">
        <v>109</v>
      </c>
      <c r="C21" s="219">
        <v>40000</v>
      </c>
      <c r="D21" s="190">
        <f t="shared" si="0"/>
        <v>1.8691588785046728E-2</v>
      </c>
    </row>
    <row r="22" spans="1:26" ht="15">
      <c r="A22" s="218">
        <v>43802</v>
      </c>
      <c r="B22" s="47" t="s">
        <v>113</v>
      </c>
      <c r="C22" s="219">
        <v>20000</v>
      </c>
      <c r="D22" s="190">
        <f t="shared" si="0"/>
        <v>9.3457943925233638E-3</v>
      </c>
    </row>
    <row r="23" spans="1:26" ht="15">
      <c r="A23" s="218">
        <v>43804</v>
      </c>
      <c r="B23" s="47" t="s">
        <v>119</v>
      </c>
      <c r="C23" s="219">
        <v>30000</v>
      </c>
      <c r="D23" s="190">
        <f t="shared" si="0"/>
        <v>1.4018691588785047E-2</v>
      </c>
    </row>
    <row r="24" spans="1:26" ht="15">
      <c r="A24" s="218">
        <v>43804</v>
      </c>
      <c r="B24" s="47" t="s">
        <v>123</v>
      </c>
      <c r="C24" s="219">
        <v>40000</v>
      </c>
      <c r="D24" s="190">
        <f t="shared" si="0"/>
        <v>1.8691588785046728E-2</v>
      </c>
    </row>
    <row r="25" spans="1:26" ht="15">
      <c r="A25" s="218">
        <v>43808</v>
      </c>
      <c r="B25" s="47" t="s">
        <v>128</v>
      </c>
      <c r="C25" s="219">
        <v>10000</v>
      </c>
      <c r="D25" s="190">
        <f t="shared" si="0"/>
        <v>4.6728971962616819E-3</v>
      </c>
    </row>
    <row r="26" spans="1:26" ht="15">
      <c r="A26" s="218">
        <v>43809</v>
      </c>
      <c r="B26" s="47" t="s">
        <v>132</v>
      </c>
      <c r="C26" s="219">
        <v>10000</v>
      </c>
      <c r="D26" s="190">
        <f t="shared" si="0"/>
        <v>4.6728971962616819E-3</v>
      </c>
    </row>
    <row r="27" spans="1:26" ht="15">
      <c r="A27" s="220">
        <v>43809</v>
      </c>
      <c r="B27" s="122" t="s">
        <v>137</v>
      </c>
      <c r="C27" s="221">
        <v>20000</v>
      </c>
      <c r="D27" s="222">
        <f t="shared" si="0"/>
        <v>9.3457943925233638E-3</v>
      </c>
      <c r="E27" s="223" t="s">
        <v>138</v>
      </c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r="28" spans="1:26" ht="14">
      <c r="A28" s="127">
        <v>43811</v>
      </c>
      <c r="B28" s="128" t="s">
        <v>144</v>
      </c>
      <c r="C28" s="129">
        <v>50000</v>
      </c>
      <c r="D28" s="190">
        <f t="shared" si="0"/>
        <v>2.336448598130841E-2</v>
      </c>
    </row>
    <row r="29" spans="1:26" ht="14">
      <c r="A29" s="127">
        <v>43812</v>
      </c>
      <c r="B29" s="128" t="s">
        <v>148</v>
      </c>
      <c r="C29" s="129">
        <v>40000</v>
      </c>
      <c r="D29" s="190">
        <f t="shared" si="0"/>
        <v>1.8691588785046728E-2</v>
      </c>
    </row>
    <row r="30" spans="1:26" ht="15">
      <c r="A30" s="218">
        <v>43818</v>
      </c>
      <c r="B30" s="128" t="s">
        <v>152</v>
      </c>
      <c r="C30" s="219">
        <v>350000</v>
      </c>
      <c r="D30" s="190">
        <f t="shared" si="0"/>
        <v>0.16355140186915887</v>
      </c>
    </row>
    <row r="31" spans="1:26" ht="15">
      <c r="A31" s="218">
        <v>43818</v>
      </c>
      <c r="B31" s="128" t="s">
        <v>157</v>
      </c>
      <c r="C31" s="219">
        <v>20000</v>
      </c>
      <c r="D31" s="190">
        <f t="shared" si="0"/>
        <v>9.3457943925233638E-3</v>
      </c>
    </row>
    <row r="32" spans="1:26" ht="15">
      <c r="A32" s="218">
        <v>43826</v>
      </c>
      <c r="B32" s="128" t="s">
        <v>161</v>
      </c>
      <c r="C32" s="219">
        <v>10000</v>
      </c>
      <c r="D32" s="190">
        <f t="shared" si="0"/>
        <v>4.6728971962616819E-3</v>
      </c>
    </row>
    <row r="33" spans="1:4" ht="15">
      <c r="A33" s="224">
        <v>43794</v>
      </c>
      <c r="B33" s="62" t="s">
        <v>62</v>
      </c>
      <c r="C33" s="225">
        <v>300000</v>
      </c>
      <c r="D33" s="190">
        <f t="shared" si="0"/>
        <v>0.14018691588785046</v>
      </c>
    </row>
    <row r="34" spans="1:4" ht="15">
      <c r="A34" s="77">
        <v>43795</v>
      </c>
      <c r="B34" s="78" t="s">
        <v>82</v>
      </c>
      <c r="C34" s="79">
        <v>10000</v>
      </c>
      <c r="D34" s="190">
        <f t="shared" si="0"/>
        <v>4.6728971962616819E-3</v>
      </c>
    </row>
    <row r="35" spans="1:4" ht="15">
      <c r="A35" s="226">
        <v>43796</v>
      </c>
      <c r="B35" s="227" t="s">
        <v>86</v>
      </c>
      <c r="C35" s="228">
        <v>300000</v>
      </c>
      <c r="D35" s="190">
        <f t="shared" si="0"/>
        <v>0.14018691588785046</v>
      </c>
    </row>
    <row r="36" spans="1:4" ht="15">
      <c r="A36" s="220">
        <v>43796</v>
      </c>
      <c r="B36" s="122" t="s">
        <v>94</v>
      </c>
      <c r="C36" s="221">
        <v>20000</v>
      </c>
      <c r="D36" s="190">
        <f t="shared" si="0"/>
        <v>9.3457943925233638E-3</v>
      </c>
    </row>
    <row r="37" spans="1:4" ht="13">
      <c r="D37" s="190"/>
    </row>
    <row r="38" spans="1:4" ht="13">
      <c r="B38" s="229" t="s">
        <v>265</v>
      </c>
      <c r="C38" s="230">
        <f t="shared" ref="C38:D38" si="1">SUM(C5:C36)</f>
        <v>2140000</v>
      </c>
      <c r="D38" s="190">
        <f t="shared" si="1"/>
        <v>0.99999999999999989</v>
      </c>
    </row>
    <row r="39" spans="1:4" ht="13">
      <c r="D39" s="190"/>
    </row>
    <row r="40" spans="1:4" ht="13">
      <c r="D40" s="190"/>
    </row>
    <row r="41" spans="1:4" ht="15">
      <c r="A41" s="191" t="s">
        <v>166</v>
      </c>
      <c r="D41" s="190"/>
    </row>
    <row r="42" spans="1:4" ht="15">
      <c r="A42" s="192">
        <v>43788</v>
      </c>
      <c r="B42" s="193" t="s">
        <v>26</v>
      </c>
      <c r="C42" s="194">
        <v>50000</v>
      </c>
      <c r="D42" s="195"/>
    </row>
    <row r="43" spans="1:4" ht="15">
      <c r="A43" s="196">
        <v>43789</v>
      </c>
      <c r="B43" s="197" t="s">
        <v>26</v>
      </c>
      <c r="C43" s="198">
        <v>10000</v>
      </c>
      <c r="D43" s="199">
        <f>(C42+C43)/$C$107</f>
        <v>1.4999999999999999E-2</v>
      </c>
    </row>
    <row r="44" spans="1:4" ht="15">
      <c r="A44" s="200">
        <v>43788</v>
      </c>
      <c r="B44" s="201" t="s">
        <v>36</v>
      </c>
      <c r="C44" s="202">
        <v>50000</v>
      </c>
      <c r="D44" s="195"/>
    </row>
    <row r="45" spans="1:4" ht="15">
      <c r="A45" s="203">
        <v>43789</v>
      </c>
      <c r="B45" s="204" t="s">
        <v>36</v>
      </c>
      <c r="C45" s="205">
        <v>20000</v>
      </c>
      <c r="D45" s="199">
        <f>(C44+C45)/$C$107</f>
        <v>1.7500000000000002E-2</v>
      </c>
    </row>
    <row r="46" spans="1:4" ht="15">
      <c r="A46" s="206">
        <v>43790</v>
      </c>
      <c r="B46" s="207" t="s">
        <v>46</v>
      </c>
      <c r="C46" s="208">
        <v>30000</v>
      </c>
      <c r="D46" s="195"/>
    </row>
    <row r="47" spans="1:4" ht="15">
      <c r="A47" s="209">
        <v>43809</v>
      </c>
      <c r="B47" s="210" t="s">
        <v>46</v>
      </c>
      <c r="C47" s="211">
        <v>20000</v>
      </c>
      <c r="D47" s="199">
        <f>(C46+C47)/$C$107</f>
        <v>1.2500000000000001E-2</v>
      </c>
    </row>
    <row r="48" spans="1:4" ht="15">
      <c r="A48" s="212">
        <v>43796</v>
      </c>
      <c r="B48" s="213" t="s">
        <v>89</v>
      </c>
      <c r="C48" s="214">
        <v>10000</v>
      </c>
      <c r="D48" s="195"/>
    </row>
    <row r="49" spans="1:4" ht="15">
      <c r="A49" s="231">
        <v>43809</v>
      </c>
      <c r="B49" s="109" t="s">
        <v>89</v>
      </c>
      <c r="C49" s="232">
        <v>30000</v>
      </c>
      <c r="D49" s="233"/>
    </row>
    <row r="50" spans="1:4" ht="15">
      <c r="A50" s="215">
        <v>43986</v>
      </c>
      <c r="B50" s="216" t="s">
        <v>89</v>
      </c>
      <c r="C50" s="217">
        <v>30000</v>
      </c>
      <c r="D50" s="199">
        <f>(C49+C50+C48)/$C$107</f>
        <v>1.7500000000000002E-2</v>
      </c>
    </row>
    <row r="51" spans="1:4" ht="15">
      <c r="A51" s="234">
        <v>43794</v>
      </c>
      <c r="B51" s="235" t="s">
        <v>62</v>
      </c>
      <c r="C51" s="236">
        <v>300000</v>
      </c>
      <c r="D51" s="195"/>
    </row>
    <row r="52" spans="1:4" ht="15">
      <c r="A52" s="237">
        <v>44042</v>
      </c>
      <c r="B52" s="238" t="s">
        <v>62</v>
      </c>
      <c r="C52" s="239">
        <v>100000</v>
      </c>
      <c r="D52" s="199">
        <f>(C51+C52)/$C$107</f>
        <v>0.1</v>
      </c>
    </row>
    <row r="53" spans="1:4" ht="15">
      <c r="A53" s="240">
        <v>43795</v>
      </c>
      <c r="B53" s="241" t="s">
        <v>82</v>
      </c>
      <c r="C53" s="242">
        <v>10000</v>
      </c>
      <c r="D53" s="195"/>
    </row>
    <row r="54" spans="1:4" ht="15">
      <c r="A54" s="243">
        <v>44039</v>
      </c>
      <c r="B54" s="244" t="s">
        <v>82</v>
      </c>
      <c r="C54" s="245">
        <v>20000</v>
      </c>
      <c r="D54" s="199">
        <f>(C53+C54)/$C$107</f>
        <v>7.4999999999999997E-3</v>
      </c>
    </row>
    <row r="55" spans="1:4" ht="15">
      <c r="A55" s="246">
        <v>43844</v>
      </c>
      <c r="B55" s="247" t="s">
        <v>172</v>
      </c>
      <c r="C55" s="248">
        <v>30000</v>
      </c>
      <c r="D55" s="195"/>
    </row>
    <row r="56" spans="1:4" ht="15">
      <c r="A56" s="159">
        <v>44046</v>
      </c>
      <c r="B56" s="151" t="s">
        <v>172</v>
      </c>
      <c r="C56" s="152">
        <v>40000</v>
      </c>
      <c r="D56" s="233"/>
    </row>
    <row r="57" spans="1:4" ht="15">
      <c r="A57" s="249">
        <v>44071</v>
      </c>
      <c r="B57" s="250" t="s">
        <v>172</v>
      </c>
      <c r="C57" s="251">
        <v>150000</v>
      </c>
      <c r="D57" s="199">
        <f>(C56+C57+C55)/$C$107</f>
        <v>5.5E-2</v>
      </c>
    </row>
    <row r="58" spans="1:4" ht="15">
      <c r="A58" s="252">
        <v>43796</v>
      </c>
      <c r="B58" s="253" t="s">
        <v>86</v>
      </c>
      <c r="C58" s="254">
        <v>300000</v>
      </c>
      <c r="D58" s="195"/>
    </row>
    <row r="59" spans="1:4" ht="15">
      <c r="A59" s="255">
        <v>43986</v>
      </c>
      <c r="B59" s="256" t="s">
        <v>86</v>
      </c>
      <c r="C59" s="257">
        <v>240000</v>
      </c>
      <c r="D59" s="199">
        <f>(C58+C59)/$C$107</f>
        <v>0.13500000000000001</v>
      </c>
    </row>
    <row r="60" spans="1:4" ht="15">
      <c r="A60" s="258">
        <v>43893</v>
      </c>
      <c r="B60" s="259" t="s">
        <v>187</v>
      </c>
      <c r="C60" s="260">
        <v>10000</v>
      </c>
      <c r="D60" s="195"/>
    </row>
    <row r="61" spans="1:4" ht="15">
      <c r="A61" s="261">
        <v>44036</v>
      </c>
      <c r="B61" s="262" t="s">
        <v>187</v>
      </c>
      <c r="C61" s="263">
        <v>100000</v>
      </c>
      <c r="D61" s="199">
        <f>(C60+C61)/$C$107</f>
        <v>2.75E-2</v>
      </c>
    </row>
    <row r="62" spans="1:4" ht="15">
      <c r="A62" s="218">
        <v>43789</v>
      </c>
      <c r="B62" s="47" t="s">
        <v>40</v>
      </c>
      <c r="C62" s="219">
        <v>80000</v>
      </c>
      <c r="D62" s="190">
        <f t="shared" ref="D62:D105" si="2">(C62)/$C$107</f>
        <v>0.02</v>
      </c>
    </row>
    <row r="63" spans="1:4" ht="15">
      <c r="A63" s="218">
        <v>43790</v>
      </c>
      <c r="B63" s="47" t="s">
        <v>51</v>
      </c>
      <c r="C63" s="219">
        <v>30000</v>
      </c>
      <c r="D63" s="190">
        <f t="shared" si="2"/>
        <v>7.4999999999999997E-3</v>
      </c>
    </row>
    <row r="64" spans="1:4" ht="15">
      <c r="A64" s="218">
        <v>43791</v>
      </c>
      <c r="B64" s="47" t="s">
        <v>57</v>
      </c>
      <c r="C64" s="219">
        <v>40000</v>
      </c>
      <c r="D64" s="190">
        <f t="shared" si="2"/>
        <v>0.01</v>
      </c>
    </row>
    <row r="65" spans="1:26" ht="15">
      <c r="A65" s="218">
        <v>43794</v>
      </c>
      <c r="B65" s="47" t="s">
        <v>69</v>
      </c>
      <c r="C65" s="219">
        <v>210000</v>
      </c>
      <c r="D65" s="190">
        <f t="shared" si="2"/>
        <v>5.2499999999999998E-2</v>
      </c>
    </row>
    <row r="66" spans="1:26" ht="15">
      <c r="A66" s="218">
        <v>43794</v>
      </c>
      <c r="B66" s="47" t="s">
        <v>74</v>
      </c>
      <c r="C66" s="219">
        <v>150000</v>
      </c>
      <c r="D66" s="190">
        <f t="shared" si="2"/>
        <v>3.7499999999999999E-2</v>
      </c>
    </row>
    <row r="67" spans="1:26" ht="15">
      <c r="A67" s="218">
        <v>43794</v>
      </c>
      <c r="B67" s="47" t="s">
        <v>78</v>
      </c>
      <c r="C67" s="219">
        <v>60000</v>
      </c>
      <c r="D67" s="190">
        <f t="shared" si="2"/>
        <v>1.4999999999999999E-2</v>
      </c>
    </row>
    <row r="68" spans="1:26" ht="15">
      <c r="A68" s="218">
        <v>43798</v>
      </c>
      <c r="B68" s="47" t="s">
        <v>99</v>
      </c>
      <c r="C68" s="219">
        <v>50000</v>
      </c>
      <c r="D68" s="190">
        <f t="shared" si="2"/>
        <v>1.2500000000000001E-2</v>
      </c>
    </row>
    <row r="69" spans="1:26" ht="15">
      <c r="A69" s="218">
        <v>43798</v>
      </c>
      <c r="B69" s="47" t="s">
        <v>104</v>
      </c>
      <c r="C69" s="219">
        <v>30000</v>
      </c>
      <c r="D69" s="190">
        <f t="shared" si="2"/>
        <v>7.4999999999999997E-3</v>
      </c>
    </row>
    <row r="70" spans="1:26" ht="15">
      <c r="A70" s="218">
        <v>43801</v>
      </c>
      <c r="B70" s="47" t="s">
        <v>109</v>
      </c>
      <c r="C70" s="219">
        <v>40000</v>
      </c>
      <c r="D70" s="190">
        <f t="shared" si="2"/>
        <v>0.01</v>
      </c>
    </row>
    <row r="71" spans="1:26" ht="15">
      <c r="A71" s="218">
        <v>43802</v>
      </c>
      <c r="B71" s="47" t="s">
        <v>113</v>
      </c>
      <c r="C71" s="219">
        <v>20000</v>
      </c>
      <c r="D71" s="190">
        <f t="shared" si="2"/>
        <v>5.0000000000000001E-3</v>
      </c>
    </row>
    <row r="72" spans="1:26" ht="15">
      <c r="A72" s="218">
        <v>43804</v>
      </c>
      <c r="B72" s="47" t="s">
        <v>119</v>
      </c>
      <c r="C72" s="219">
        <v>30000</v>
      </c>
      <c r="D72" s="190">
        <f t="shared" si="2"/>
        <v>7.4999999999999997E-3</v>
      </c>
    </row>
    <row r="73" spans="1:26" ht="15">
      <c r="A73" s="218">
        <v>43804</v>
      </c>
      <c r="B73" s="47" t="s">
        <v>123</v>
      </c>
      <c r="C73" s="219">
        <v>40000</v>
      </c>
      <c r="D73" s="190">
        <f t="shared" si="2"/>
        <v>0.01</v>
      </c>
    </row>
    <row r="74" spans="1:26" ht="15">
      <c r="A74" s="218">
        <v>43808</v>
      </c>
      <c r="B74" s="47" t="s">
        <v>128</v>
      </c>
      <c r="C74" s="219">
        <v>10000</v>
      </c>
      <c r="D74" s="190">
        <f t="shared" si="2"/>
        <v>2.5000000000000001E-3</v>
      </c>
    </row>
    <row r="75" spans="1:26" ht="15">
      <c r="A75" s="218">
        <v>43809</v>
      </c>
      <c r="B75" s="47" t="s">
        <v>132</v>
      </c>
      <c r="C75" s="219">
        <v>10000</v>
      </c>
      <c r="D75" s="190">
        <f t="shared" si="2"/>
        <v>2.5000000000000001E-3</v>
      </c>
    </row>
    <row r="76" spans="1:26" ht="15">
      <c r="A76" s="220">
        <v>43809</v>
      </c>
      <c r="B76" s="122" t="s">
        <v>137</v>
      </c>
      <c r="C76" s="221">
        <v>30000</v>
      </c>
      <c r="D76" s="222">
        <f t="shared" si="2"/>
        <v>7.4999999999999997E-3</v>
      </c>
      <c r="E76" s="223" t="s">
        <v>138</v>
      </c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 spans="1:26" ht="14">
      <c r="A77" s="127">
        <v>43811</v>
      </c>
      <c r="B77" s="128" t="s">
        <v>144</v>
      </c>
      <c r="C77" s="129">
        <v>50000</v>
      </c>
      <c r="D77" s="190">
        <f t="shared" si="2"/>
        <v>1.2500000000000001E-2</v>
      </c>
    </row>
    <row r="78" spans="1:26" ht="14">
      <c r="A78" s="127">
        <v>43812</v>
      </c>
      <c r="B78" s="128" t="s">
        <v>148</v>
      </c>
      <c r="C78" s="129">
        <v>40000</v>
      </c>
      <c r="D78" s="190">
        <f t="shared" si="2"/>
        <v>0.01</v>
      </c>
    </row>
    <row r="79" spans="1:26" ht="15">
      <c r="A79" s="218">
        <v>43818</v>
      </c>
      <c r="B79" s="128" t="s">
        <v>152</v>
      </c>
      <c r="C79" s="219">
        <v>350000</v>
      </c>
      <c r="D79" s="190">
        <f t="shared" si="2"/>
        <v>8.7499999999999994E-2</v>
      </c>
    </row>
    <row r="80" spans="1:26" ht="15">
      <c r="A80" s="218">
        <v>43818</v>
      </c>
      <c r="B80" s="128" t="s">
        <v>157</v>
      </c>
      <c r="C80" s="219">
        <v>20000</v>
      </c>
      <c r="D80" s="190">
        <f t="shared" si="2"/>
        <v>5.0000000000000001E-3</v>
      </c>
    </row>
    <row r="81" spans="1:4" ht="15">
      <c r="A81" s="218">
        <v>43826</v>
      </c>
      <c r="B81" s="128" t="s">
        <v>161</v>
      </c>
      <c r="C81" s="219">
        <v>10000</v>
      </c>
      <c r="D81" s="190">
        <f t="shared" si="2"/>
        <v>2.5000000000000001E-3</v>
      </c>
    </row>
    <row r="82" spans="1:4" ht="15">
      <c r="A82" s="218">
        <v>43836</v>
      </c>
      <c r="B82" s="128" t="s">
        <v>167</v>
      </c>
      <c r="C82" s="219">
        <v>30000</v>
      </c>
      <c r="D82" s="190">
        <f t="shared" si="2"/>
        <v>7.4999999999999997E-3</v>
      </c>
    </row>
    <row r="83" spans="1:4" ht="15">
      <c r="A83" s="14">
        <v>43872</v>
      </c>
      <c r="B83" s="10" t="s">
        <v>175</v>
      </c>
      <c r="C83" s="11">
        <v>50000</v>
      </c>
      <c r="D83" s="190">
        <f t="shared" si="2"/>
        <v>1.2500000000000001E-2</v>
      </c>
    </row>
    <row r="84" spans="1:4" ht="15">
      <c r="A84" s="218">
        <v>43873</v>
      </c>
      <c r="B84" s="47" t="s">
        <v>178</v>
      </c>
      <c r="C84" s="219">
        <v>30000</v>
      </c>
      <c r="D84" s="190">
        <f t="shared" si="2"/>
        <v>7.4999999999999997E-3</v>
      </c>
    </row>
    <row r="85" spans="1:4" ht="15">
      <c r="A85" s="218">
        <v>43880</v>
      </c>
      <c r="B85" s="47" t="s">
        <v>183</v>
      </c>
      <c r="C85" s="219">
        <v>100000</v>
      </c>
      <c r="D85" s="190">
        <f t="shared" si="2"/>
        <v>2.5000000000000001E-2</v>
      </c>
    </row>
    <row r="86" spans="1:4" ht="15">
      <c r="A86" s="218">
        <v>43896</v>
      </c>
      <c r="B86" s="47" t="s">
        <v>191</v>
      </c>
      <c r="C86" s="219">
        <v>50000</v>
      </c>
      <c r="D86" s="190">
        <f t="shared" si="2"/>
        <v>1.2500000000000001E-2</v>
      </c>
    </row>
    <row r="87" spans="1:4" ht="15">
      <c r="A87" s="218">
        <v>43899</v>
      </c>
      <c r="B87" s="47" t="s">
        <v>196</v>
      </c>
      <c r="C87" s="219">
        <v>80000</v>
      </c>
      <c r="D87" s="190">
        <f t="shared" si="2"/>
        <v>0.02</v>
      </c>
    </row>
    <row r="88" spans="1:4" ht="15">
      <c r="A88" s="14">
        <v>43906</v>
      </c>
      <c r="B88" s="10" t="s">
        <v>208</v>
      </c>
      <c r="C88" s="11">
        <v>20000</v>
      </c>
      <c r="D88" s="190">
        <f t="shared" si="2"/>
        <v>5.0000000000000001E-3</v>
      </c>
    </row>
    <row r="89" spans="1:4" ht="15">
      <c r="A89" s="14">
        <v>43900</v>
      </c>
      <c r="B89" s="10" t="s">
        <v>199</v>
      </c>
      <c r="C89" s="11">
        <v>20000</v>
      </c>
      <c r="D89" s="190">
        <f t="shared" si="2"/>
        <v>5.0000000000000001E-3</v>
      </c>
    </row>
    <row r="90" spans="1:4" ht="15">
      <c r="A90" s="218">
        <v>43901</v>
      </c>
      <c r="B90" s="47" t="s">
        <v>204</v>
      </c>
      <c r="C90" s="219">
        <v>10000</v>
      </c>
      <c r="D90" s="190">
        <f t="shared" si="2"/>
        <v>2.5000000000000001E-3</v>
      </c>
    </row>
    <row r="91" spans="1:4" ht="15">
      <c r="A91" s="218">
        <v>43907</v>
      </c>
      <c r="B91" s="47" t="s">
        <v>211</v>
      </c>
      <c r="C91" s="219">
        <v>20000</v>
      </c>
      <c r="D91" s="190">
        <f t="shared" si="2"/>
        <v>5.0000000000000001E-3</v>
      </c>
    </row>
    <row r="92" spans="1:4" ht="15">
      <c r="A92" s="218">
        <v>43910</v>
      </c>
      <c r="B92" s="47" t="s">
        <v>216</v>
      </c>
      <c r="C92" s="219">
        <v>25000</v>
      </c>
      <c r="D92" s="190">
        <f t="shared" si="2"/>
        <v>6.2500000000000003E-3</v>
      </c>
    </row>
    <row r="93" spans="1:4" ht="15">
      <c r="A93" s="218">
        <v>43914</v>
      </c>
      <c r="B93" s="47" t="s">
        <v>216</v>
      </c>
      <c r="C93" s="219">
        <v>25000</v>
      </c>
      <c r="D93" s="190">
        <f t="shared" si="2"/>
        <v>6.2500000000000003E-3</v>
      </c>
    </row>
    <row r="94" spans="1:4" ht="15">
      <c r="A94" s="218">
        <v>43917</v>
      </c>
      <c r="B94" s="47" t="s">
        <v>216</v>
      </c>
      <c r="C94" s="219">
        <v>25000</v>
      </c>
      <c r="D94" s="190">
        <f t="shared" si="2"/>
        <v>6.2500000000000003E-3</v>
      </c>
    </row>
    <row r="95" spans="1:4" ht="15">
      <c r="A95" s="218">
        <v>43920</v>
      </c>
      <c r="B95" s="47" t="s">
        <v>216</v>
      </c>
      <c r="C95" s="219">
        <v>25000</v>
      </c>
      <c r="D95" s="190">
        <f t="shared" si="2"/>
        <v>6.2500000000000003E-3</v>
      </c>
    </row>
    <row r="96" spans="1:4" ht="15">
      <c r="A96" s="218">
        <v>43921</v>
      </c>
      <c r="B96" s="47" t="s">
        <v>216</v>
      </c>
      <c r="C96" s="219">
        <v>10000</v>
      </c>
      <c r="D96" s="190">
        <f t="shared" si="2"/>
        <v>2.5000000000000001E-3</v>
      </c>
    </row>
    <row r="97" spans="1:5" ht="15">
      <c r="A97" s="218">
        <v>44036</v>
      </c>
      <c r="B97" s="47" t="s">
        <v>266</v>
      </c>
      <c r="C97" s="219">
        <v>30000</v>
      </c>
      <c r="D97" s="190">
        <f t="shared" si="2"/>
        <v>7.4999999999999997E-3</v>
      </c>
    </row>
    <row r="98" spans="1:5" ht="15">
      <c r="A98" s="218">
        <v>44036</v>
      </c>
      <c r="B98" s="47" t="s">
        <v>225</v>
      </c>
      <c r="C98" s="219">
        <v>50000</v>
      </c>
      <c r="D98" s="190">
        <f t="shared" si="2"/>
        <v>1.2500000000000001E-2</v>
      </c>
    </row>
    <row r="99" spans="1:5" ht="15">
      <c r="A99" s="218">
        <v>44039</v>
      </c>
      <c r="B99" s="47" t="s">
        <v>74</v>
      </c>
      <c r="C99" s="219">
        <v>100000</v>
      </c>
      <c r="D99" s="190">
        <f t="shared" si="2"/>
        <v>2.5000000000000001E-2</v>
      </c>
    </row>
    <row r="100" spans="1:5" ht="15">
      <c r="A100" s="218">
        <v>44041</v>
      </c>
      <c r="B100" s="47" t="s">
        <v>232</v>
      </c>
      <c r="C100" s="219">
        <v>50000</v>
      </c>
      <c r="D100" s="190">
        <f t="shared" si="2"/>
        <v>1.2500000000000001E-2</v>
      </c>
    </row>
    <row r="101" spans="1:5" ht="15">
      <c r="A101" s="218">
        <v>44043</v>
      </c>
      <c r="B101" s="47" t="s">
        <v>237</v>
      </c>
      <c r="C101" s="219">
        <v>60000</v>
      </c>
      <c r="D101" s="190">
        <f t="shared" si="2"/>
        <v>1.4999999999999999E-2</v>
      </c>
    </row>
    <row r="102" spans="1:5" ht="15">
      <c r="A102" s="218">
        <v>44057</v>
      </c>
      <c r="B102" s="184" t="s">
        <v>241</v>
      </c>
      <c r="C102" s="219">
        <v>50000</v>
      </c>
      <c r="D102" s="190">
        <f t="shared" si="2"/>
        <v>1.2500000000000001E-2</v>
      </c>
    </row>
    <row r="103" spans="1:5" ht="15">
      <c r="A103" s="218">
        <v>44061</v>
      </c>
      <c r="B103" s="47" t="s">
        <v>247</v>
      </c>
      <c r="C103" s="219">
        <v>190000</v>
      </c>
      <c r="D103" s="190">
        <f t="shared" si="2"/>
        <v>4.7500000000000001E-2</v>
      </c>
    </row>
    <row r="104" spans="1:5" ht="15">
      <c r="A104" s="14">
        <v>44062</v>
      </c>
      <c r="B104" s="10" t="s">
        <v>251</v>
      </c>
      <c r="C104" s="11">
        <v>50000</v>
      </c>
      <c r="D104" s="190">
        <f t="shared" si="2"/>
        <v>1.2500000000000001E-2</v>
      </c>
    </row>
    <row r="105" spans="1:5" ht="15">
      <c r="A105" s="14">
        <v>44062</v>
      </c>
      <c r="B105" s="10" t="s">
        <v>255</v>
      </c>
      <c r="C105" s="11">
        <v>50000</v>
      </c>
      <c r="D105" s="190">
        <f t="shared" si="2"/>
        <v>1.2500000000000001E-2</v>
      </c>
    </row>
    <row r="107" spans="1:5" ht="13">
      <c r="B107" s="229" t="s">
        <v>265</v>
      </c>
      <c r="C107" s="264">
        <f t="shared" ref="C107:D107" si="3">SUM(C42:C105)</f>
        <v>4000000</v>
      </c>
      <c r="D107" s="190">
        <f t="shared" si="3"/>
        <v>0.99999999999999911</v>
      </c>
    </row>
    <row r="108" spans="1:5" ht="13">
      <c r="A108" s="265"/>
    </row>
    <row r="109" spans="1:5" ht="13">
      <c r="A109" s="265" t="s">
        <v>267</v>
      </c>
    </row>
    <row r="110" spans="1:5" ht="15">
      <c r="A110" s="220">
        <v>43997</v>
      </c>
      <c r="B110" s="122" t="s">
        <v>94</v>
      </c>
      <c r="C110" s="221">
        <v>20000</v>
      </c>
      <c r="E110" s="266" t="s">
        <v>95</v>
      </c>
    </row>
    <row r="114" spans="1:4" ht="15">
      <c r="A114" s="191" t="s">
        <v>268</v>
      </c>
      <c r="D114" s="190"/>
    </row>
    <row r="115" spans="1:4" ht="15">
      <c r="A115" s="206">
        <v>43790</v>
      </c>
      <c r="B115" s="207" t="s">
        <v>46</v>
      </c>
      <c r="C115" s="208">
        <v>30000</v>
      </c>
      <c r="D115" s="195"/>
    </row>
    <row r="116" spans="1:4" ht="15">
      <c r="A116" s="209">
        <v>43809</v>
      </c>
      <c r="B116" s="210" t="s">
        <v>46</v>
      </c>
      <c r="C116" s="211">
        <v>20000</v>
      </c>
      <c r="D116" s="199">
        <f>(C115+C116)/$C$182</f>
        <v>1.2500000000000001E-2</v>
      </c>
    </row>
    <row r="117" spans="1:4" ht="15">
      <c r="A117" s="234">
        <v>43794</v>
      </c>
      <c r="B117" s="235" t="s">
        <v>62</v>
      </c>
      <c r="C117" s="236">
        <v>300000</v>
      </c>
      <c r="D117" s="195"/>
    </row>
    <row r="118" spans="1:4" ht="15">
      <c r="A118" s="237">
        <v>44042</v>
      </c>
      <c r="B118" s="238" t="s">
        <v>62</v>
      </c>
      <c r="C118" s="239">
        <v>100000</v>
      </c>
      <c r="D118" s="199">
        <f>(C117+C118)/$C$182</f>
        <v>0.1</v>
      </c>
    </row>
    <row r="119" spans="1:4" ht="15">
      <c r="A119" s="240">
        <v>43795</v>
      </c>
      <c r="B119" s="241" t="s">
        <v>82</v>
      </c>
      <c r="C119" s="242">
        <v>10000</v>
      </c>
      <c r="D119" s="195"/>
    </row>
    <row r="120" spans="1:4" ht="15">
      <c r="A120" s="243">
        <v>44039</v>
      </c>
      <c r="B120" s="244" t="s">
        <v>82</v>
      </c>
      <c r="C120" s="245">
        <v>20000</v>
      </c>
      <c r="D120" s="199">
        <f>(C119+C120)/$C$182</f>
        <v>7.4999999999999997E-3</v>
      </c>
    </row>
    <row r="121" spans="1:4" ht="15">
      <c r="A121" s="246">
        <v>43844</v>
      </c>
      <c r="B121" s="247" t="s">
        <v>172</v>
      </c>
      <c r="C121" s="248">
        <v>30000</v>
      </c>
      <c r="D121" s="195"/>
    </row>
    <row r="122" spans="1:4" ht="15">
      <c r="A122" s="159">
        <v>44046</v>
      </c>
      <c r="B122" s="151" t="s">
        <v>172</v>
      </c>
      <c r="C122" s="152">
        <v>40000</v>
      </c>
      <c r="D122" s="233"/>
    </row>
    <row r="123" spans="1:4" ht="15">
      <c r="A123" s="249">
        <v>44071</v>
      </c>
      <c r="B123" s="250" t="s">
        <v>172</v>
      </c>
      <c r="C123" s="251">
        <v>150000</v>
      </c>
      <c r="D123" s="199">
        <f>(C122+C123+C121)/$C$182</f>
        <v>5.5E-2</v>
      </c>
    </row>
    <row r="124" spans="1:4" ht="15">
      <c r="A124" s="252">
        <v>43796</v>
      </c>
      <c r="B124" s="253" t="s">
        <v>86</v>
      </c>
      <c r="C124" s="254">
        <v>300000</v>
      </c>
      <c r="D124" s="195"/>
    </row>
    <row r="125" spans="1:4" ht="15">
      <c r="A125" s="255">
        <v>43986</v>
      </c>
      <c r="B125" s="256" t="s">
        <v>86</v>
      </c>
      <c r="C125" s="257">
        <v>240000</v>
      </c>
      <c r="D125" s="199">
        <f>(C124+C125)/$C$182</f>
        <v>0.13500000000000001</v>
      </c>
    </row>
    <row r="126" spans="1:4" ht="15">
      <c r="A126" s="258">
        <v>43893</v>
      </c>
      <c r="B126" s="259" t="s">
        <v>187</v>
      </c>
      <c r="C126" s="260">
        <v>10000</v>
      </c>
      <c r="D126" s="195"/>
    </row>
    <row r="127" spans="1:4" ht="15">
      <c r="A127" s="261">
        <v>44036</v>
      </c>
      <c r="B127" s="262" t="s">
        <v>187</v>
      </c>
      <c r="C127" s="263">
        <v>100000</v>
      </c>
      <c r="D127" s="199">
        <f>(C126+C127)/$C$182</f>
        <v>2.75E-2</v>
      </c>
    </row>
    <row r="128" spans="1:4" ht="15">
      <c r="A128" s="218">
        <v>43790</v>
      </c>
      <c r="B128" s="47" t="s">
        <v>51</v>
      </c>
      <c r="C128" s="219">
        <v>30000</v>
      </c>
      <c r="D128" s="190">
        <f t="shared" ref="D128:D162" si="4">(C128)/$C$182</f>
        <v>7.4999999999999997E-3</v>
      </c>
    </row>
    <row r="129" spans="1:4" ht="15">
      <c r="A129" s="218">
        <v>43791</v>
      </c>
      <c r="B129" s="47" t="s">
        <v>57</v>
      </c>
      <c r="C129" s="219">
        <v>40000</v>
      </c>
      <c r="D129" s="190">
        <f t="shared" si="4"/>
        <v>0.01</v>
      </c>
    </row>
    <row r="130" spans="1:4" ht="15">
      <c r="A130" s="218">
        <v>43794</v>
      </c>
      <c r="B130" s="47" t="s">
        <v>69</v>
      </c>
      <c r="C130" s="219">
        <v>210000</v>
      </c>
      <c r="D130" s="190">
        <f t="shared" si="4"/>
        <v>5.2499999999999998E-2</v>
      </c>
    </row>
    <row r="131" spans="1:4" ht="15">
      <c r="A131" s="218">
        <v>43794</v>
      </c>
      <c r="B131" s="47" t="s">
        <v>74</v>
      </c>
      <c r="C131" s="219">
        <v>150000</v>
      </c>
      <c r="D131" s="190">
        <f t="shared" si="4"/>
        <v>3.7499999999999999E-2</v>
      </c>
    </row>
    <row r="132" spans="1:4" ht="15">
      <c r="A132" s="218">
        <v>43794</v>
      </c>
      <c r="B132" s="47" t="s">
        <v>78</v>
      </c>
      <c r="C132" s="219">
        <v>60000</v>
      </c>
      <c r="D132" s="190">
        <f t="shared" si="4"/>
        <v>1.4999999999999999E-2</v>
      </c>
    </row>
    <row r="133" spans="1:4" ht="15">
      <c r="A133" s="218">
        <v>43798</v>
      </c>
      <c r="B133" s="47" t="s">
        <v>99</v>
      </c>
      <c r="C133" s="219">
        <v>50000</v>
      </c>
      <c r="D133" s="190">
        <f t="shared" si="4"/>
        <v>1.2500000000000001E-2</v>
      </c>
    </row>
    <row r="134" spans="1:4" ht="15">
      <c r="A134" s="218">
        <v>43798</v>
      </c>
      <c r="B134" s="47" t="s">
        <v>104</v>
      </c>
      <c r="C134" s="219">
        <v>30000</v>
      </c>
      <c r="D134" s="190">
        <f t="shared" si="4"/>
        <v>7.4999999999999997E-3</v>
      </c>
    </row>
    <row r="135" spans="1:4" ht="15">
      <c r="A135" s="218">
        <v>43801</v>
      </c>
      <c r="B135" s="47" t="s">
        <v>109</v>
      </c>
      <c r="C135" s="219">
        <v>40000</v>
      </c>
      <c r="D135" s="190">
        <f t="shared" si="4"/>
        <v>0.01</v>
      </c>
    </row>
    <row r="136" spans="1:4" ht="15">
      <c r="A136" s="218">
        <v>43802</v>
      </c>
      <c r="B136" s="47" t="s">
        <v>113</v>
      </c>
      <c r="C136" s="219">
        <v>20000</v>
      </c>
      <c r="D136" s="190">
        <f t="shared" si="4"/>
        <v>5.0000000000000001E-3</v>
      </c>
    </row>
    <row r="137" spans="1:4" ht="15">
      <c r="A137" s="218">
        <v>43804</v>
      </c>
      <c r="B137" s="47" t="s">
        <v>119</v>
      </c>
      <c r="C137" s="219">
        <v>30000</v>
      </c>
      <c r="D137" s="190">
        <f t="shared" si="4"/>
        <v>7.4999999999999997E-3</v>
      </c>
    </row>
    <row r="138" spans="1:4" ht="15">
      <c r="A138" s="218">
        <v>43804</v>
      </c>
      <c r="B138" s="47" t="s">
        <v>123</v>
      </c>
      <c r="C138" s="219">
        <v>40000</v>
      </c>
      <c r="D138" s="190">
        <f t="shared" si="4"/>
        <v>0.01</v>
      </c>
    </row>
    <row r="139" spans="1:4" ht="15">
      <c r="A139" s="218">
        <v>43809</v>
      </c>
      <c r="B139" s="47" t="s">
        <v>132</v>
      </c>
      <c r="C139" s="219">
        <v>10000</v>
      </c>
      <c r="D139" s="190">
        <f t="shared" si="4"/>
        <v>2.5000000000000001E-3</v>
      </c>
    </row>
    <row r="140" spans="1:4" ht="15">
      <c r="A140" s="218">
        <v>43809</v>
      </c>
      <c r="B140" s="47" t="s">
        <v>137</v>
      </c>
      <c r="C140" s="219">
        <v>30000</v>
      </c>
      <c r="D140" s="190">
        <f t="shared" si="4"/>
        <v>7.4999999999999997E-3</v>
      </c>
    </row>
    <row r="141" spans="1:4" ht="14">
      <c r="A141" s="127">
        <v>43811</v>
      </c>
      <c r="B141" s="128" t="s">
        <v>144</v>
      </c>
      <c r="C141" s="129">
        <v>50000</v>
      </c>
      <c r="D141" s="190">
        <f t="shared" si="4"/>
        <v>1.2500000000000001E-2</v>
      </c>
    </row>
    <row r="142" spans="1:4" ht="14">
      <c r="A142" s="127">
        <v>43812</v>
      </c>
      <c r="B142" s="128" t="s">
        <v>148</v>
      </c>
      <c r="C142" s="129">
        <v>40000</v>
      </c>
      <c r="D142" s="190">
        <f t="shared" si="4"/>
        <v>0.01</v>
      </c>
    </row>
    <row r="143" spans="1:4" ht="15">
      <c r="A143" s="218">
        <v>43818</v>
      </c>
      <c r="B143" s="128" t="s">
        <v>157</v>
      </c>
      <c r="C143" s="219">
        <v>20000</v>
      </c>
      <c r="D143" s="190">
        <f t="shared" si="4"/>
        <v>5.0000000000000001E-3</v>
      </c>
    </row>
    <row r="144" spans="1:4" ht="15">
      <c r="A144" s="218">
        <v>43836</v>
      </c>
      <c r="B144" s="128" t="s">
        <v>167</v>
      </c>
      <c r="C144" s="219">
        <v>30000</v>
      </c>
      <c r="D144" s="190">
        <f t="shared" si="4"/>
        <v>7.4999999999999997E-3</v>
      </c>
    </row>
    <row r="145" spans="1:4" ht="15">
      <c r="A145" s="14">
        <v>43872</v>
      </c>
      <c r="B145" s="10" t="s">
        <v>175</v>
      </c>
      <c r="C145" s="11">
        <v>50000</v>
      </c>
      <c r="D145" s="190">
        <f t="shared" si="4"/>
        <v>1.2500000000000001E-2</v>
      </c>
    </row>
    <row r="146" spans="1:4" ht="15">
      <c r="A146" s="218">
        <v>43873</v>
      </c>
      <c r="B146" s="47" t="s">
        <v>178</v>
      </c>
      <c r="C146" s="219">
        <v>30000</v>
      </c>
      <c r="D146" s="190">
        <f t="shared" si="4"/>
        <v>7.4999999999999997E-3</v>
      </c>
    </row>
    <row r="147" spans="1:4" ht="15">
      <c r="A147" s="218">
        <v>43899</v>
      </c>
      <c r="B147" s="47" t="s">
        <v>196</v>
      </c>
      <c r="C147" s="219">
        <v>80000</v>
      </c>
      <c r="D147" s="190">
        <f t="shared" si="4"/>
        <v>0.02</v>
      </c>
    </row>
    <row r="148" spans="1:4" ht="15">
      <c r="A148" s="14">
        <v>43900</v>
      </c>
      <c r="B148" s="10" t="s">
        <v>199</v>
      </c>
      <c r="C148" s="11">
        <v>20000</v>
      </c>
      <c r="D148" s="190">
        <f t="shared" si="4"/>
        <v>5.0000000000000001E-3</v>
      </c>
    </row>
    <row r="149" spans="1:4" ht="15">
      <c r="A149" s="218">
        <v>43901</v>
      </c>
      <c r="B149" s="47" t="s">
        <v>204</v>
      </c>
      <c r="C149" s="219">
        <v>10000</v>
      </c>
      <c r="D149" s="190">
        <f t="shared" si="4"/>
        <v>2.5000000000000001E-3</v>
      </c>
    </row>
    <row r="150" spans="1:4" ht="15">
      <c r="A150" s="218">
        <v>43910</v>
      </c>
      <c r="B150" s="47" t="s">
        <v>216</v>
      </c>
      <c r="C150" s="219">
        <v>25000</v>
      </c>
      <c r="D150" s="190">
        <f t="shared" si="4"/>
        <v>6.2500000000000003E-3</v>
      </c>
    </row>
    <row r="151" spans="1:4" ht="15">
      <c r="A151" s="218">
        <v>43914</v>
      </c>
      <c r="B151" s="47" t="s">
        <v>216</v>
      </c>
      <c r="C151" s="219">
        <v>25000</v>
      </c>
      <c r="D151" s="190">
        <f t="shared" si="4"/>
        <v>6.2500000000000003E-3</v>
      </c>
    </row>
    <row r="152" spans="1:4" ht="15">
      <c r="A152" s="218">
        <v>43917</v>
      </c>
      <c r="B152" s="47" t="s">
        <v>216</v>
      </c>
      <c r="C152" s="219">
        <v>25000</v>
      </c>
      <c r="D152" s="190">
        <f t="shared" si="4"/>
        <v>6.2500000000000003E-3</v>
      </c>
    </row>
    <row r="153" spans="1:4" ht="15">
      <c r="A153" s="218">
        <v>43920</v>
      </c>
      <c r="B153" s="47" t="s">
        <v>216</v>
      </c>
      <c r="C153" s="219">
        <v>25000</v>
      </c>
      <c r="D153" s="190">
        <f t="shared" si="4"/>
        <v>6.2500000000000003E-3</v>
      </c>
    </row>
    <row r="154" spans="1:4" ht="15">
      <c r="A154" s="218">
        <v>43921</v>
      </c>
      <c r="B154" s="47" t="s">
        <v>216</v>
      </c>
      <c r="C154" s="219">
        <v>10000</v>
      </c>
      <c r="D154" s="190">
        <f t="shared" si="4"/>
        <v>2.5000000000000001E-3</v>
      </c>
    </row>
    <row r="155" spans="1:4" ht="15">
      <c r="A155" s="218">
        <v>44036</v>
      </c>
      <c r="B155" s="47" t="s">
        <v>266</v>
      </c>
      <c r="C155" s="219">
        <v>30000</v>
      </c>
      <c r="D155" s="190">
        <f t="shared" si="4"/>
        <v>7.4999999999999997E-3</v>
      </c>
    </row>
    <row r="156" spans="1:4" ht="15">
      <c r="A156" s="218">
        <v>44036</v>
      </c>
      <c r="B156" s="47" t="s">
        <v>225</v>
      </c>
      <c r="C156" s="219">
        <v>50000</v>
      </c>
      <c r="D156" s="190">
        <f t="shared" si="4"/>
        <v>1.2500000000000001E-2</v>
      </c>
    </row>
    <row r="157" spans="1:4" ht="15">
      <c r="A157" s="218">
        <v>44039</v>
      </c>
      <c r="B157" s="47" t="s">
        <v>74</v>
      </c>
      <c r="C157" s="219">
        <v>100000</v>
      </c>
      <c r="D157" s="190">
        <f t="shared" si="4"/>
        <v>2.5000000000000001E-2</v>
      </c>
    </row>
    <row r="158" spans="1:4" ht="15">
      <c r="A158" s="218">
        <v>44041</v>
      </c>
      <c r="B158" s="47" t="s">
        <v>232</v>
      </c>
      <c r="C158" s="219">
        <v>50000</v>
      </c>
      <c r="D158" s="190">
        <f t="shared" si="4"/>
        <v>1.2500000000000001E-2</v>
      </c>
    </row>
    <row r="159" spans="1:4" ht="15">
      <c r="A159" s="218">
        <v>44057</v>
      </c>
      <c r="B159" s="184" t="s">
        <v>241</v>
      </c>
      <c r="C159" s="219">
        <v>50000</v>
      </c>
      <c r="D159" s="190">
        <f t="shared" si="4"/>
        <v>1.2500000000000001E-2</v>
      </c>
    </row>
    <row r="160" spans="1:4" ht="15">
      <c r="A160" s="218">
        <v>44061</v>
      </c>
      <c r="B160" s="47" t="s">
        <v>247</v>
      </c>
      <c r="C160" s="219">
        <v>190000</v>
      </c>
      <c r="D160" s="190">
        <f t="shared" si="4"/>
        <v>4.7500000000000001E-2</v>
      </c>
    </row>
    <row r="161" spans="1:4" ht="15">
      <c r="A161" s="14">
        <v>44062</v>
      </c>
      <c r="B161" s="10" t="s">
        <v>251</v>
      </c>
      <c r="C161" s="11">
        <v>50000</v>
      </c>
      <c r="D161" s="190">
        <f t="shared" si="4"/>
        <v>1.2500000000000001E-2</v>
      </c>
    </row>
    <row r="162" spans="1:4" ht="15">
      <c r="A162" s="14">
        <v>44062</v>
      </c>
      <c r="B162" s="10" t="s">
        <v>255</v>
      </c>
      <c r="C162" s="11">
        <v>50000</v>
      </c>
      <c r="D162" s="190">
        <f t="shared" si="4"/>
        <v>1.2500000000000001E-2</v>
      </c>
    </row>
    <row r="163" spans="1:4" ht="9.75" customHeight="1">
      <c r="D163" s="190"/>
    </row>
    <row r="164" spans="1:4" ht="13">
      <c r="A164" s="265" t="s">
        <v>269</v>
      </c>
    </row>
    <row r="165" spans="1:4" ht="15">
      <c r="A165" s="267">
        <v>44251</v>
      </c>
      <c r="B165" s="193" t="s">
        <v>26</v>
      </c>
      <c r="C165" s="194">
        <v>50000</v>
      </c>
      <c r="D165" s="268"/>
    </row>
    <row r="166" spans="1:4" ht="15">
      <c r="A166" s="269">
        <v>44251</v>
      </c>
      <c r="B166" s="197" t="s">
        <v>26</v>
      </c>
      <c r="C166" s="198">
        <v>10000</v>
      </c>
      <c r="D166" s="199">
        <f>(C165+C166)/$C$182</f>
        <v>1.4999999999999999E-2</v>
      </c>
    </row>
    <row r="167" spans="1:4" ht="15">
      <c r="A167" s="270">
        <v>44251</v>
      </c>
      <c r="B167" s="201" t="s">
        <v>36</v>
      </c>
      <c r="C167" s="202">
        <v>50000</v>
      </c>
      <c r="D167" s="268"/>
    </row>
    <row r="168" spans="1:4" ht="15">
      <c r="A168" s="271">
        <v>44251</v>
      </c>
      <c r="B168" s="204" t="s">
        <v>36</v>
      </c>
      <c r="C168" s="205">
        <v>20000</v>
      </c>
      <c r="D168" s="199">
        <f>(C167+C168)/$C$182</f>
        <v>1.7500000000000002E-2</v>
      </c>
    </row>
    <row r="169" spans="1:4" ht="15">
      <c r="A169" s="272">
        <v>44251</v>
      </c>
      <c r="B169" s="213" t="s">
        <v>89</v>
      </c>
      <c r="C169" s="214">
        <v>10000</v>
      </c>
      <c r="D169" s="195"/>
    </row>
    <row r="170" spans="1:4" ht="15">
      <c r="A170" s="108">
        <v>44251</v>
      </c>
      <c r="B170" s="109" t="s">
        <v>89</v>
      </c>
      <c r="C170" s="232">
        <v>30000</v>
      </c>
      <c r="D170" s="233"/>
    </row>
    <row r="171" spans="1:4" ht="15">
      <c r="A171" s="273">
        <v>44251</v>
      </c>
      <c r="B171" s="216" t="s">
        <v>89</v>
      </c>
      <c r="C171" s="217">
        <v>30000</v>
      </c>
      <c r="D171" s="199">
        <f>(C170+C171+C169)/$C$182</f>
        <v>1.7500000000000002E-2</v>
      </c>
    </row>
    <row r="172" spans="1:4" ht="15">
      <c r="A172" s="37">
        <v>44251</v>
      </c>
      <c r="B172" s="47" t="s">
        <v>40</v>
      </c>
      <c r="C172" s="219">
        <v>80000</v>
      </c>
      <c r="D172" s="190">
        <f t="shared" ref="D172:D180" si="5">(C172)/$C$182</f>
        <v>0.02</v>
      </c>
    </row>
    <row r="173" spans="1:4" ht="15">
      <c r="A173" s="37">
        <v>44251</v>
      </c>
      <c r="B173" s="47" t="s">
        <v>128</v>
      </c>
      <c r="C173" s="219">
        <v>10000</v>
      </c>
      <c r="D173" s="190">
        <f t="shared" si="5"/>
        <v>2.5000000000000001E-3</v>
      </c>
    </row>
    <row r="174" spans="1:4" ht="15">
      <c r="A174" s="37">
        <v>44251</v>
      </c>
      <c r="B174" s="128" t="s">
        <v>152</v>
      </c>
      <c r="C174" s="219">
        <v>350000</v>
      </c>
      <c r="D174" s="190">
        <f t="shared" si="5"/>
        <v>8.7499999999999994E-2</v>
      </c>
    </row>
    <row r="175" spans="1:4" ht="15">
      <c r="A175" s="37">
        <v>44251</v>
      </c>
      <c r="B175" s="128" t="s">
        <v>161</v>
      </c>
      <c r="C175" s="219">
        <v>10000</v>
      </c>
      <c r="D175" s="190">
        <f t="shared" si="5"/>
        <v>2.5000000000000001E-3</v>
      </c>
    </row>
    <row r="176" spans="1:4" ht="15">
      <c r="A176" s="37">
        <v>44251</v>
      </c>
      <c r="B176" s="47" t="s">
        <v>183</v>
      </c>
      <c r="C176" s="219">
        <v>100000</v>
      </c>
      <c r="D176" s="190">
        <f t="shared" si="5"/>
        <v>2.5000000000000001E-2</v>
      </c>
    </row>
    <row r="177" spans="1:4" ht="15">
      <c r="A177" s="37">
        <v>44251</v>
      </c>
      <c r="B177" s="47" t="s">
        <v>191</v>
      </c>
      <c r="C177" s="219">
        <v>50000</v>
      </c>
      <c r="D177" s="190">
        <f t="shared" si="5"/>
        <v>1.2500000000000001E-2</v>
      </c>
    </row>
    <row r="178" spans="1:4" ht="15">
      <c r="A178" s="37">
        <v>44251</v>
      </c>
      <c r="B178" s="47" t="s">
        <v>211</v>
      </c>
      <c r="C178" s="219">
        <v>20000</v>
      </c>
      <c r="D178" s="190">
        <f t="shared" si="5"/>
        <v>5.0000000000000001E-3</v>
      </c>
    </row>
    <row r="179" spans="1:4" ht="15">
      <c r="A179" s="37">
        <v>44251</v>
      </c>
      <c r="B179" s="47" t="s">
        <v>237</v>
      </c>
      <c r="C179" s="219">
        <v>60000</v>
      </c>
      <c r="D179" s="190">
        <f t="shared" si="5"/>
        <v>1.4999999999999999E-2</v>
      </c>
    </row>
    <row r="180" spans="1:4" ht="15">
      <c r="A180" s="14">
        <v>44251</v>
      </c>
      <c r="B180" s="10" t="s">
        <v>208</v>
      </c>
      <c r="C180" s="11">
        <v>20000</v>
      </c>
      <c r="D180" s="190">
        <f t="shared" si="5"/>
        <v>5.0000000000000001E-3</v>
      </c>
    </row>
    <row r="181" spans="1:4" ht="13">
      <c r="D181" s="190"/>
    </row>
    <row r="182" spans="1:4" ht="13">
      <c r="B182" s="229" t="s">
        <v>265</v>
      </c>
      <c r="C182" s="264">
        <f>SUM(C115:C162)+SUM(C165:C180)</f>
        <v>4000000</v>
      </c>
      <c r="D182" s="190">
        <f>SUM(D115:D180)</f>
        <v>0.99999999999999922</v>
      </c>
    </row>
    <row r="199" spans="4:4" ht="13">
      <c r="D199" s="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 List of 810</vt:lpstr>
      <vt:lpstr>Capital Contribution &amp; Continge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2025-05-27T19:17:19Z</dcterms:modified>
</cp:coreProperties>
</file>