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9" sheetId="1" r:id="rId4"/>
    <sheet state="visible" name="Capital Contribution &amp; Continge" sheetId="2" r:id="rId5"/>
    <sheet state="visible" name="Third Dividend Detailed" sheetId="3" r:id="rId6"/>
  </sheets>
  <definedNames/>
  <calcPr/>
  <extLst>
    <ext uri="GoogleSheetsCustomDataVersion2">
      <go:sheetsCustomData xmlns:go="http://customooxmlschemas.google.com/" r:id="rId7" roundtripDataChecksum="mopLo2bR8PkY1jeoAtMpfq5xirFio8TEU2rJsObtSXw="/>
    </ext>
  </extLst>
</workbook>
</file>

<file path=xl/sharedStrings.xml><?xml version="1.0" encoding="utf-8"?>
<sst xmlns="http://schemas.openxmlformats.org/spreadsheetml/2006/main" count="1266" uniqueCount="296">
  <si>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</si>
  <si>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</si>
  <si>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</si>
  <si>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</si>
  <si>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</si>
  <si>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</si>
  <si>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</si>
  <si>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</si>
  <si>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</si>
  <si>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</si>
  <si>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</si>
  <si>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</si>
  <si>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</si>
  <si>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</si>
  <si>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</si>
  <si>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 应发股息</t>
  </si>
  <si>
    <t>3rd 实际发息</t>
  </si>
  <si>
    <t>Over-paid Dividend</t>
  </si>
  <si>
    <t>Over-paid Dividend after 10% Foreign Investor withholding Tax</t>
  </si>
  <si>
    <t>Actual 3rd Dividend Income with Over-paid Dividend Deduction</t>
  </si>
  <si>
    <t>Actual 3rd Dividend Income after 10% Foreign Investor withholding Tax withOver-paid Dividend Deduction</t>
  </si>
  <si>
    <t>Principal Repayment</t>
  </si>
  <si>
    <t>Mothord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</si>
  <si>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</si>
  <si>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</si>
  <si>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</si>
  <si>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</si>
  <si>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</si>
  <si>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</si>
  <si>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</si>
  <si>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</si>
  <si>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Fiscal Year 2022</t>
  </si>
  <si>
    <t>Lei Tie</t>
  </si>
  <si>
    <t>Chase ACH 829</t>
  </si>
  <si>
    <t>Chase 829 ACH</t>
  </si>
  <si>
    <t>Chase 829 Check</t>
  </si>
  <si>
    <t>Domestic</t>
  </si>
  <si>
    <t>586-21-8589</t>
  </si>
  <si>
    <t>ACH</t>
  </si>
  <si>
    <t>150 W 56th Street Apt 4305, New York, 10019</t>
  </si>
  <si>
    <t>Hsinmei Chen</t>
  </si>
  <si>
    <t>608-41-4828</t>
  </si>
  <si>
    <t>242 Victoria Street, San Francisco, CA, 94132</t>
  </si>
  <si>
    <t>Jieyang Zhou</t>
  </si>
  <si>
    <t>Chase 829 Wire</t>
  </si>
  <si>
    <t>142-04-5858</t>
  </si>
  <si>
    <t>5701 Providence Country Club Dr, Charlotte, NC, 28277</t>
  </si>
  <si>
    <t xml:space="preserve"> Yanyan Lin (Zhenyu Qiu)</t>
  </si>
  <si>
    <t xml:space="preserve">Third Dividend of 2 subscriptions paid in total of $ 4,032.88 + $ 2,142.47 =$ 6,175.34 </t>
  </si>
  <si>
    <t>The principal repayment of 2 subscriptions paid in total of  $ 98,049.32 +$  48,963.70 =$147,013.02</t>
  </si>
  <si>
    <t>157-08-7486</t>
  </si>
  <si>
    <t>201 Dey street, Apt 154, Harrison, NJ, 07029</t>
  </si>
  <si>
    <t>Jianzhong You</t>
  </si>
  <si>
    <t>Second Dividend of 2 subscriptions paid in total of $802.19+$1,203.29=$2,005.48</t>
  </si>
  <si>
    <t xml:space="preserve">Third Dividend of 2 subscriptions paid in total of $806.58+$1,209.86=$2,016.44 </t>
  </si>
  <si>
    <t>The principal repayment of 2 subscriptions paid in total of  $  19,609.86 + $ 29,414.79 = $49,024.65</t>
  </si>
  <si>
    <t>424-21-5849</t>
  </si>
  <si>
    <t>39900000591697174</t>
  </si>
  <si>
    <t>212 Heritage Mill Dr, Madison, AL, 35758</t>
  </si>
  <si>
    <t>Song Huang</t>
  </si>
  <si>
    <t>Second Dividend of 2 subscriptions paid in total of $2,005.48 +$2,005.48=$4,010.96</t>
  </si>
  <si>
    <t>Third Dividend of 2 subscriptions paid in total of $2,016.44 
+$2,016.44 =$$4,032.88</t>
  </si>
  <si>
    <t xml:space="preserve">The principal repayment of 2 subscriptions paid in total of   $ 49,024.66  + $ 49,024.66  =  $ 98,049.32 </t>
  </si>
  <si>
    <t>017-82-3859</t>
  </si>
  <si>
    <t>2700 Broadway, Apt 10A, New York, NY, 10025</t>
  </si>
  <si>
    <t>Tantan Hou</t>
  </si>
  <si>
    <t>114-96-3104</t>
  </si>
  <si>
    <t>70 W McClellan ave, Livingston, NJ, 07039</t>
  </si>
  <si>
    <t>Yuhe Wang</t>
  </si>
  <si>
    <t>International</t>
  </si>
  <si>
    <t>-</t>
  </si>
  <si>
    <t>16 Jia Ding Lu Apt 601 Unit 1 Bl, Qingdao, Shandong China 266032</t>
  </si>
  <si>
    <t>Dazhi Wang</t>
  </si>
  <si>
    <r>
      <rPr>
        <rFont val="docs-Calibri"/>
        <color rgb="FF000000"/>
        <sz val="11.0"/>
      </rPr>
      <t>Chase 829 ACH</t>
    </r>
  </si>
  <si>
    <t>246-93-2718</t>
  </si>
  <si>
    <t>1529 Goody Lane, San Jose, CA, 95131</t>
  </si>
  <si>
    <t>Qun Song</t>
  </si>
  <si>
    <t>279-65-4238</t>
  </si>
  <si>
    <t>3841 Fairhaven Dr , West Linn, OR, 97068</t>
  </si>
  <si>
    <t>GT Medical PC (Steve Shay)</t>
  </si>
  <si>
    <t xml:space="preserve">Third Dividend of 2 subscriptions paid in total of $1,209.86 +$806.58 =$2,016.44 
</t>
  </si>
  <si>
    <t>The principal repayment of 2 subscriptions paid in total of   $ 29,414.79 +  $ 19,609.86 = $49,024.65</t>
  </si>
  <si>
    <t>Domestic/Entity</t>
  </si>
  <si>
    <t xml:space="preserve"> 47-5249054</t>
  </si>
  <si>
    <t>36-20 168th Street #1H, Flushing, NY 11358</t>
  </si>
  <si>
    <t>Rongqing Xu</t>
  </si>
  <si>
    <t>Second Dividend of 2 subscriptions paid in total of $401.10+$426.16=$827.26</t>
  </si>
  <si>
    <t xml:space="preserve">Third Dividend of 2 subscriptions paid in total of $403.29 +$428.49 =$831.78 </t>
  </si>
  <si>
    <t>The principal repayment of 2 subscriptions paid in total of  $  9,804.93 + $  $ 9,792.74 = $19,597.67</t>
  </si>
  <si>
    <t>551-99-4229</t>
  </si>
  <si>
    <t>253-11 57th Ave, Little Neck, NY, 11362</t>
  </si>
  <si>
    <t>Hongmei Tao</t>
  </si>
  <si>
    <t>086-78-8517</t>
  </si>
  <si>
    <t>7036 Juno St, Forest Hills, NY, 11375</t>
  </si>
  <si>
    <t>Yongcai Mao</t>
  </si>
  <si>
    <t>Second Dividend of 2 subscriptions paid in total of $802.19+$802.19 =$1,604.38</t>
  </si>
  <si>
    <t xml:space="preserve">Third Dividend of 2 subscriptions paid in total of $806.58 +$806.58 =$1,613.16 </t>
  </si>
  <si>
    <t>The principal repayment of 2 subscriptions paid in total of  $ 19,609.86 + $ 19,609.86 = $39,219.72</t>
  </si>
  <si>
    <t>605-19-3597</t>
  </si>
  <si>
    <t>659 Belgrove Dr, Kearny, NJ, 07032</t>
  </si>
  <si>
    <t>Dan He</t>
  </si>
  <si>
    <t>008-88-8031</t>
  </si>
  <si>
    <t>66 Lynwood Rd., Scarsdale, NY, 10583</t>
  </si>
  <si>
    <t>2016 Qing Xu Dynasty Trust</t>
  </si>
  <si>
    <t>81-6764341</t>
  </si>
  <si>
    <t>17 Montauk Trail, Wayne, NJ, 07470</t>
  </si>
  <si>
    <t>Yi Zhang</t>
  </si>
  <si>
    <t>138-02-3052</t>
  </si>
  <si>
    <t>37 Rainbow Ridge Dr, Livingston, NJ 07039</t>
  </si>
  <si>
    <t>Shelley Xia Ye (Wei Pan)</t>
  </si>
  <si>
    <r>
      <rPr>
        <rFont val="docs-Calibri"/>
        <color rgb="FF000000"/>
        <sz val="11.0"/>
      </rPr>
      <t>Chase 829 ACH</t>
    </r>
  </si>
  <si>
    <t>063-98-8848</t>
  </si>
  <si>
    <t>1316 76th street, Brooklyn, NY, 11228</t>
  </si>
  <si>
    <t>Lina Tasci</t>
  </si>
  <si>
    <r>
      <rPr>
        <rFont val="docs-Calibri"/>
        <color rgb="FF000000"/>
        <sz val="11.0"/>
      </rPr>
      <t>Chase 829 ACH</t>
    </r>
  </si>
  <si>
    <t>105-98-8685</t>
  </si>
  <si>
    <t>29 14 139TH STREET APT 6G, Flushing, NY, 11354</t>
  </si>
  <si>
    <t>Yingchun Cohen (Melvin A Cohen)</t>
  </si>
  <si>
    <t>Second Dividend of 3 subscriptions paid in total of $802.19+$827.26+$8,272.60=$9,902.05</t>
  </si>
  <si>
    <t xml:space="preserve">Third Dividend of 4 subscriptions paid in total of $806.58 +$831.78 +$8,317.81 +$1,247.67  =$11,203.84 </t>
  </si>
  <si>
    <t>The principal repayment of 4 subscriptions paid in total of  $ 19,609.86 + $ 19,597.67 +  $ 195,976.71 +  $ 29,396.51 = $264,580.75</t>
  </si>
  <si>
    <t>058-92-1523</t>
  </si>
  <si>
    <t>525 7th Ave 2nd FL, New York, NY, 10018</t>
  </si>
  <si>
    <t>Feng Yuan</t>
  </si>
  <si>
    <r>
      <rPr>
        <rFont val="docs-Calibri"/>
        <color rgb="FFFF0000"/>
        <sz val="11.0"/>
      </rPr>
      <t>Chase 829 ACH</t>
    </r>
  </si>
  <si>
    <t>88 Wen Guan St, Da Dong District, , Shen Yang, Liao Ning, China, 110001</t>
  </si>
  <si>
    <t>Zheng Han</t>
  </si>
  <si>
    <t>181-86-6130</t>
  </si>
  <si>
    <t>17 Mulberry Ln, Holmdel, NJ, 07733</t>
  </si>
  <si>
    <t>Qihao Jiang</t>
  </si>
  <si>
    <t>Second Dividend of 2 subscriptions paid in total of $5,790.82+$8,773.97=$14,564.79</t>
  </si>
  <si>
    <t xml:space="preserve">Third Dividend of 2 subscriptions paid in total of $5,822.47 +$8,821.92 =$14,644.39 </t>
  </si>
  <si>
    <t>The principal repayment of 2 subscriptions paid in total of $ 137,183.70+$ 195,732.88=$332,916.58</t>
  </si>
  <si>
    <t>248-83-7535</t>
  </si>
  <si>
    <t>6 Manchur Court, Flemington, NJ, 08822</t>
  </si>
  <si>
    <t>Edward Weigong Fang</t>
  </si>
  <si>
    <t>116-70-9748</t>
  </si>
  <si>
    <t>2844 Earlshire Court, Deltona, FL, 32738</t>
  </si>
  <si>
    <t>Xiaocun Que</t>
  </si>
  <si>
    <r>
      <rPr>
        <rFont val="docs-Calibri"/>
        <color rgb="FF000000"/>
        <sz val="11.0"/>
      </rPr>
      <t>Chase 829 ACH</t>
    </r>
  </si>
  <si>
    <t>163-86-5752</t>
  </si>
  <si>
    <t>2888 Chromite Dr., Santa Clara, CA, 95051</t>
  </si>
  <si>
    <t>Yuchi Li</t>
  </si>
  <si>
    <t>206-64-0682</t>
  </si>
  <si>
    <t>12 Wilmington Drive, Melville, NY, 11747</t>
  </si>
  <si>
    <t>Ling Li</t>
  </si>
  <si>
    <t>11 Hai Hu Xi Li, Yangqiao, Apt.5－76, Beijing, China, 100068</t>
  </si>
  <si>
    <t>David Tang</t>
  </si>
  <si>
    <t>Second Dividend of 2 subscriptions paid in total of $2,005.48+$2,005.48=$4,010.96</t>
  </si>
  <si>
    <t xml:space="preserve">Third Dividend of 2 subscriptions paid in total of $2,016.44+$2,016.44 =$ 4,032.88 </t>
  </si>
  <si>
    <t xml:space="preserve">The principal repayment of 2 subscriptions paid in total of   $ 49,024.66  +  $ 49,024.66 = $ 98,049.32 </t>
  </si>
  <si>
    <t>530-04-3430</t>
  </si>
  <si>
    <t>51-54 Codewise Place, 1st Floor, Elmhurst, 11373</t>
  </si>
  <si>
    <t>Zhiyu Zhang</t>
  </si>
  <si>
    <t>089-70-6907</t>
  </si>
  <si>
    <t>6327 Wetherole Street, Rego Park, NY, 11374</t>
  </si>
  <si>
    <t>Huizhong Fang</t>
  </si>
  <si>
    <t>Second Dividend of 2 subscriptions paid in total of $802.19+$1,604.38=$2,406.57</t>
  </si>
  <si>
    <t xml:space="preserve">Third Dividend of 2 subscriptions paid in total of $ 806.58 + $ 1,613.15 =$ 2,419.73 </t>
  </si>
  <si>
    <t>The principal repayment of 2 subscriptions paid in total of  $ 19,609.86 +  $ 39,219.73 = $58,829.59</t>
  </si>
  <si>
    <t>077-74-0205</t>
  </si>
  <si>
    <t>100-25 Queens Blvd, Apt 6k, Forest Hills, NY, 11375</t>
  </si>
  <si>
    <t>Hua Du</t>
  </si>
  <si>
    <t xml:space="preserve">Third Dividend of 2 subscriptions paid in total of $403.29 +$ 403.29 =$ 806.58 </t>
  </si>
  <si>
    <t>The principal repayment of 2 subscriptions paid in total of  $ 9,804.93+  $ 9,804.93  = $19,609.86</t>
  </si>
  <si>
    <t>643-19-2693</t>
  </si>
  <si>
    <t>8383 Karina CT, Naples, FL, 34110</t>
  </si>
  <si>
    <t>Xiaohong Du</t>
  </si>
  <si>
    <t>Chase 829 check</t>
  </si>
  <si>
    <t>057-74-9425</t>
  </si>
  <si>
    <t>146 West 57th Street, New York, NY, 10019</t>
  </si>
  <si>
    <t>Fiscal Year 2023</t>
  </si>
  <si>
    <t>KZZ Management LLC (Li Zhang)</t>
  </si>
  <si>
    <t>Redeemed on 6/21/2023, paid $100,000-$5082.88=$94,945.12</t>
  </si>
  <si>
    <t>Redeemed on 6/21/2023, paid $100,000-$5,082.88=$94,945.12</t>
  </si>
  <si>
    <t>83-1651044</t>
  </si>
  <si>
    <t>150 Betty Rd, New Hyde Park, NY, 11040</t>
  </si>
  <si>
    <t>Byron Sin Ha Yu</t>
  </si>
  <si>
    <t>Second Dividend of 3 subscriptions paid in total of $3,609.86+$802.19+$1,203.29=$5,615.34</t>
  </si>
  <si>
    <t xml:space="preserve">Third Dividend of 3 subscriptions paid in total of  $ 4,436.16  + $ 1,209.86 =$ 5,646.03 </t>
  </si>
  <si>
    <t xml:space="preserve">The principal repayment of 3 subscriptions paid in total of   $ 88,244.38 +  $ 19,609.86 = $ 137,269.03 </t>
  </si>
  <si>
    <t>128-44-7205</t>
  </si>
  <si>
    <t>136-17 Maple Ave, Apt. 12A, Flushing, NY, 11355</t>
  </si>
  <si>
    <t>Christina Y Hu</t>
  </si>
  <si>
    <t>156-02-7449</t>
  </si>
  <si>
    <t>22228 St Barts Ln, Estero, FL, 33928</t>
  </si>
  <si>
    <t>Sophia H Li</t>
  </si>
  <si>
    <t>Second Dividend of 2 subscriptions paid in total of $1,203.29+$852.33=$2,055.62</t>
  </si>
  <si>
    <t xml:space="preserve">Third Dividend of 2 subscriptions paid in total of $ 1,209.86 +  $ 856.99 =$ 2,066.85 </t>
  </si>
  <si>
    <t xml:space="preserve">The principal repayment of 2 subscriptions paid in total of   $ 29,414.79 +  $ 19,585.48  =  $ 49,000.27 </t>
  </si>
  <si>
    <t>577-15-7781</t>
  </si>
  <si>
    <t>7 Melview CT, Melville, NY, 11747</t>
  </si>
  <si>
    <t>Lisha Chen</t>
  </si>
  <si>
    <t>173-80-6135</t>
  </si>
  <si>
    <t>3903 N Leavitt St, Chicago, IL, 60618</t>
  </si>
  <si>
    <t xml:space="preserve">1. KZZ Management LLC exited the fund on 6-21-2023, paid $390,000-$20,657.26=$369,342.74; 2. $10,000 principal remained in the first dividend peroid </t>
  </si>
  <si>
    <t>$10,000 principal remained in the first dividend peroid is redeemed on 12/19/2023</t>
  </si>
  <si>
    <t>Second Dividend of 2 subscriptions paid in total of $802.19+$$1,203.29=$2,005.48</t>
  </si>
  <si>
    <t>Xi Jiang</t>
  </si>
  <si>
    <t>ach return and resend on 4-12-2023</t>
  </si>
  <si>
    <t>771-74-1891</t>
  </si>
  <si>
    <t>125 West 31st Street, New York, NY, 10001</t>
  </si>
  <si>
    <t>47-5249954</t>
  </si>
  <si>
    <t>88 Cuttermill Road 402, Great Neck, NY, 11021</t>
  </si>
  <si>
    <t>Sue Liu Black</t>
  </si>
  <si>
    <t>136-94-0412</t>
  </si>
  <si>
    <t>609 Delmore Ave, South Plainfield, NJ, 07080</t>
  </si>
  <si>
    <t>Haiyan Wu</t>
  </si>
  <si>
    <t>090-88-3342</t>
  </si>
  <si>
    <t>3 Folie Ct, Manhasset, NY, 11030</t>
  </si>
  <si>
    <t>51-54 Codewise Place, 1st Floor, Elmhurst, NY, 11373</t>
  </si>
  <si>
    <t>Zhihua Qiao</t>
  </si>
  <si>
    <r>
      <rPr>
        <rFont val="Arial"/>
        <color rgb="FF000000"/>
      </rPr>
      <t>Chase 829 Wire</t>
    </r>
  </si>
  <si>
    <t>177-80-2522</t>
  </si>
  <si>
    <t>26 Ave at Port Imperial Apt 333, West New York, NJ 07093</t>
  </si>
  <si>
    <t>Huiting Holding LLC (Catherine Zhan)</t>
  </si>
  <si>
    <t>92-2742483</t>
  </si>
  <si>
    <t>10255 67th Drive Apt 6G, Forest Hills, NY, 11375</t>
  </si>
  <si>
    <t>Second Dividend of 2 transactions paid in total of $$2,005.48 +$$2,005.48=$4,010.96</t>
  </si>
  <si>
    <t>Changqin Wang</t>
  </si>
  <si>
    <t>118-78-2971</t>
  </si>
  <si>
    <t>29-49 137 Street, APT 3C, Flushing, NY, 11354</t>
  </si>
  <si>
    <t>Yitong Ye</t>
  </si>
  <si>
    <t>Baoshan District, Dahua Road 988 Nong, Shanghai, China, 200442</t>
  </si>
  <si>
    <t>Ning Ye</t>
  </si>
  <si>
    <t>066-96-6561</t>
  </si>
  <si>
    <t>241 Hoyt Street Apt 1F, Brooklyn, NY 11217</t>
  </si>
  <si>
    <t>Lan Peng</t>
  </si>
  <si>
    <t>698-46-6666</t>
  </si>
  <si>
    <t>2 Rumford Rd, Lexington, MA 02420</t>
  </si>
  <si>
    <t>Dongping Zhang</t>
  </si>
  <si>
    <t>103-84-4172</t>
  </si>
  <si>
    <t>17 Lawson Lane, Great Neck, NY, 11023</t>
  </si>
  <si>
    <t>Jian Zhong</t>
  </si>
  <si>
    <t>255-77-8248</t>
  </si>
  <si>
    <t>4 Briarwood Ct, Whippany, NJ, 07981</t>
  </si>
  <si>
    <t>Leilei Holding Inc (Catherine Zhan)</t>
  </si>
  <si>
    <t>92-2417343</t>
  </si>
  <si>
    <t xml:space="preserve">10255 67th Drive, APT. 6G, Forest Hills, NY, 11375
</t>
  </si>
  <si>
    <t>Elaine Yanlin Yue</t>
  </si>
  <si>
    <t>The disbursement of the second dividend in total $1,203.29 is bounced back on 12/21/2023; the same dividend amount is resent on 12/21/2023</t>
  </si>
  <si>
    <t>493-91-4492</t>
  </si>
  <si>
    <t>68 Bayview Ave, Great Neck, NY, 11021</t>
  </si>
  <si>
    <t>Zheqin Yuan</t>
  </si>
  <si>
    <t>$120,000 principal is redeemed on 12/19/2023</t>
  </si>
  <si>
    <t>067-76-0223</t>
  </si>
  <si>
    <t>11 Schenck Ave APT 3C, Great Neck, 11021</t>
  </si>
  <si>
    <t>Bei Yu replaced Zheqin Yuan's $30,000 investment on 12/7/2023; the first dividend cover end date is 12/7/2023, and the amount paid on 5/25/2023 is $8,063.01. The over paid first dividend amount of $88.76 is deducted from the principal repayment. The principal repayment amount of the $30,000 on 12/7/2023 is $29,911.24.</t>
  </si>
  <si>
    <t>Hong Chen</t>
  </si>
  <si>
    <t>249-85-0481</t>
  </si>
  <si>
    <t>SCOTTY FASHION NY CORP. (Chun Liu)</t>
  </si>
  <si>
    <t>SCOTTY FASHION NY CORP exited the fund on7/19/2024; CrowdFunz deducted the overpaid dividend from 7/20/2024 to 12/20/2024 in total of $7,172.60 in the principal repayment on 7/19/2024</t>
  </si>
  <si>
    <t>81-1696872</t>
  </si>
  <si>
    <t>33 Gracewood Dr, Manhasset, NY 11030</t>
  </si>
  <si>
    <t>Tien Meng Ng</t>
  </si>
  <si>
    <t>137-94-2667</t>
  </si>
  <si>
    <t>227 Buckingham Way, Somerset, NJ, 08873</t>
  </si>
  <si>
    <t>Quyuan Zhou</t>
  </si>
  <si>
    <t>084-92-5849</t>
  </si>
  <si>
    <t>483068529878</t>
  </si>
  <si>
    <t>5615 Netherland Ave Apt 2 E, Bronx, NY, 10471</t>
  </si>
  <si>
    <t>Hui Lin Ho</t>
  </si>
  <si>
    <t>102-76-0331</t>
  </si>
  <si>
    <t>18 Talbot Dr, Great Neck, 11020</t>
  </si>
  <si>
    <t>John L Liu</t>
  </si>
  <si>
    <t>055-66-0507</t>
  </si>
  <si>
    <t>84-16 Charlecote Ridge, Jamaica, NY, 11432-2144</t>
  </si>
  <si>
    <t>Bei Yu</t>
  </si>
  <si>
    <t>The first Dividend period of Bei Yu starts from 12/7/2023 to 12/19/2023.</t>
  </si>
  <si>
    <t>423-77-0599</t>
  </si>
  <si>
    <t>100 Five Points Road, Freehold, NJ, 07728</t>
  </si>
  <si>
    <t>Shushu Geng</t>
  </si>
  <si>
    <t>891-33-0894</t>
  </si>
  <si>
    <t>225 Chosin Few Way, Apt 3244, Bayonne, NJ 07002</t>
  </si>
  <si>
    <t>Wenxin Xiao</t>
  </si>
  <si>
    <t>825-46-5259</t>
  </si>
  <si>
    <t>100 Riverside Blvd., New York, NY, 10069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</si>
  <si>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</si>
  <si>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</si>
  <si>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</si>
  <si>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% of Capital Contribution</t>
  </si>
  <si>
    <t>Combined if more than 1 subscription</t>
  </si>
  <si>
    <t>Jacqueline Shay</t>
  </si>
  <si>
    <t>Yingchun Cohen</t>
  </si>
  <si>
    <t>Total Capital Contribution:</t>
  </si>
  <si>
    <t>Early-exit Equity</t>
  </si>
  <si>
    <t>Total</t>
  </si>
  <si>
    <t>Invest-in &amp; Existing Equity</t>
  </si>
  <si>
    <t>Remaining Equity</t>
  </si>
  <si>
    <t>John Liu</t>
  </si>
  <si>
    <t>Fiscal Year 2024</t>
  </si>
  <si>
    <t>3rd应发股息</t>
  </si>
  <si>
    <t>3rd实际发息</t>
  </si>
  <si>
    <t>Second Dividend of 2 subscriptions paid in total of $$2,016.44 
+$$2,016.44 =$$4,032.88</t>
  </si>
  <si>
    <t xml:space="preserve">Third Dividend of 4 subscriptions paid in total of $806.58 +$9,149.59 +$1,247.67  =$11,203.84 </t>
  </si>
  <si>
    <t xml:space="preserve">Third Dividend of 3 subscriptions paid in total of $ 4,436.16 + $ 1,209.86 =$ 5,646.03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</si>
</sst>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(&quot;$&quot;* #,##0.00_);_(&quot;$&quot;* \(#,##0.00\);_(&quot;$&quot;* &quot;-&quot;??_);_(@_)"/>
    <numFmt numFmtId="166" formatCode="m/d/yyyy"/>
    <numFmt numFmtId="167" formatCode="0.0000%"/>
  </numFmts>
  <fonts count="17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FF0000"/>
      <name val="Calibri"/>
    </font>
    <font>
      <color rgb="FFFF0000"/>
      <name val="Arial"/>
    </font>
    <font>
      <sz val="11.0"/>
      <color rgb="FF000000"/>
      <name val="Docs-Calibri"/>
    </font>
    <font>
      <sz val="11.0"/>
      <color rgb="FFFF0000"/>
      <name val="Docs-Calibri"/>
    </font>
    <font>
      <color rgb="FFFF0000"/>
      <name val="Arial"/>
      <scheme val="minor"/>
    </font>
    <font>
      <b/>
      <i/>
      <sz val="11.0"/>
      <color rgb="FF000000"/>
      <name val="Calibri"/>
    </font>
    <font>
      <b/>
      <color theme="1"/>
      <name val="Arial"/>
      <scheme val="minor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65" xfId="0" applyAlignment="1" applyFont="1" applyNumberFormat="1">
      <alignment horizontal="center"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1" fillId="0" fontId="4" numFmtId="165" xfId="0" applyAlignment="1" applyBorder="1" applyFont="1" applyNumberFormat="1">
      <alignment horizontal="center" shrinkToFit="0" wrapText="0"/>
    </xf>
    <xf borderId="0" fillId="0" fontId="4" numFmtId="10" xfId="0" applyAlignment="1" applyFont="1" applyNumberFormat="1">
      <alignment horizontal="center" shrinkToFit="0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166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wrapText="1"/>
    </xf>
    <xf borderId="0" fillId="0" fontId="4" numFmtId="166" xfId="0" applyAlignment="1" applyFont="1" applyNumberFormat="1">
      <alignment horizontal="center" readingOrder="0" shrinkToFit="0" wrapText="0"/>
    </xf>
    <xf borderId="1" fillId="0" fontId="4" numFmtId="0" xfId="0" applyAlignment="1" applyBorder="1" applyFont="1">
      <alignment horizontal="center" shrinkToFit="0" wrapText="0"/>
    </xf>
    <xf borderId="0" fillId="0" fontId="5" numFmtId="166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center"/>
    </xf>
    <xf borderId="1" fillId="0" fontId="3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horizontal="center" shrinkToFit="0" vertical="bottom" wrapText="0"/>
    </xf>
    <xf borderId="1" fillId="0" fontId="3" numFmtId="166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left" vertical="bottom"/>
    </xf>
    <xf borderId="0" fillId="3" fontId="4" numFmtId="166" xfId="0" applyAlignment="1" applyFill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1" fillId="3" fontId="4" numFmtId="165" xfId="0" applyAlignment="1" applyBorder="1" applyFont="1" applyNumberFormat="1">
      <alignment horizontal="center" shrinkToFit="0" wrapText="0"/>
    </xf>
    <xf borderId="0" fillId="3" fontId="4" numFmtId="10" xfId="0" applyAlignment="1" applyFont="1" applyNumberFormat="1">
      <alignment horizontal="center" shrinkToFit="0" wrapText="0"/>
    </xf>
    <xf borderId="0" fillId="3" fontId="4" numFmtId="165" xfId="0" applyAlignment="1" applyFont="1" applyNumberFormat="1">
      <alignment horizontal="center" shrinkToFit="0" wrapText="0"/>
    </xf>
    <xf borderId="0" fillId="3" fontId="4" numFmtId="0" xfId="0" applyAlignment="1" applyFont="1">
      <alignment horizontal="center" shrinkToFit="0" wrapText="1"/>
    </xf>
    <xf borderId="0" fillId="3" fontId="4" numFmtId="0" xfId="0" applyAlignment="1" applyFont="1">
      <alignment horizontal="left" shrinkToFit="0" wrapText="1"/>
    </xf>
    <xf borderId="0" fillId="3" fontId="4" numFmtId="166" xfId="0" applyAlignment="1" applyFont="1" applyNumberFormat="1">
      <alignment horizontal="center" readingOrder="0" shrinkToFit="0" wrapText="0"/>
    </xf>
    <xf borderId="0" fillId="3" fontId="4" numFmtId="0" xfId="0" applyAlignment="1" applyFont="1">
      <alignment horizontal="left" readingOrder="0" shrinkToFit="0" wrapText="1"/>
    </xf>
    <xf borderId="0" fillId="3" fontId="4" numFmtId="0" xfId="0" applyAlignment="1" applyFont="1">
      <alignment horizontal="center" readingOrder="0" shrinkToFit="0" wrapText="0"/>
    </xf>
    <xf borderId="0" fillId="3" fontId="3" numFmtId="166" xfId="0" applyAlignment="1" applyFont="1" applyNumberFormat="1">
      <alignment horizontal="center" shrinkToFit="0" vertical="bottom" wrapText="0"/>
    </xf>
    <xf borderId="1" fillId="3" fontId="3" numFmtId="166" xfId="0" applyAlignment="1" applyBorder="1" applyFont="1" applyNumberFormat="1">
      <alignment horizontal="center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4" fontId="4" numFmtId="166" xfId="0" applyAlignment="1" applyFill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0"/>
    </xf>
    <xf borderId="1" fillId="4" fontId="4" numFmtId="165" xfId="0" applyAlignment="1" applyBorder="1" applyFont="1" applyNumberFormat="1">
      <alignment horizontal="center" shrinkToFit="0" wrapText="0"/>
    </xf>
    <xf borderId="0" fillId="4" fontId="4" numFmtId="10" xfId="0" applyAlignment="1" applyFont="1" applyNumberFormat="1">
      <alignment horizontal="center" shrinkToFit="0" wrapText="0"/>
    </xf>
    <xf borderId="0" fillId="4" fontId="4" numFmtId="165" xfId="0" applyAlignment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1"/>
    </xf>
    <xf borderId="0" fillId="4" fontId="4" numFmtId="0" xfId="0" applyAlignment="1" applyFont="1">
      <alignment horizontal="left" shrinkToFit="0" wrapText="1"/>
    </xf>
    <xf borderId="0" fillId="4" fontId="4" numFmtId="166" xfId="0" applyAlignment="1" applyFont="1" applyNumberFormat="1">
      <alignment horizontal="center" readingOrder="0" shrinkToFit="0" wrapText="0"/>
    </xf>
    <xf borderId="0" fillId="4" fontId="4" numFmtId="0" xfId="0" applyAlignment="1" applyFont="1">
      <alignment horizontal="center" readingOrder="0" shrinkToFit="0" wrapText="0"/>
    </xf>
    <xf borderId="0" fillId="4" fontId="4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/>
    </xf>
    <xf borderId="0" fillId="4" fontId="3" numFmtId="166" xfId="0" applyAlignment="1" applyFont="1" applyNumberFormat="1">
      <alignment horizontal="center" shrinkToFit="0" vertical="bottom" wrapText="0"/>
    </xf>
    <xf borderId="1" fillId="4" fontId="3" numFmtId="166" xfId="0" applyAlignment="1" applyBorder="1" applyFont="1" applyNumberFormat="1">
      <alignment horizontal="center" shrinkToFit="0" vertical="bottom" wrapText="0"/>
    </xf>
    <xf borderId="0" fillId="4" fontId="3" numFmtId="0" xfId="0" applyAlignment="1" applyFont="1">
      <alignment horizontal="center" shrinkToFit="0" vertical="bottom" wrapText="0"/>
    </xf>
    <xf borderId="0" fillId="4" fontId="3" numFmtId="0" xfId="0" applyAlignment="1" applyFont="1">
      <alignment horizontal="left" vertical="bottom"/>
    </xf>
    <xf borderId="0" fillId="5" fontId="4" numFmtId="166" xfId="0" applyAlignment="1" applyFill="1" applyFont="1" applyNumberFormat="1">
      <alignment horizontal="center" shrinkToFit="0" wrapText="0"/>
    </xf>
    <xf borderId="0" fillId="5" fontId="3" numFmtId="0" xfId="0" applyAlignment="1" applyFont="1">
      <alignment horizontal="center" shrinkToFit="0" wrapText="0"/>
    </xf>
    <xf borderId="1" fillId="5" fontId="4" numFmtId="165" xfId="0" applyAlignment="1" applyBorder="1" applyFont="1" applyNumberFormat="1">
      <alignment horizontal="center" shrinkToFit="0" wrapText="0"/>
    </xf>
    <xf borderId="0" fillId="5" fontId="4" numFmtId="10" xfId="0" applyAlignment="1" applyFont="1" applyNumberFormat="1">
      <alignment horizontal="center" shrinkToFit="0" wrapText="0"/>
    </xf>
    <xf borderId="0" fillId="5" fontId="4" numFmtId="165" xfId="0" applyAlignment="1" applyFont="1" applyNumberFormat="1">
      <alignment horizontal="center" shrinkToFit="0" wrapText="0"/>
    </xf>
    <xf borderId="0" fillId="5" fontId="4" numFmtId="0" xfId="0" applyAlignment="1" applyFont="1">
      <alignment horizontal="center" shrinkToFit="0" wrapText="0"/>
    </xf>
    <xf borderId="0" fillId="5" fontId="4" numFmtId="0" xfId="0" applyAlignment="1" applyFont="1">
      <alignment horizontal="center" shrinkToFit="0" wrapText="1"/>
    </xf>
    <xf borderId="0" fillId="5" fontId="4" numFmtId="0" xfId="0" applyAlignment="1" applyFont="1">
      <alignment horizontal="left" shrinkToFit="0" wrapText="1"/>
    </xf>
    <xf borderId="0" fillId="5" fontId="4" numFmtId="166" xfId="0" applyAlignment="1" applyFont="1" applyNumberFormat="1">
      <alignment horizontal="center" readingOrder="0" shrinkToFit="0" wrapText="0"/>
    </xf>
    <xf borderId="0" fillId="5" fontId="4" numFmtId="0" xfId="0" applyAlignment="1" applyFont="1">
      <alignment horizontal="center" readingOrder="0" shrinkToFit="0" wrapText="0"/>
    </xf>
    <xf borderId="0" fillId="5" fontId="4" numFmtId="0" xfId="0" applyAlignment="1" applyFont="1">
      <alignment horizontal="left" readingOrder="0" shrinkToFit="0" wrapText="1"/>
    </xf>
    <xf borderId="0" fillId="5" fontId="3" numFmtId="166" xfId="0" applyAlignment="1" applyFont="1" applyNumberFormat="1">
      <alignment horizontal="center" shrinkToFit="0" vertical="bottom" wrapText="0"/>
    </xf>
    <xf borderId="1" fillId="5" fontId="3" numFmtId="166" xfId="0" applyAlignment="1" applyBorder="1" applyFont="1" applyNumberFormat="1">
      <alignment horizontal="center" shrinkToFit="0" vertical="bottom" wrapText="0"/>
    </xf>
    <xf borderId="0" fillId="5" fontId="3" numFmtId="0" xfId="0" applyAlignment="1" applyFont="1">
      <alignment horizontal="center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left" shrinkToFit="0" vertical="bottom" wrapText="0"/>
    </xf>
    <xf borderId="0" fillId="0" fontId="7" numFmtId="166" xfId="0" applyAlignment="1" applyFont="1" applyNumberForma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1" fillId="0" fontId="7" numFmtId="165" xfId="0" applyAlignment="1" applyBorder="1" applyFont="1" applyNumberFormat="1">
      <alignment horizontal="center" shrinkToFit="0" wrapText="0"/>
    </xf>
    <xf borderId="0" fillId="0" fontId="7" numFmtId="10" xfId="0" applyAlignment="1" applyFont="1" applyNumberFormat="1">
      <alignment horizontal="center" shrinkToFit="0" wrapText="0"/>
    </xf>
    <xf borderId="0" fillId="0" fontId="7" numFmtId="165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left" shrinkToFit="0" wrapText="1"/>
    </xf>
    <xf borderId="0" fillId="0" fontId="7" numFmtId="166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166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6" xfId="0" applyAlignment="1" applyFont="1" applyNumberFormat="1">
      <alignment horizontal="center" shrinkToFit="0" vertical="bottom" wrapText="0"/>
    </xf>
    <xf borderId="1" fillId="0" fontId="7" numFmtId="166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readingOrder="0"/>
    </xf>
    <xf borderId="0" fillId="6" fontId="3" numFmtId="166" xfId="0" applyAlignment="1" applyFill="1" applyFont="1" applyNumberFormat="1">
      <alignment horizontal="center" vertical="bottom"/>
    </xf>
    <xf borderId="2" fillId="6" fontId="3" numFmtId="0" xfId="0" applyAlignment="1" applyBorder="1" applyFont="1">
      <alignment horizontal="center" vertical="bottom"/>
    </xf>
    <xf borderId="0" fillId="6" fontId="3" numFmtId="165" xfId="0" applyAlignment="1" applyFont="1" applyNumberFormat="1">
      <alignment horizontal="center" vertical="bottom"/>
    </xf>
    <xf borderId="2" fillId="6" fontId="3" numFmtId="10" xfId="0" applyAlignment="1" applyBorder="1" applyFont="1" applyNumberFormat="1">
      <alignment horizontal="center" vertical="bottom"/>
    </xf>
    <xf borderId="0" fillId="6" fontId="3" numFmtId="0" xfId="0" applyAlignment="1" applyFont="1">
      <alignment horizontal="center" vertical="bottom"/>
    </xf>
    <xf borderId="2" fillId="6" fontId="6" numFmtId="0" xfId="0" applyAlignment="1" applyBorder="1" applyFont="1">
      <alignment vertical="bottom"/>
    </xf>
    <xf borderId="0" fillId="6" fontId="6" numFmtId="0" xfId="0" applyAlignment="1" applyFont="1">
      <alignment horizontal="center" shrinkToFit="0" vertical="bottom" wrapText="1"/>
    </xf>
    <xf borderId="1" fillId="6" fontId="4" numFmtId="165" xfId="0" applyAlignment="1" applyBorder="1" applyFont="1" applyNumberFormat="1">
      <alignment horizontal="center" shrinkToFit="0" wrapText="0"/>
    </xf>
    <xf borderId="0" fillId="6" fontId="4" numFmtId="165" xfId="0" applyAlignment="1" applyFont="1" applyNumberFormat="1">
      <alignment horizontal="center" shrinkToFit="0" wrapText="0"/>
    </xf>
    <xf borderId="0" fillId="6" fontId="6" numFmtId="166" xfId="0" applyAlignment="1" applyFont="1" applyNumberFormat="1">
      <alignment horizontal="center" readingOrder="0" vertical="bottom"/>
    </xf>
    <xf borderId="0" fillId="6" fontId="6" numFmtId="0" xfId="0" applyAlignment="1" applyFont="1">
      <alignment horizontal="center" readingOrder="0" vertical="bottom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6" fontId="4" numFmtId="166" xfId="0" applyAlignment="1" applyFont="1" applyNumberFormat="1">
      <alignment horizontal="center" readingOrder="0" shrinkToFit="0" wrapText="0"/>
    </xf>
    <xf borderId="0" fillId="6" fontId="4" numFmtId="0" xfId="0" applyAlignment="1" applyFont="1">
      <alignment horizontal="center" shrinkToFit="0" wrapText="0"/>
    </xf>
    <xf borderId="0" fillId="6" fontId="6" numFmtId="0" xfId="0" applyAlignment="1" applyFont="1">
      <alignment readingOrder="0" vertical="bottom"/>
    </xf>
    <xf borderId="1" fillId="6" fontId="3" numFmtId="166" xfId="0" applyAlignment="1" applyBorder="1" applyFont="1" applyNumberFormat="1">
      <alignment horizontal="center" vertical="bottom"/>
    </xf>
    <xf borderId="0" fillId="6" fontId="3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6" fontId="6" numFmtId="0" xfId="0" applyAlignment="1" applyFont="1">
      <alignment vertical="bottom"/>
    </xf>
    <xf borderId="0" fillId="7" fontId="4" numFmtId="166" xfId="0" applyAlignment="1" applyFill="1" applyFont="1" applyNumberFormat="1">
      <alignment horizontal="center" shrinkToFit="0" wrapText="0"/>
    </xf>
    <xf borderId="0" fillId="7" fontId="4" numFmtId="0" xfId="0" applyAlignment="1" applyFont="1">
      <alignment horizontal="center" shrinkToFit="0" wrapText="0"/>
    </xf>
    <xf borderId="1" fillId="7" fontId="4" numFmtId="165" xfId="0" applyAlignment="1" applyBorder="1" applyFont="1" applyNumberFormat="1">
      <alignment horizontal="center" shrinkToFit="0" wrapText="0"/>
    </xf>
    <xf borderId="0" fillId="7" fontId="4" numFmtId="10" xfId="0" applyAlignment="1" applyFont="1" applyNumberFormat="1">
      <alignment horizontal="center" shrinkToFit="0" wrapText="0"/>
    </xf>
    <xf borderId="0" fillId="7" fontId="4" numFmtId="165" xfId="0" applyAlignment="1" applyFont="1" applyNumberFormat="1">
      <alignment horizontal="center" shrinkToFit="0" wrapText="0"/>
    </xf>
    <xf borderId="0" fillId="7" fontId="6" numFmtId="0" xfId="0" applyAlignment="1" applyFont="1">
      <alignment horizontal="center" shrinkToFit="0" wrapText="1"/>
    </xf>
    <xf borderId="0" fillId="7" fontId="6" numFmtId="0" xfId="0" applyAlignment="1" applyFont="1">
      <alignment horizontal="left" shrinkToFit="0" wrapText="1"/>
    </xf>
    <xf borderId="0" fillId="7" fontId="6" numFmtId="166" xfId="0" applyAlignment="1" applyFont="1" applyNumberFormat="1">
      <alignment horizontal="center" readingOrder="0"/>
    </xf>
    <xf borderId="0" fillId="7" fontId="6" numFmtId="0" xfId="0" applyAlignment="1" applyFont="1">
      <alignment horizontal="center" readingOrder="0"/>
    </xf>
    <xf borderId="0" fillId="7" fontId="6" numFmtId="0" xfId="0" applyAlignment="1" applyFont="1">
      <alignment horizontal="left" readingOrder="0" shrinkToFit="0" wrapText="1"/>
    </xf>
    <xf borderId="0" fillId="7" fontId="6" numFmtId="0" xfId="0" applyFont="1"/>
    <xf borderId="0" fillId="7" fontId="4" numFmtId="166" xfId="0" applyAlignment="1" applyFont="1" applyNumberFormat="1">
      <alignment horizontal="center" readingOrder="0" shrinkToFit="0" wrapText="0"/>
    </xf>
    <xf borderId="0" fillId="7" fontId="6" numFmtId="0" xfId="0" applyAlignment="1" applyFont="1">
      <alignment readingOrder="0"/>
    </xf>
    <xf borderId="0" fillId="7" fontId="3" numFmtId="166" xfId="0" applyAlignment="1" applyFont="1" applyNumberFormat="1">
      <alignment horizontal="center" shrinkToFit="0" vertical="bottom" wrapText="0"/>
    </xf>
    <xf borderId="1" fillId="7" fontId="3" numFmtId="166" xfId="0" applyAlignment="1" applyBorder="1" applyFont="1" applyNumberForma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0" fillId="7" fontId="3" numFmtId="0" xfId="0" applyAlignment="1" applyFont="1">
      <alignment horizontal="left" shrinkToFit="0" vertical="bottom" wrapText="0"/>
    </xf>
    <xf borderId="0" fillId="8" fontId="4" numFmtId="166" xfId="0" applyAlignment="1" applyFill="1" applyFont="1" applyNumberFormat="1">
      <alignment horizontal="center" shrinkToFit="0" wrapText="0"/>
    </xf>
    <xf borderId="0" fillId="8" fontId="4" numFmtId="0" xfId="0" applyAlignment="1" applyFont="1">
      <alignment horizontal="center" shrinkToFit="0" wrapText="0"/>
    </xf>
    <xf borderId="1" fillId="8" fontId="4" numFmtId="165" xfId="0" applyAlignment="1" applyBorder="1" applyFont="1" applyNumberFormat="1">
      <alignment horizontal="center" shrinkToFit="0" wrapText="0"/>
    </xf>
    <xf borderId="0" fillId="8" fontId="4" numFmtId="10" xfId="0" applyAlignment="1" applyFont="1" applyNumberFormat="1">
      <alignment horizontal="center" shrinkToFit="0" wrapText="0"/>
    </xf>
    <xf borderId="0" fillId="8" fontId="4" numFmtId="165" xfId="0" applyAlignment="1" applyFont="1" applyNumberFormat="1">
      <alignment horizontal="center" shrinkToFit="0" wrapText="0"/>
    </xf>
    <xf borderId="0" fillId="8" fontId="6" numFmtId="0" xfId="0" applyAlignment="1" applyFont="1">
      <alignment horizontal="center" shrinkToFit="0" wrapText="1"/>
    </xf>
    <xf borderId="0" fillId="8" fontId="6" numFmtId="0" xfId="0" applyAlignment="1" applyFont="1">
      <alignment horizontal="left" shrinkToFit="0" wrapText="1"/>
    </xf>
    <xf borderId="0" fillId="8" fontId="6" numFmtId="166" xfId="0" applyAlignment="1" applyFont="1" applyNumberFormat="1">
      <alignment horizontal="center" readingOrder="0"/>
    </xf>
    <xf borderId="0" fillId="8" fontId="6" numFmtId="0" xfId="0" applyAlignment="1" applyFont="1">
      <alignment horizontal="center" readingOrder="0"/>
    </xf>
    <xf borderId="0" fillId="8" fontId="6" numFmtId="0" xfId="0" applyAlignment="1" applyFont="1">
      <alignment horizontal="left" readingOrder="0" shrinkToFit="0" wrapText="1"/>
    </xf>
    <xf borderId="0" fillId="8" fontId="6" numFmtId="0" xfId="0" applyFont="1"/>
    <xf borderId="0" fillId="8" fontId="4" numFmtId="166" xfId="0" applyAlignment="1" applyFont="1" applyNumberFormat="1">
      <alignment horizontal="center" readingOrder="0" shrinkToFit="0" wrapText="0"/>
    </xf>
    <xf borderId="0" fillId="8" fontId="6" numFmtId="0" xfId="0" applyAlignment="1" applyFont="1">
      <alignment readingOrder="0"/>
    </xf>
    <xf borderId="0" fillId="8" fontId="3" numFmtId="166" xfId="0" applyAlignment="1" applyFont="1" applyNumberFormat="1">
      <alignment horizontal="center" shrinkToFit="0" vertical="bottom" wrapText="0"/>
    </xf>
    <xf borderId="1" fillId="8" fontId="3" numFmtId="166" xfId="0" applyAlignment="1" applyBorder="1" applyFont="1" applyNumberFormat="1">
      <alignment horizontal="center" shrinkToFit="0" vertical="bottom" wrapText="0"/>
    </xf>
    <xf borderId="0" fillId="8" fontId="3" numFmtId="0" xfId="0" applyAlignment="1" applyFont="1">
      <alignment horizontal="center" shrinkToFit="0" vertical="bottom" wrapText="0"/>
    </xf>
    <xf borderId="0" fillId="8" fontId="3" numFmtId="0" xfId="0" applyAlignment="1" applyFont="1">
      <alignment horizontal="left" shrinkToFit="0" vertical="bottom" wrapText="0"/>
    </xf>
    <xf borderId="0" fillId="2" fontId="9" numFmtId="166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 shrinkToFit="0" vertical="bottom" wrapText="0"/>
    </xf>
    <xf borderId="0" fillId="9" fontId="4" numFmtId="166" xfId="0" applyAlignment="1" applyFill="1" applyFont="1" applyNumberFormat="1">
      <alignment horizontal="center" shrinkToFit="0" wrapText="0"/>
    </xf>
    <xf borderId="0" fillId="9" fontId="4" numFmtId="0" xfId="0" applyAlignment="1" applyFont="1">
      <alignment horizontal="center" shrinkToFit="0" wrapText="0"/>
    </xf>
    <xf borderId="1" fillId="9" fontId="4" numFmtId="165" xfId="0" applyAlignment="1" applyBorder="1" applyFont="1" applyNumberFormat="1">
      <alignment horizontal="center" shrinkToFit="0" wrapText="0"/>
    </xf>
    <xf borderId="0" fillId="9" fontId="4" numFmtId="10" xfId="0" applyAlignment="1" applyFont="1" applyNumberFormat="1">
      <alignment horizontal="center" shrinkToFit="0" wrapText="0"/>
    </xf>
    <xf borderId="0" fillId="9" fontId="4" numFmtId="165" xfId="0" applyAlignment="1" applyFont="1" applyNumberFormat="1">
      <alignment horizontal="center" shrinkToFit="0" wrapText="0"/>
    </xf>
    <xf borderId="0" fillId="9" fontId="6" numFmtId="0" xfId="0" applyAlignment="1" applyFont="1">
      <alignment horizontal="center" shrinkToFit="0" wrapText="1"/>
    </xf>
    <xf borderId="0" fillId="9" fontId="6" numFmtId="0" xfId="0" applyAlignment="1" applyFont="1">
      <alignment horizontal="left" shrinkToFit="0" wrapText="1"/>
    </xf>
    <xf borderId="0" fillId="9" fontId="6" numFmtId="166" xfId="0" applyAlignment="1" applyFont="1" applyNumberFormat="1">
      <alignment horizontal="center" readingOrder="0"/>
    </xf>
    <xf borderId="0" fillId="9" fontId="6" numFmtId="0" xfId="0" applyAlignment="1" applyFont="1">
      <alignment horizontal="center" readingOrder="0"/>
    </xf>
    <xf borderId="0" fillId="9" fontId="6" numFmtId="0" xfId="0" applyAlignment="1" applyFont="1">
      <alignment horizontal="left" readingOrder="0" shrinkToFit="0" wrapText="1"/>
    </xf>
    <xf borderId="0" fillId="9" fontId="6" numFmtId="0" xfId="0" applyFont="1"/>
    <xf borderId="0" fillId="9" fontId="4" numFmtId="166" xfId="0" applyAlignment="1" applyFont="1" applyNumberFormat="1">
      <alignment horizontal="center" readingOrder="0" shrinkToFit="0" wrapText="0"/>
    </xf>
    <xf borderId="0" fillId="9" fontId="6" numFmtId="0" xfId="0" applyAlignment="1" applyFont="1">
      <alignment readingOrder="0" shrinkToFit="0" wrapText="1"/>
    </xf>
    <xf borderId="0" fillId="9" fontId="3" numFmtId="166" xfId="0" applyAlignment="1" applyFont="1" applyNumberFormat="1">
      <alignment horizontal="center" shrinkToFit="0" vertical="bottom" wrapText="0"/>
    </xf>
    <xf borderId="1" fillId="9" fontId="3" numFmtId="166" xfId="0" applyAlignment="1" applyBorder="1" applyFont="1" applyNumberFormat="1">
      <alignment horizontal="center" shrinkToFit="0" vertical="bottom" wrapText="0"/>
    </xf>
    <xf borderId="0" fillId="9" fontId="3" numFmtId="0" xfId="0" applyAlignment="1" applyFont="1">
      <alignment horizontal="center" shrinkToFit="0" vertical="bottom" wrapText="0"/>
    </xf>
    <xf borderId="0" fillId="9" fontId="2" numFmtId="0" xfId="0" applyAlignment="1" applyFont="1">
      <alignment horizontal="center" shrinkToFit="0" vertical="bottom" wrapText="0"/>
    </xf>
    <xf borderId="0" fillId="9" fontId="3" numFmtId="0" xfId="0" applyAlignment="1" applyFont="1">
      <alignment horizontal="left" vertical="bottom"/>
    </xf>
    <xf borderId="0" fillId="2" fontId="10" numFmtId="166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10" fontId="4" numFmtId="166" xfId="0" applyAlignment="1" applyFill="1" applyFont="1" applyNumberFormat="1">
      <alignment horizontal="center" shrinkToFit="0" wrapText="0"/>
    </xf>
    <xf borderId="0" fillId="10" fontId="4" numFmtId="0" xfId="0" applyAlignment="1" applyFont="1">
      <alignment horizontal="center" shrinkToFit="0" wrapText="0"/>
    </xf>
    <xf borderId="1" fillId="10" fontId="4" numFmtId="165" xfId="0" applyAlignment="1" applyBorder="1" applyFont="1" applyNumberFormat="1">
      <alignment horizontal="center" shrinkToFit="0" wrapText="0"/>
    </xf>
    <xf borderId="0" fillId="10" fontId="4" numFmtId="10" xfId="0" applyAlignment="1" applyFont="1" applyNumberFormat="1">
      <alignment horizontal="center" shrinkToFit="0" wrapText="0"/>
    </xf>
    <xf borderId="0" fillId="10" fontId="4" numFmtId="165" xfId="0" applyAlignment="1" applyFont="1" applyNumberFormat="1">
      <alignment horizontal="center" shrinkToFit="0" wrapText="0"/>
    </xf>
    <xf borderId="0" fillId="10" fontId="6" numFmtId="0" xfId="0" applyAlignment="1" applyFont="1">
      <alignment horizontal="left" shrinkToFit="0" wrapText="1"/>
    </xf>
    <xf borderId="0" fillId="10" fontId="6" numFmtId="0" xfId="0" applyAlignment="1" applyFont="1">
      <alignment horizontal="center" shrinkToFit="0" wrapText="1"/>
    </xf>
    <xf borderId="0" fillId="10" fontId="6" numFmtId="166" xfId="0" applyAlignment="1" applyFont="1" applyNumberFormat="1">
      <alignment horizontal="center" readingOrder="0"/>
    </xf>
    <xf borderId="0" fillId="10" fontId="6" numFmtId="0" xfId="0" applyAlignment="1" applyFont="1">
      <alignment horizontal="center" readingOrder="0"/>
    </xf>
    <xf borderId="0" fillId="10" fontId="6" numFmtId="0" xfId="0" applyAlignment="1" applyFont="1">
      <alignment readingOrder="0" shrinkToFit="0" wrapText="1"/>
    </xf>
    <xf borderId="0" fillId="10" fontId="6" numFmtId="0" xfId="0" applyFont="1"/>
    <xf borderId="0" fillId="10" fontId="4" numFmtId="166" xfId="0" applyAlignment="1" applyFont="1" applyNumberFormat="1">
      <alignment horizontal="center" readingOrder="0" shrinkToFit="0" wrapText="0"/>
    </xf>
    <xf borderId="0" fillId="10" fontId="6" numFmtId="0" xfId="0" applyAlignment="1" applyFont="1">
      <alignment readingOrder="0"/>
    </xf>
    <xf borderId="0" fillId="10" fontId="3" numFmtId="166" xfId="0" applyAlignment="1" applyFont="1" applyNumberFormat="1">
      <alignment horizontal="center" shrinkToFit="0" vertical="bottom" wrapText="0"/>
    </xf>
    <xf borderId="1" fillId="10" fontId="3" numFmtId="166" xfId="0" applyAlignment="1" applyBorder="1" applyFont="1" applyNumberFormat="1">
      <alignment horizontal="center" shrinkToFit="0" vertical="bottom" wrapText="0"/>
    </xf>
    <xf borderId="0" fillId="10" fontId="3" numFmtId="0" xfId="0" applyAlignment="1" applyFont="1">
      <alignment horizontal="center" shrinkToFit="0" vertical="bottom" wrapText="0"/>
    </xf>
    <xf borderId="0" fillId="10" fontId="3" numFmtId="0" xfId="0" applyAlignment="1" applyFont="1">
      <alignment horizontal="left" vertical="bottom"/>
    </xf>
    <xf borderId="0" fillId="11" fontId="4" numFmtId="166" xfId="0" applyAlignment="1" applyFill="1" applyFont="1" applyNumberFormat="1">
      <alignment horizontal="center" shrinkToFit="0" wrapText="0"/>
    </xf>
    <xf borderId="0" fillId="11" fontId="4" numFmtId="0" xfId="0" applyAlignment="1" applyFont="1">
      <alignment horizontal="center" shrinkToFit="0" wrapText="0"/>
    </xf>
    <xf borderId="1" fillId="11" fontId="4" numFmtId="165" xfId="0" applyAlignment="1" applyBorder="1" applyFont="1" applyNumberFormat="1">
      <alignment horizontal="center" shrinkToFit="0" wrapText="0"/>
    </xf>
    <xf borderId="0" fillId="11" fontId="4" numFmtId="10" xfId="0" applyAlignment="1" applyFont="1" applyNumberFormat="1">
      <alignment horizontal="center" shrinkToFit="0" wrapText="0"/>
    </xf>
    <xf borderId="0" fillId="11" fontId="4" numFmtId="165" xfId="0" applyAlignment="1" applyFont="1" applyNumberFormat="1">
      <alignment horizontal="center" shrinkToFit="0" wrapText="0"/>
    </xf>
    <xf borderId="0" fillId="11" fontId="6" numFmtId="0" xfId="0" applyAlignment="1" applyFont="1">
      <alignment horizontal="left" shrinkToFit="0" wrapText="1"/>
    </xf>
    <xf borderId="0" fillId="11" fontId="6" numFmtId="0" xfId="0" applyAlignment="1" applyFont="1">
      <alignment horizontal="center" shrinkToFit="0" wrapText="1"/>
    </xf>
    <xf borderId="0" fillId="11" fontId="6" numFmtId="166" xfId="0" applyAlignment="1" applyFont="1" applyNumberFormat="1">
      <alignment horizontal="center" readingOrder="0"/>
    </xf>
    <xf borderId="0" fillId="11" fontId="6" numFmtId="0" xfId="0" applyAlignment="1" applyFont="1">
      <alignment horizontal="center" readingOrder="0"/>
    </xf>
    <xf borderId="0" fillId="11" fontId="6" numFmtId="0" xfId="0" applyAlignment="1" applyFont="1">
      <alignment readingOrder="0" shrinkToFit="0" wrapText="1"/>
    </xf>
    <xf borderId="0" fillId="11" fontId="6" numFmtId="0" xfId="0" applyFont="1"/>
    <xf borderId="0" fillId="11" fontId="4" numFmtId="166" xfId="0" applyAlignment="1" applyFont="1" applyNumberFormat="1">
      <alignment horizontal="center" readingOrder="0" shrinkToFit="0" wrapText="0"/>
    </xf>
    <xf borderId="0" fillId="11" fontId="6" numFmtId="0" xfId="0" applyAlignment="1" applyFont="1">
      <alignment readingOrder="0"/>
    </xf>
    <xf borderId="0" fillId="11" fontId="3" numFmtId="166" xfId="0" applyAlignment="1" applyFont="1" applyNumberFormat="1">
      <alignment horizontal="center" shrinkToFit="0" vertical="bottom" wrapText="0"/>
    </xf>
    <xf borderId="1" fillId="11" fontId="3" numFmtId="166" xfId="0" applyAlignment="1" applyBorder="1" applyFont="1" applyNumberFormat="1">
      <alignment horizontal="center" shrinkToFit="0" vertical="bottom" wrapText="0"/>
    </xf>
    <xf borderId="0" fillId="11" fontId="3" numFmtId="0" xfId="0" applyAlignment="1" applyFont="1">
      <alignment horizontal="center" shrinkToFit="0" vertical="bottom" wrapText="0"/>
    </xf>
    <xf borderId="0" fillId="11" fontId="2" numFmtId="0" xfId="0" applyAlignment="1" applyFont="1">
      <alignment horizontal="center" shrinkToFit="0" vertical="bottom" wrapText="0"/>
    </xf>
    <xf borderId="0" fillId="11" fontId="3" numFmtId="0" xfId="0" applyAlignment="1" applyFont="1">
      <alignment horizontal="left" vertical="bottom"/>
    </xf>
    <xf borderId="0" fillId="7" fontId="6" numFmtId="0" xfId="0" applyAlignment="1" applyFont="1">
      <alignment readingOrder="0" shrinkToFit="0" wrapText="1"/>
    </xf>
    <xf borderId="0" fillId="12" fontId="4" numFmtId="166" xfId="0" applyAlignment="1" applyFill="1" applyFont="1" applyNumberFormat="1">
      <alignment horizontal="center" shrinkToFit="0" wrapText="0"/>
    </xf>
    <xf borderId="0" fillId="12" fontId="4" numFmtId="0" xfId="0" applyAlignment="1" applyFont="1">
      <alignment horizontal="center" shrinkToFit="0" wrapText="0"/>
    </xf>
    <xf borderId="1" fillId="12" fontId="4" numFmtId="165" xfId="0" applyAlignment="1" applyBorder="1" applyFont="1" applyNumberFormat="1">
      <alignment horizontal="center" shrinkToFit="0" wrapText="0"/>
    </xf>
    <xf borderId="0" fillId="12" fontId="4" numFmtId="10" xfId="0" applyAlignment="1" applyFont="1" applyNumberFormat="1">
      <alignment horizontal="center" shrinkToFit="0" wrapText="0"/>
    </xf>
    <xf borderId="0" fillId="12" fontId="4" numFmtId="165" xfId="0" applyAlignment="1" applyFont="1" applyNumberFormat="1">
      <alignment horizontal="center" shrinkToFit="0" wrapText="0"/>
    </xf>
    <xf borderId="0" fillId="12" fontId="6" numFmtId="0" xfId="0" applyAlignment="1" applyFont="1">
      <alignment horizontal="left" shrinkToFit="0" wrapText="1"/>
    </xf>
    <xf borderId="0" fillId="12" fontId="6" numFmtId="0" xfId="0" applyAlignment="1" applyFont="1">
      <alignment horizontal="center" shrinkToFit="0" wrapText="1"/>
    </xf>
    <xf borderId="0" fillId="12" fontId="4" numFmtId="166" xfId="0" applyAlignment="1" applyFont="1" applyNumberFormat="1">
      <alignment horizontal="center" readingOrder="0" shrinkToFit="0" wrapText="0"/>
    </xf>
    <xf borderId="0" fillId="12" fontId="9" numFmtId="166" xfId="0" applyAlignment="1" applyFont="1" applyNumberFormat="1">
      <alignment horizontal="center" readingOrder="0"/>
    </xf>
    <xf borderId="0" fillId="12" fontId="4" numFmtId="0" xfId="0" applyAlignment="1" applyFont="1">
      <alignment horizontal="center" shrinkToFit="0" wrapText="1"/>
    </xf>
    <xf borderId="0" fillId="12" fontId="5" numFmtId="0" xfId="0" applyAlignment="1" applyFont="1">
      <alignment readingOrder="0" shrinkToFit="0" wrapText="1"/>
    </xf>
    <xf borderId="0" fillId="12" fontId="5" numFmtId="0" xfId="0" applyFont="1"/>
    <xf borderId="0" fillId="12" fontId="5" numFmtId="166" xfId="0" applyAlignment="1" applyFont="1" applyNumberFormat="1">
      <alignment horizontal="center" readingOrder="0"/>
    </xf>
    <xf borderId="0" fillId="12" fontId="5" numFmtId="0" xfId="0" applyAlignment="1" applyFont="1">
      <alignment horizontal="center" readingOrder="0"/>
    </xf>
    <xf borderId="0" fillId="12" fontId="3" numFmtId="166" xfId="0" applyAlignment="1" applyFont="1" applyNumberFormat="1">
      <alignment horizontal="center" shrinkToFit="0" vertical="bottom" wrapText="0"/>
    </xf>
    <xf borderId="1" fillId="12" fontId="3" numFmtId="166" xfId="0" applyAlignment="1" applyBorder="1" applyFont="1" applyNumberFormat="1">
      <alignment horizontal="center" shrinkToFit="0" vertical="bottom" wrapText="0"/>
    </xf>
    <xf borderId="0" fillId="12" fontId="3" numFmtId="0" xfId="0" applyAlignment="1" applyFont="1">
      <alignment horizontal="center" shrinkToFit="0" vertical="bottom" wrapText="0"/>
    </xf>
    <xf borderId="0" fillId="12" fontId="3" numFmtId="0" xfId="0" applyAlignment="1" applyFont="1">
      <alignment horizontal="left" shrinkToFit="0" vertical="bottom" wrapText="0"/>
    </xf>
    <xf borderId="3" fillId="0" fontId="12" numFmtId="0" xfId="0" applyAlignment="1" applyBorder="1" applyFont="1">
      <alignment horizontal="center" shrinkToFit="0" wrapText="0"/>
    </xf>
    <xf borderId="3" fillId="0" fontId="4" numFmtId="0" xfId="0" applyAlignment="1" applyBorder="1" applyFont="1">
      <alignment horizontal="center" shrinkToFit="0" wrapText="0"/>
    </xf>
    <xf borderId="4" fillId="0" fontId="12" numFmtId="165" xfId="0" applyAlignment="1" applyBorder="1" applyFont="1" applyNumberFormat="1">
      <alignment horizontal="center" shrinkToFit="0" wrapText="0"/>
    </xf>
    <xf borderId="3" fillId="0" fontId="4" numFmtId="10" xfId="0" applyAlignment="1" applyBorder="1" applyFont="1" applyNumberFormat="1">
      <alignment horizontal="center" shrinkToFit="0" wrapText="0"/>
    </xf>
    <xf borderId="4" fillId="0" fontId="4" numFmtId="165" xfId="0" applyAlignment="1" applyBorder="1" applyFont="1" applyNumberFormat="1">
      <alignment horizontal="center" shrinkToFit="0" wrapText="0"/>
    </xf>
    <xf borderId="3" fillId="0" fontId="4" numFmtId="165" xfId="0" applyAlignment="1" applyBorder="1" applyFont="1" applyNumberFormat="1">
      <alignment horizontal="center" shrinkToFit="0" wrapText="0"/>
    </xf>
    <xf borderId="3" fillId="0" fontId="4" numFmtId="166" xfId="0" applyAlignment="1" applyBorder="1" applyFont="1" applyNumberFormat="1">
      <alignment horizontal="center" shrinkToFit="0" wrapText="0"/>
    </xf>
    <xf borderId="3" fillId="0" fontId="4" numFmtId="0" xfId="0" applyAlignment="1" applyBorder="1" applyFont="1">
      <alignment horizontal="left" shrinkToFit="0" wrapText="1"/>
    </xf>
    <xf borderId="3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left" shrinkToFit="0" wrapText="1"/>
    </xf>
    <xf borderId="3" fillId="0" fontId="6" numFmtId="0" xfId="0" applyAlignment="1" applyBorder="1" applyFont="1">
      <alignment horizontal="center"/>
    </xf>
    <xf borderId="3" fillId="0" fontId="6" numFmtId="166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shrinkToFit="0" wrapText="1"/>
    </xf>
    <xf borderId="3" fillId="0" fontId="6" numFmtId="0" xfId="0" applyBorder="1" applyFont="1"/>
    <xf borderId="3" fillId="0" fontId="4" numFmtId="166" xfId="0" applyAlignment="1" applyBorder="1" applyFont="1" applyNumberFormat="1">
      <alignment horizontal="center" readingOrder="0" shrinkToFit="0" wrapText="0"/>
    </xf>
    <xf borderId="4" fillId="0" fontId="4" numFmtId="0" xfId="0" applyAlignment="1" applyBorder="1" applyFont="1">
      <alignment horizontal="center" shrinkToFit="0" wrapText="0"/>
    </xf>
    <xf borderId="4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left"/>
    </xf>
    <xf borderId="0" fillId="0" fontId="12" numFmtId="0" xfId="0" applyAlignment="1" applyFont="1">
      <alignment horizontal="center" shrinkToFit="0" wrapText="0"/>
    </xf>
    <xf borderId="1" fillId="0" fontId="6" numFmtId="165" xfId="0" applyBorder="1" applyFont="1" applyNumberFormat="1"/>
    <xf borderId="0" fillId="0" fontId="5" numFmtId="165" xfId="0" applyFont="1" applyNumberForma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13" fontId="4" numFmtId="166" xfId="0" applyAlignment="1" applyFill="1" applyFont="1" applyNumberFormat="1">
      <alignment horizontal="center" shrinkToFit="0" wrapText="0"/>
    </xf>
    <xf borderId="0" fillId="13" fontId="4" numFmtId="0" xfId="0" applyAlignment="1" applyFont="1">
      <alignment horizontal="center" shrinkToFit="0" wrapText="0"/>
    </xf>
    <xf borderId="1" fillId="13" fontId="4" numFmtId="165" xfId="0" applyAlignment="1" applyBorder="1" applyFont="1" applyNumberFormat="1">
      <alignment horizontal="center" shrinkToFit="0" wrapText="0"/>
    </xf>
    <xf borderId="0" fillId="13" fontId="4" numFmtId="10" xfId="0" applyAlignment="1" applyFont="1" applyNumberFormat="1">
      <alignment horizontal="center" shrinkToFit="0" wrapText="0"/>
    </xf>
    <xf borderId="0" fillId="13" fontId="4" numFmtId="165" xfId="0" applyAlignment="1" applyFont="1" applyNumberFormat="1">
      <alignment horizontal="center" shrinkToFit="0" wrapText="0"/>
    </xf>
    <xf borderId="0" fillId="13" fontId="4" numFmtId="0" xfId="0" applyAlignment="1" applyFont="1">
      <alignment horizontal="left" readingOrder="0" shrinkToFit="0" wrapText="1"/>
    </xf>
    <xf borderId="0" fillId="13" fontId="6" numFmtId="0" xfId="0" applyAlignment="1" applyFont="1">
      <alignment horizontal="center" shrinkToFit="0" wrapText="1"/>
    </xf>
    <xf borderId="0" fillId="13" fontId="6" numFmtId="0" xfId="0" applyAlignment="1" applyFont="1">
      <alignment horizontal="left" shrinkToFit="0" wrapText="1"/>
    </xf>
    <xf borderId="1" fillId="13" fontId="6" numFmtId="165" xfId="0" applyBorder="1" applyFont="1" applyNumberFormat="1"/>
    <xf borderId="0" fillId="13" fontId="6" numFmtId="165" xfId="0" applyFont="1" applyNumberFormat="1"/>
    <xf borderId="0" fillId="13" fontId="6" numFmtId="0" xfId="0" applyAlignment="1" applyFont="1">
      <alignment horizontal="center"/>
    </xf>
    <xf borderId="0" fillId="13" fontId="6" numFmtId="0" xfId="0" applyAlignment="1" applyFont="1">
      <alignment shrinkToFit="0" wrapText="1"/>
    </xf>
    <xf borderId="0" fillId="13" fontId="6" numFmtId="0" xfId="0" applyFont="1"/>
    <xf borderId="0" fillId="13" fontId="4" numFmtId="165" xfId="0" applyAlignment="1" applyFont="1" applyNumberFormat="1">
      <alignment horizontal="center" readingOrder="0" shrinkToFit="0" wrapText="0"/>
    </xf>
    <xf borderId="0" fillId="13" fontId="4" numFmtId="166" xfId="0" applyAlignment="1" applyFont="1" applyNumberFormat="1">
      <alignment horizontal="center" readingOrder="0" shrinkToFit="0" wrapText="0"/>
    </xf>
    <xf borderId="1" fillId="13" fontId="4" numFmtId="165" xfId="0" applyAlignment="1" applyBorder="1" applyFont="1" applyNumberFormat="1">
      <alignment horizontal="center" readingOrder="0" shrinkToFit="0" wrapText="0"/>
    </xf>
    <xf borderId="0" fillId="13" fontId="6" numFmtId="166" xfId="0" applyAlignment="1" applyFont="1" applyNumberFormat="1">
      <alignment horizontal="center" readingOrder="0"/>
    </xf>
    <xf borderId="0" fillId="13" fontId="6" numFmtId="0" xfId="0" applyAlignment="1" applyFont="1">
      <alignment horizontal="center" readingOrder="0"/>
    </xf>
    <xf borderId="0" fillId="13" fontId="3" numFmtId="166" xfId="0" applyAlignment="1" applyFont="1" applyNumberFormat="1">
      <alignment horizontal="center" vertical="bottom"/>
    </xf>
    <xf borderId="1" fillId="13" fontId="3" numFmtId="166" xfId="0" applyAlignment="1" applyBorder="1" applyFont="1" applyNumberFormat="1">
      <alignment horizontal="center" vertical="bottom"/>
    </xf>
    <xf borderId="0" fillId="13" fontId="3" numFmtId="0" xfId="0" applyAlignment="1" applyFont="1">
      <alignment horizontal="center" vertical="bottom"/>
    </xf>
    <xf borderId="0" fillId="13" fontId="6" numFmtId="0" xfId="0" applyAlignment="1" applyFont="1">
      <alignment horizontal="center" vertical="bottom"/>
    </xf>
    <xf borderId="0" fillId="13" fontId="6" numFmtId="166" xfId="0" applyAlignment="1" applyFont="1" applyNumberFormat="1">
      <alignment horizontal="center" vertical="bottom"/>
    </xf>
    <xf borderId="0" fillId="13" fontId="3" numFmtId="0" xfId="0" applyAlignment="1" applyFont="1">
      <alignment horizontal="left" vertical="bottom"/>
    </xf>
    <xf borderId="0" fillId="14" fontId="4" numFmtId="166" xfId="0" applyAlignment="1" applyFill="1" applyFont="1" applyNumberFormat="1">
      <alignment horizontal="center" shrinkToFit="0" wrapText="0"/>
    </xf>
    <xf borderId="0" fillId="14" fontId="4" numFmtId="0" xfId="0" applyAlignment="1" applyFont="1">
      <alignment horizontal="center" shrinkToFit="0" wrapText="0"/>
    </xf>
    <xf borderId="1" fillId="14" fontId="4" numFmtId="165" xfId="0" applyAlignment="1" applyBorder="1" applyFont="1" applyNumberFormat="1">
      <alignment horizontal="center" shrinkToFit="0" wrapText="0"/>
    </xf>
    <xf borderId="0" fillId="14" fontId="4" numFmtId="10" xfId="0" applyAlignment="1" applyFont="1" applyNumberFormat="1">
      <alignment horizontal="center" shrinkToFit="0" wrapText="0"/>
    </xf>
    <xf borderId="0" fillId="14" fontId="4" numFmtId="165" xfId="0" applyAlignment="1" applyFont="1" applyNumberFormat="1">
      <alignment horizontal="center" shrinkToFit="0" wrapText="0"/>
    </xf>
    <xf borderId="0" fillId="14" fontId="4" numFmtId="0" xfId="0" applyAlignment="1" applyFont="1">
      <alignment horizontal="left" shrinkToFit="0" wrapText="1"/>
    </xf>
    <xf borderId="0" fillId="14" fontId="6" numFmtId="0" xfId="0" applyAlignment="1" applyFont="1">
      <alignment horizontal="center" shrinkToFit="0" wrapText="1"/>
    </xf>
    <xf borderId="0" fillId="14" fontId="6" numFmtId="0" xfId="0" applyAlignment="1" applyFont="1">
      <alignment horizontal="left" shrinkToFit="0" wrapText="1"/>
    </xf>
    <xf borderId="0" fillId="14" fontId="6" numFmtId="166" xfId="0" applyAlignment="1" applyFont="1" applyNumberFormat="1">
      <alignment horizontal="center" readingOrder="0"/>
    </xf>
    <xf borderId="0" fillId="14" fontId="6" numFmtId="0" xfId="0" applyAlignment="1" applyFont="1">
      <alignment horizontal="center" readingOrder="0"/>
    </xf>
    <xf borderId="0" fillId="14" fontId="6" numFmtId="0" xfId="0" applyAlignment="1" applyFont="1">
      <alignment readingOrder="0" shrinkToFit="0" wrapText="1"/>
    </xf>
    <xf borderId="0" fillId="14" fontId="6" numFmtId="0" xfId="0" applyFont="1"/>
    <xf borderId="0" fillId="14" fontId="4" numFmtId="166" xfId="0" applyAlignment="1" applyFont="1" applyNumberFormat="1">
      <alignment horizontal="center" readingOrder="0" shrinkToFit="0" wrapText="0"/>
    </xf>
    <xf borderId="0" fillId="14" fontId="6" numFmtId="0" xfId="0" applyAlignment="1" applyFont="1">
      <alignment readingOrder="0"/>
    </xf>
    <xf borderId="0" fillId="14" fontId="3" numFmtId="166" xfId="0" applyAlignment="1" applyFont="1" applyNumberFormat="1">
      <alignment horizontal="center" shrinkToFit="0" vertical="bottom" wrapText="0"/>
    </xf>
    <xf borderId="1" fillId="14" fontId="3" numFmtId="166" xfId="0" applyAlignment="1" applyBorder="1" applyFont="1" applyNumberFormat="1">
      <alignment horizontal="center" shrinkToFit="0" vertical="bottom" wrapText="0"/>
    </xf>
    <xf borderId="0" fillId="14" fontId="3" numFmtId="0" xfId="0" applyAlignment="1" applyFont="1">
      <alignment horizontal="center" shrinkToFit="0" vertical="bottom" wrapText="0"/>
    </xf>
    <xf borderId="0" fillId="14" fontId="3" numFmtId="0" xfId="0" applyAlignment="1" applyFont="1">
      <alignment horizontal="left" shrinkToFit="0" vertical="bottom" wrapText="0"/>
    </xf>
    <xf borderId="0" fillId="15" fontId="4" numFmtId="166" xfId="0" applyAlignment="1" applyFill="1" applyFont="1" applyNumberFormat="1">
      <alignment horizontal="center" shrinkToFit="0" wrapText="0"/>
    </xf>
    <xf borderId="0" fillId="15" fontId="4" numFmtId="0" xfId="0" applyAlignment="1" applyFont="1">
      <alignment horizontal="center" shrinkToFit="0" wrapText="0"/>
    </xf>
    <xf borderId="1" fillId="15" fontId="4" numFmtId="165" xfId="0" applyAlignment="1" applyBorder="1" applyFont="1" applyNumberFormat="1">
      <alignment horizontal="center" shrinkToFit="0" wrapText="0"/>
    </xf>
    <xf borderId="0" fillId="15" fontId="4" numFmtId="10" xfId="0" applyAlignment="1" applyFont="1" applyNumberFormat="1">
      <alignment horizontal="center" shrinkToFit="0" wrapText="0"/>
    </xf>
    <xf borderId="0" fillId="15" fontId="4" numFmtId="165" xfId="0" applyAlignment="1" applyFont="1" applyNumberFormat="1">
      <alignment horizontal="center" shrinkToFit="0" wrapText="0"/>
    </xf>
    <xf borderId="0" fillId="15" fontId="4" numFmtId="0" xfId="0" applyAlignment="1" applyFont="1">
      <alignment horizontal="left" shrinkToFit="0" wrapText="1"/>
    </xf>
    <xf borderId="0" fillId="15" fontId="6" numFmtId="0" xfId="0" applyAlignment="1" applyFont="1">
      <alignment horizontal="center" shrinkToFit="0" wrapText="1"/>
    </xf>
    <xf borderId="0" fillId="15" fontId="6" numFmtId="0" xfId="0" applyAlignment="1" applyFont="1">
      <alignment horizontal="left" shrinkToFit="0" wrapText="1"/>
    </xf>
    <xf borderId="0" fillId="15" fontId="6" numFmtId="166" xfId="0" applyAlignment="1" applyFont="1" applyNumberFormat="1">
      <alignment horizontal="center" readingOrder="0"/>
    </xf>
    <xf borderId="0" fillId="15" fontId="6" numFmtId="0" xfId="0" applyAlignment="1" applyFont="1">
      <alignment horizontal="center" readingOrder="0"/>
    </xf>
    <xf borderId="0" fillId="15" fontId="6" numFmtId="0" xfId="0" applyAlignment="1" applyFont="1">
      <alignment readingOrder="0" shrinkToFit="0" wrapText="1"/>
    </xf>
    <xf borderId="0" fillId="15" fontId="6" numFmtId="0" xfId="0" applyFont="1"/>
    <xf borderId="0" fillId="15" fontId="4" numFmtId="166" xfId="0" applyAlignment="1" applyFont="1" applyNumberFormat="1">
      <alignment horizontal="center" readingOrder="0" shrinkToFit="0" wrapText="0"/>
    </xf>
    <xf borderId="0" fillId="15" fontId="6" numFmtId="0" xfId="0" applyAlignment="1" applyFont="1">
      <alignment readingOrder="0"/>
    </xf>
    <xf borderId="0" fillId="15" fontId="3" numFmtId="166" xfId="0" applyAlignment="1" applyFont="1" applyNumberFormat="1">
      <alignment horizontal="center" shrinkToFit="0" vertical="bottom" wrapText="0"/>
    </xf>
    <xf borderId="1" fillId="15" fontId="3" numFmtId="166" xfId="0" applyAlignment="1" applyBorder="1" applyFont="1" applyNumberFormat="1">
      <alignment horizontal="center" shrinkToFit="0" vertical="bottom" wrapText="0"/>
    </xf>
    <xf borderId="0" fillId="15" fontId="3" numFmtId="0" xfId="0" applyAlignment="1" applyFont="1">
      <alignment horizontal="center" shrinkToFit="0" vertical="bottom" wrapText="0"/>
    </xf>
    <xf borderId="0" fillId="15" fontId="3" numFmtId="0" xfId="0" applyAlignment="1" applyFont="1">
      <alignment horizontal="left" shrinkToFit="0" vertical="bottom" wrapText="0"/>
    </xf>
    <xf borderId="1" fillId="13" fontId="4" numFmtId="0" xfId="0" applyAlignment="1" applyBorder="1" applyFont="1">
      <alignment horizontal="center" shrinkToFit="0" wrapText="0"/>
    </xf>
    <xf borderId="0" fillId="4" fontId="6" numFmtId="0" xfId="0" applyAlignment="1" applyFont="1">
      <alignment horizontal="left" shrinkToFit="0" wrapText="1"/>
    </xf>
    <xf borderId="0" fillId="4" fontId="6" numFmtId="166" xfId="0" applyAlignment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0" xfId="0" applyFont="1"/>
    <xf borderId="0" fillId="4" fontId="3" numFmtId="0" xfId="0" applyAlignment="1" applyFont="1">
      <alignment horizontal="left" shrinkToFit="0" vertical="bottom" wrapText="0"/>
    </xf>
    <xf borderId="0" fillId="6" fontId="4" numFmtId="166" xfId="0" applyAlignment="1" applyFont="1" applyNumberFormat="1">
      <alignment horizontal="center" shrinkToFit="0" wrapText="0"/>
    </xf>
    <xf borderId="0" fillId="6" fontId="4" numFmtId="0" xfId="0" applyAlignment="1" applyFont="1">
      <alignment horizontal="center" readingOrder="0" shrinkToFit="0" wrapText="0"/>
    </xf>
    <xf borderId="0" fillId="6" fontId="4" numFmtId="10" xfId="0" applyAlignment="1" applyFont="1" applyNumberFormat="1">
      <alignment horizontal="center" shrinkToFit="0" wrapText="0"/>
    </xf>
    <xf borderId="0" fillId="6" fontId="6" numFmtId="0" xfId="0" applyAlignment="1" applyFont="1">
      <alignment horizontal="left" shrinkToFit="0" wrapText="1"/>
    </xf>
    <xf borderId="0" fillId="6" fontId="6" numFmtId="0" xfId="0" applyAlignment="1" applyFont="1">
      <alignment horizontal="center" shrinkToFit="0" wrapText="1"/>
    </xf>
    <xf borderId="0" fillId="6" fontId="9" numFmtId="166" xfId="0" applyAlignment="1" applyFont="1" applyNumberFormat="1">
      <alignment horizontal="center" readingOrder="0"/>
    </xf>
    <xf borderId="0" fillId="6" fontId="4" numFmtId="0" xfId="0" applyAlignment="1" applyFont="1">
      <alignment horizontal="center" shrinkToFit="0" wrapText="1"/>
    </xf>
    <xf borderId="0" fillId="6" fontId="5" numFmtId="0" xfId="0" applyFont="1"/>
    <xf borderId="0" fillId="6" fontId="5" numFmtId="166" xfId="0" applyAlignment="1" applyFont="1" applyNumberFormat="1">
      <alignment horizontal="center" readingOrder="0"/>
    </xf>
    <xf borderId="0" fillId="6" fontId="5" numFmtId="0" xfId="0" applyAlignment="1" applyFont="1">
      <alignment horizontal="center" readingOrder="0"/>
    </xf>
    <xf borderId="0" fillId="6" fontId="3" numFmtId="166" xfId="0" applyAlignment="1" applyFont="1" applyNumberFormat="1">
      <alignment horizontal="center" shrinkToFit="0" vertical="bottom" wrapText="0"/>
    </xf>
    <xf borderId="1" fillId="6" fontId="3" numFmtId="166" xfId="0" applyAlignment="1" applyBorder="1" applyFont="1" applyNumberFormat="1">
      <alignment horizontal="center" shrinkToFit="0" vertical="bottom" wrapText="0"/>
    </xf>
    <xf borderId="0" fillId="6" fontId="3" numFmtId="0" xfId="0" applyAlignment="1" applyFont="1">
      <alignment horizontal="center"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horizontal="left" vertical="bottom"/>
    </xf>
    <xf borderId="0" fillId="9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11" fontId="3" numFmtId="0" xfId="0" applyAlignment="1" applyFont="1">
      <alignment horizontal="left" shrinkToFit="0" vertical="bottom" wrapText="0"/>
    </xf>
    <xf borderId="0" fillId="0" fontId="6" numFmtId="166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0" fillId="5" fontId="6" numFmtId="0" xfId="0" applyAlignment="1" applyFont="1">
      <alignment horizontal="left" shrinkToFit="0" wrapText="1"/>
    </xf>
    <xf borderId="0" fillId="5" fontId="6" numFmtId="0" xfId="0" applyAlignment="1" applyFont="1">
      <alignment horizontal="center" shrinkToFit="0" wrapText="1"/>
    </xf>
    <xf borderId="0" fillId="5" fontId="6" numFmtId="166" xfId="0" applyAlignment="1" applyFont="1" applyNumberFormat="1">
      <alignment horizontal="center" readingOrder="0"/>
    </xf>
    <xf borderId="0" fillId="5" fontId="6" numFmtId="0" xfId="0" applyAlignment="1" applyFont="1">
      <alignment horizontal="center" readingOrder="0"/>
    </xf>
    <xf borderId="0" fillId="5" fontId="6" numFmtId="0" xfId="0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4" numFmtId="166" xfId="0" applyAlignment="1" applyFont="1" applyNumberFormat="1">
      <alignment horizontal="center" shrinkToFit="0" vertical="bottom" wrapText="0"/>
    </xf>
    <xf borderId="1" fillId="0" fontId="4" numFmtId="166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13" fontId="5" numFmtId="0" xfId="0" applyAlignment="1" applyFont="1">
      <alignment horizontal="center"/>
    </xf>
    <xf borderId="0" fillId="13" fontId="5" numFmtId="0" xfId="0" applyAlignment="1" applyFont="1">
      <alignment shrinkToFit="0" wrapText="1"/>
    </xf>
    <xf borderId="0" fillId="13" fontId="5" numFmtId="0" xfId="0" applyFont="1"/>
    <xf borderId="0" fillId="13" fontId="5" numFmtId="166" xfId="0" applyAlignment="1" applyFont="1" applyNumberFormat="1">
      <alignment horizontal="center" readingOrder="0"/>
    </xf>
    <xf borderId="0" fillId="13" fontId="5" numFmtId="0" xfId="0" applyAlignment="1" applyFont="1">
      <alignment horizontal="center" readingOrder="0"/>
    </xf>
    <xf borderId="0" fillId="13" fontId="4" numFmtId="166" xfId="0" applyAlignment="1" applyFont="1" applyNumberFormat="1">
      <alignment horizontal="center" shrinkToFit="0" vertical="bottom" wrapText="0"/>
    </xf>
    <xf borderId="1" fillId="13" fontId="4" numFmtId="166" xfId="0" applyAlignment="1" applyBorder="1" applyFont="1" applyNumberFormat="1">
      <alignment horizontal="center" shrinkToFit="0" vertical="bottom" wrapText="0"/>
    </xf>
    <xf borderId="0" fillId="13" fontId="4" numFmtId="0" xfId="0" applyAlignment="1" applyFont="1">
      <alignment horizontal="center" shrinkToFit="0" vertical="bottom" wrapText="0"/>
    </xf>
    <xf borderId="0" fillId="13" fontId="7" numFmtId="0" xfId="0" applyAlignment="1" applyFont="1">
      <alignment horizontal="center" shrinkToFit="0" vertical="bottom" wrapText="0"/>
    </xf>
    <xf borderId="0" fillId="13" fontId="3" numFmtId="0" xfId="0" applyAlignment="1" applyFont="1">
      <alignment horizontal="center" shrinkToFit="0" vertical="bottom" wrapText="0"/>
    </xf>
    <xf borderId="0" fillId="13" fontId="4" numFmtId="0" xfId="0" applyAlignment="1" applyFont="1">
      <alignment horizontal="left" shrinkToFit="0" vertical="bottom" wrapText="0"/>
    </xf>
    <xf borderId="0" fillId="13" fontId="3" numFmtId="166" xfId="0" applyAlignment="1" applyFont="1" applyNumberFormat="1">
      <alignment horizontal="center" shrinkToFit="0" vertical="bottom" wrapText="0"/>
    </xf>
    <xf borderId="1" fillId="13" fontId="3" numFmtId="166" xfId="0" applyAlignment="1" applyBorder="1" applyFont="1" applyNumberFormat="1">
      <alignment horizontal="center" shrinkToFit="0" vertical="bottom" wrapText="0"/>
    </xf>
    <xf borderId="0" fillId="13" fontId="3" numFmtId="0" xfId="0" applyAlignment="1" applyFont="1">
      <alignment horizontal="left" shrinkToFit="0" vertical="bottom" wrapText="0"/>
    </xf>
    <xf borderId="0" fillId="2" fontId="4" numFmtId="166" xfId="0" applyAlignment="1" applyFont="1" applyNumberForma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bottom" wrapText="0"/>
    </xf>
    <xf borderId="0" fillId="0" fontId="6" numFmtId="49" xfId="0" applyAlignment="1" applyFont="1" applyNumberForma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readingOrder="0" shrinkToFit="0" wrapText="0"/>
    </xf>
    <xf borderId="0" fillId="16" fontId="4" numFmtId="166" xfId="0" applyAlignment="1" applyFill="1" applyFont="1" applyNumberFormat="1">
      <alignment horizontal="center" shrinkToFit="0" wrapText="0"/>
    </xf>
    <xf borderId="0" fillId="16" fontId="4" numFmtId="0" xfId="0" applyAlignment="1" applyFont="1">
      <alignment horizontal="center" shrinkToFit="0" wrapText="0"/>
    </xf>
    <xf borderId="1" fillId="16" fontId="4" numFmtId="165" xfId="0" applyAlignment="1" applyBorder="1" applyFont="1" applyNumberFormat="1">
      <alignment horizontal="center" shrinkToFit="0" wrapText="0"/>
    </xf>
    <xf borderId="0" fillId="16" fontId="4" numFmtId="10" xfId="0" applyAlignment="1" applyFont="1" applyNumberFormat="1">
      <alignment horizontal="center" shrinkToFit="0" wrapText="0"/>
    </xf>
    <xf borderId="0" fillId="16" fontId="4" numFmtId="165" xfId="0" applyAlignment="1" applyFont="1" applyNumberFormat="1">
      <alignment horizontal="center" shrinkToFit="0" wrapText="0"/>
    </xf>
    <xf borderId="0" fillId="16" fontId="6" numFmtId="0" xfId="0" applyAlignment="1" applyFont="1">
      <alignment horizontal="left" shrinkToFit="0" wrapText="1"/>
    </xf>
    <xf borderId="0" fillId="16" fontId="6" numFmtId="0" xfId="0" applyAlignment="1" applyFont="1">
      <alignment horizontal="center" shrinkToFit="0" wrapText="1"/>
    </xf>
    <xf borderId="0" fillId="16" fontId="6" numFmtId="166" xfId="0" applyAlignment="1" applyFont="1" applyNumberFormat="1">
      <alignment horizontal="center" readingOrder="0"/>
    </xf>
    <xf borderId="0" fillId="16" fontId="6" numFmtId="0" xfId="0" applyAlignment="1" applyFont="1">
      <alignment horizontal="center" readingOrder="0"/>
    </xf>
    <xf borderId="0" fillId="16" fontId="6" numFmtId="0" xfId="0" applyAlignment="1" applyFont="1">
      <alignment horizontal="left" readingOrder="0" shrinkToFit="0" wrapText="1"/>
    </xf>
    <xf borderId="0" fillId="16" fontId="6" numFmtId="0" xfId="0" applyFont="1"/>
    <xf borderId="0" fillId="16" fontId="4" numFmtId="166" xfId="0" applyAlignment="1" applyFont="1" applyNumberFormat="1">
      <alignment horizontal="center" readingOrder="0" shrinkToFit="0" wrapText="0"/>
    </xf>
    <xf borderId="0" fillId="16" fontId="6" numFmtId="0" xfId="0" applyAlignment="1" applyFont="1">
      <alignment readingOrder="0"/>
    </xf>
    <xf borderId="0" fillId="16" fontId="4" numFmtId="166" xfId="0" applyAlignment="1" applyFont="1" applyNumberFormat="1">
      <alignment horizontal="center" shrinkToFit="0" vertical="bottom" wrapText="0"/>
    </xf>
    <xf borderId="1" fillId="16" fontId="4" numFmtId="166" xfId="0" applyAlignment="1" applyBorder="1" applyFont="1" applyNumberFormat="1">
      <alignment horizontal="center" shrinkToFit="0" vertical="bottom" wrapText="0"/>
    </xf>
    <xf borderId="0" fillId="16" fontId="3" numFmtId="0" xfId="0" applyAlignment="1" applyFont="1">
      <alignment horizontal="center" shrinkToFit="0" vertical="bottom" wrapText="0"/>
    </xf>
    <xf borderId="0" fillId="16" fontId="4" numFmtId="0" xfId="0" applyAlignment="1" applyFont="1">
      <alignment horizontal="center" shrinkToFit="0" vertical="bottom" wrapText="0"/>
    </xf>
    <xf borderId="0" fillId="16" fontId="4" numFmtId="0" xfId="0" applyAlignment="1" applyFont="1">
      <alignment horizontal="left" shrinkToFit="0" vertical="bottom" wrapText="0"/>
    </xf>
    <xf borderId="0" fillId="3" fontId="6" numFmtId="0" xfId="0" applyAlignment="1" applyFont="1">
      <alignment horizontal="left" shrinkToFit="0" wrapText="1"/>
    </xf>
    <xf borderId="0" fillId="3" fontId="6" numFmtId="0" xfId="0" applyAlignment="1" applyFont="1">
      <alignment horizontal="center" shrinkToFit="0" wrapText="1"/>
    </xf>
    <xf borderId="0" fillId="3" fontId="9" numFmtId="166" xfId="0" applyAlignment="1" applyFont="1" applyNumberFormat="1">
      <alignment horizontal="center" readingOrder="0"/>
    </xf>
    <xf borderId="0" fillId="3" fontId="5" numFmtId="0" xfId="0" applyFont="1"/>
    <xf borderId="0" fillId="3" fontId="6" numFmtId="0" xfId="0" applyFont="1"/>
    <xf borderId="0" fillId="3" fontId="4" numFmtId="166" xfId="0" applyAlignment="1" applyFont="1" applyNumberFormat="1">
      <alignment horizontal="center" shrinkToFit="0" vertical="bottom" wrapText="0"/>
    </xf>
    <xf borderId="1" fillId="3" fontId="4" numFmtId="166" xfId="0" applyAlignment="1" applyBorder="1" applyFont="1" applyNumberForma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shrinkToFit="0" vertical="bottom" wrapText="0"/>
    </xf>
    <xf borderId="1" fillId="0" fontId="6" numFmtId="165" xfId="0" applyAlignment="1" applyBorder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6" numFmtId="166" xfId="0" applyAlignment="1" applyFont="1" applyNumberFormat="1">
      <alignment horizontal="center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left" readingOrder="0" vertical="bottom"/>
    </xf>
    <xf borderId="0" fillId="9" fontId="6" numFmtId="0" xfId="0" applyAlignment="1" applyFont="1">
      <alignment horizontal="center"/>
    </xf>
    <xf borderId="1" fillId="9" fontId="6" numFmtId="165" xfId="0" applyAlignment="1" applyBorder="1" applyFont="1" applyNumberFormat="1">
      <alignment horizontal="center"/>
    </xf>
    <xf borderId="0" fillId="9" fontId="6" numFmtId="165" xfId="0" applyAlignment="1" applyFont="1" applyNumberFormat="1">
      <alignment horizontal="center"/>
    </xf>
    <xf borderId="0" fillId="9" fontId="4" numFmtId="166" xfId="0" applyAlignment="1" applyFont="1" applyNumberFormat="1">
      <alignment horizontal="center" shrinkToFit="0" vertical="bottom" wrapText="0"/>
    </xf>
    <xf borderId="1" fillId="9" fontId="4" numFmtId="166" xfId="0" applyAlignment="1" applyBorder="1" applyFont="1" applyNumberFormat="1">
      <alignment horizontal="center" shrinkToFit="0" vertical="bottom" wrapText="0"/>
    </xf>
    <xf borderId="0" fillId="9" fontId="4" numFmtId="0" xfId="0" applyAlignment="1" applyFont="1">
      <alignment horizontal="center" shrinkToFit="0" vertical="bottom" wrapText="0"/>
    </xf>
    <xf borderId="0" fillId="9" fontId="1" numFmtId="0" xfId="0" applyAlignment="1" applyFont="1">
      <alignment horizontal="center" shrinkToFit="0" vertical="bottom" wrapText="0"/>
    </xf>
    <xf borderId="0" fillId="9" fontId="4" numFmtId="0" xfId="0" applyAlignment="1" applyFont="1">
      <alignment horizontal="left" vertical="bottom"/>
    </xf>
    <xf borderId="0" fillId="12" fontId="6" numFmtId="0" xfId="0" applyAlignment="1" applyFont="1">
      <alignment horizontal="center"/>
    </xf>
    <xf borderId="1" fillId="12" fontId="6" numFmtId="165" xfId="0" applyAlignment="1" applyBorder="1" applyFont="1" applyNumberFormat="1">
      <alignment horizontal="center"/>
    </xf>
    <xf borderId="0" fillId="12" fontId="6" numFmtId="165" xfId="0" applyAlignment="1" applyFont="1" applyNumberFormat="1">
      <alignment horizontal="center"/>
    </xf>
    <xf borderId="0" fillId="12" fontId="6" numFmtId="0" xfId="0" applyFont="1"/>
    <xf borderId="0" fillId="12" fontId="4" numFmtId="166" xfId="0" applyAlignment="1" applyFont="1" applyNumberFormat="1">
      <alignment horizontal="center" shrinkToFit="0" vertical="bottom" wrapText="0"/>
    </xf>
    <xf borderId="1" fillId="12" fontId="4" numFmtId="166" xfId="0" applyAlignment="1" applyBorder="1" applyFont="1" applyNumberFormat="1">
      <alignment horizontal="center" shrinkToFit="0" vertical="bottom" wrapText="0"/>
    </xf>
    <xf borderId="0" fillId="12" fontId="4" numFmtId="0" xfId="0" applyAlignment="1" applyFont="1">
      <alignment horizontal="center" shrinkToFit="0" vertical="bottom" wrapText="0"/>
    </xf>
    <xf borderId="0" fillId="12" fontId="4" numFmtId="0" xfId="0" applyAlignment="1" applyFont="1">
      <alignment horizontal="left" shrinkToFit="0" vertical="bottom" wrapText="0"/>
    </xf>
    <xf borderId="0" fillId="0" fontId="13" numFmtId="165" xfId="0" applyFont="1" applyNumberFormat="1"/>
    <xf borderId="0" fillId="0" fontId="14" numFmtId="165" xfId="0" applyAlignment="1" applyFont="1" applyNumberFormat="1">
      <alignment horizontal="center"/>
    </xf>
    <xf borderId="0" fillId="0" fontId="14" numFmtId="165" xfId="0" applyAlignment="1" applyFont="1" applyNumberFormat="1">
      <alignment horizontal="left" shrinkToFit="0" wrapText="1"/>
    </xf>
    <xf borderId="0" fillId="0" fontId="14" numFmtId="165" xfId="0" applyAlignment="1" applyFont="1" applyNumberFormat="1">
      <alignment horizontal="center" shrinkToFit="0" wrapText="1"/>
    </xf>
    <xf borderId="0" fillId="0" fontId="13" numFmtId="165" xfId="0" applyAlignment="1" applyFont="1" applyNumberFormat="1">
      <alignment horizontal="center"/>
    </xf>
    <xf borderId="0" fillId="0" fontId="13" numFmtId="165" xfId="0" applyAlignment="1" applyFont="1" applyNumberFormat="1">
      <alignment shrinkToFit="0" wrapText="1"/>
    </xf>
    <xf borderId="0" fillId="0" fontId="14" numFmtId="165" xfId="0" applyAlignment="1" applyFont="1" applyNumberFormat="1">
      <alignment horizontal="left"/>
    </xf>
    <xf borderId="0" fillId="0" fontId="6" numFmtId="164" xfId="0" applyAlignment="1" applyFont="1" applyNumberFormat="1">
      <alignment horizontal="center"/>
    </xf>
    <xf borderId="0" fillId="0" fontId="6" numFmtId="4" xfId="0" applyFont="1" applyNumberFormat="1"/>
    <xf borderId="0" fillId="0" fontId="5" numFmtId="164" xfId="0" applyFont="1" applyNumberFormat="1"/>
    <xf borderId="0" fillId="0" fontId="4" numFmtId="164" xfId="0" applyAlignment="1" applyFont="1" applyNumberFormat="1">
      <alignment horizontal="center" shrinkToFit="0" wrapText="0"/>
    </xf>
    <xf borderId="0" fillId="0" fontId="3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wrapText="0"/>
    </xf>
    <xf borderId="0" fillId="0" fontId="14" numFmtId="0" xfId="0" applyFont="1"/>
    <xf borderId="0" fillId="0" fontId="7" numFmtId="164" xfId="0" applyAlignment="1" applyFont="1" applyNumberFormat="1">
      <alignment horizontal="center" shrinkToFit="0" wrapText="0"/>
    </xf>
    <xf borderId="0" fillId="0" fontId="15" numFmtId="0" xfId="0" applyAlignment="1" applyFont="1">
      <alignment vertical="bottom"/>
    </xf>
    <xf borderId="0" fillId="0" fontId="14" numFmtId="167" xfId="0" applyAlignment="1" applyFont="1" applyNumberFormat="1">
      <alignment shrinkToFit="0" vertical="bottom" wrapText="0"/>
    </xf>
    <xf borderId="0" fillId="0" fontId="14" numFmtId="0" xfId="0" applyAlignment="1" applyFont="1">
      <alignment vertical="bottom"/>
    </xf>
    <xf borderId="0" fillId="0" fontId="6" numFmtId="167" xfId="0" applyFont="1" applyNumberFormat="1"/>
    <xf borderId="0" fillId="17" fontId="4" numFmtId="166" xfId="0" applyAlignment="1" applyFill="1" applyFont="1" applyNumberFormat="1">
      <alignment horizontal="center" shrinkToFit="0" wrapText="0"/>
    </xf>
    <xf borderId="0" fillId="17" fontId="4" numFmtId="0" xfId="0" applyAlignment="1" applyFont="1">
      <alignment horizontal="center" shrinkToFit="0" wrapText="0"/>
    </xf>
    <xf borderId="1" fillId="17" fontId="4" numFmtId="165" xfId="0" applyAlignment="1" applyBorder="1" applyFont="1" applyNumberFormat="1">
      <alignment horizontal="center" shrinkToFit="0" wrapText="0"/>
    </xf>
    <xf borderId="0" fillId="17" fontId="4" numFmtId="10" xfId="0" applyAlignment="1" applyFont="1" applyNumberFormat="1">
      <alignment horizontal="center" shrinkToFit="0" wrapText="0"/>
    </xf>
    <xf borderId="5" fillId="8" fontId="4" numFmtId="166" xfId="0" applyAlignment="1" applyBorder="1" applyFont="1" applyNumberFormat="1">
      <alignment horizontal="center" shrinkToFit="0" wrapText="0"/>
    </xf>
    <xf borderId="6" fillId="8" fontId="4" numFmtId="0" xfId="0" applyAlignment="1" applyBorder="1" applyFont="1">
      <alignment horizontal="center" shrinkToFit="0" wrapText="0"/>
    </xf>
    <xf borderId="5" fillId="8" fontId="4" numFmtId="165" xfId="0" applyAlignment="1" applyBorder="1" applyFont="1" applyNumberFormat="1">
      <alignment horizontal="center" shrinkToFit="0" wrapText="0"/>
    </xf>
    <xf borderId="6" fillId="8" fontId="4" numFmtId="10" xfId="0" applyAlignment="1" applyBorder="1" applyFont="1" applyNumberFormat="1">
      <alignment horizontal="center" shrinkToFit="0" wrapText="0"/>
    </xf>
    <xf borderId="6" fillId="0" fontId="6" numFmtId="167" xfId="0" applyBorder="1" applyFont="1" applyNumberFormat="1"/>
    <xf borderId="7" fillId="0" fontId="6" numFmtId="0" xfId="0" applyBorder="1" applyFont="1"/>
    <xf borderId="4" fillId="8" fontId="4" numFmtId="166" xfId="0" applyAlignment="1" applyBorder="1" applyFont="1" applyNumberFormat="1">
      <alignment horizontal="center" shrinkToFit="0" wrapText="0"/>
    </xf>
    <xf borderId="3" fillId="8" fontId="4" numFmtId="0" xfId="0" applyAlignment="1" applyBorder="1" applyFont="1">
      <alignment horizontal="center" shrinkToFit="0" wrapText="0"/>
    </xf>
    <xf borderId="4" fillId="8" fontId="4" numFmtId="165" xfId="0" applyAlignment="1" applyBorder="1" applyFont="1" applyNumberFormat="1">
      <alignment horizontal="center" shrinkToFit="0" wrapText="0"/>
    </xf>
    <xf borderId="3" fillId="8" fontId="4" numFmtId="10" xfId="0" applyAlignment="1" applyBorder="1" applyFont="1" applyNumberFormat="1">
      <alignment horizontal="center" shrinkToFit="0" wrapText="0"/>
    </xf>
    <xf borderId="3" fillId="0" fontId="6" numFmtId="167" xfId="0" applyBorder="1" applyFont="1" applyNumberFormat="1"/>
    <xf borderId="8" fillId="0" fontId="6" numFmtId="167" xfId="0" applyBorder="1" applyFont="1" applyNumberFormat="1"/>
    <xf borderId="0" fillId="0" fontId="16" numFmtId="0" xfId="0" applyAlignment="1" applyFont="1">
      <alignment horizontal="right" vertical="bottom"/>
    </xf>
    <xf borderId="0" fillId="0" fontId="6" numFmtId="165" xfId="0" applyFont="1" applyNumberFormat="1"/>
    <xf borderId="0" fillId="0" fontId="12" numFmtId="0" xfId="0" applyAlignment="1" applyFont="1">
      <alignment horizontal="left" shrinkToFit="0" wrapText="0"/>
    </xf>
    <xf borderId="0" fillId="13" fontId="6" numFmtId="165" xfId="0" applyAlignment="1" applyFont="1" applyNumberFormat="1">
      <alignment horizontal="center"/>
    </xf>
    <xf borderId="0" fillId="18" fontId="4" numFmtId="166" xfId="0" applyAlignment="1" applyFill="1" applyFont="1" applyNumberFormat="1">
      <alignment horizontal="center" shrinkToFit="0" wrapText="0"/>
    </xf>
    <xf borderId="0" fillId="18" fontId="4" numFmtId="0" xfId="0" applyAlignment="1" applyFont="1">
      <alignment horizontal="center" shrinkToFit="0" wrapText="0"/>
    </xf>
    <xf borderId="0" fillId="18" fontId="4" numFmtId="165" xfId="0" applyAlignment="1" applyFont="1" applyNumberFormat="1">
      <alignment horizontal="center" shrinkToFit="0" wrapText="0"/>
    </xf>
    <xf borderId="0" fillId="18" fontId="4" numFmtId="10" xfId="0" applyAlignment="1" applyFont="1" applyNumberFormat="1">
      <alignment horizontal="center" shrinkToFit="0" wrapText="0"/>
    </xf>
    <xf borderId="1" fillId="18" fontId="4" numFmtId="165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right" readingOrder="0" shrinkToFit="0" wrapText="0"/>
    </xf>
    <xf borderId="5" fillId="14" fontId="4" numFmtId="166" xfId="0" applyAlignment="1" applyBorder="1" applyFont="1" applyNumberFormat="1">
      <alignment horizontal="center" shrinkToFit="0" wrapText="0"/>
    </xf>
    <xf borderId="6" fillId="14" fontId="4" numFmtId="0" xfId="0" applyAlignment="1" applyBorder="1" applyFont="1">
      <alignment horizontal="center" shrinkToFit="0" wrapText="0"/>
    </xf>
    <xf borderId="5" fillId="14" fontId="4" numFmtId="165" xfId="0" applyAlignment="1" applyBorder="1" applyFont="1" applyNumberFormat="1">
      <alignment horizontal="center" shrinkToFit="0" wrapText="0"/>
    </xf>
    <xf borderId="6" fillId="14" fontId="4" numFmtId="10" xfId="0" applyAlignment="1" applyBorder="1" applyFont="1" applyNumberFormat="1">
      <alignment horizontal="center" shrinkToFit="0" wrapText="0"/>
    </xf>
    <xf borderId="1" fillId="14" fontId="4" numFmtId="166" xfId="0" applyAlignment="1" applyBorder="1" applyFont="1" applyNumberFormat="1">
      <alignment horizontal="center" shrinkToFit="0" wrapText="0"/>
    </xf>
    <xf borderId="2" fillId="0" fontId="6" numFmtId="0" xfId="0" applyBorder="1" applyFont="1"/>
    <xf borderId="4" fillId="14" fontId="4" numFmtId="166" xfId="0" applyAlignment="1" applyBorder="1" applyFont="1" applyNumberFormat="1">
      <alignment horizontal="center" shrinkToFit="0" wrapText="0"/>
    </xf>
    <xf borderId="3" fillId="14" fontId="4" numFmtId="0" xfId="0" applyAlignment="1" applyBorder="1" applyFont="1">
      <alignment horizontal="center" shrinkToFit="0" wrapText="0"/>
    </xf>
    <xf borderId="4" fillId="14" fontId="4" numFmtId="165" xfId="0" applyAlignment="1" applyBorder="1" applyFont="1" applyNumberFormat="1">
      <alignment horizontal="center" shrinkToFit="0" wrapText="0"/>
    </xf>
    <xf borderId="3" fillId="14" fontId="4" numFmtId="10" xfId="0" applyAlignment="1" applyBorder="1" applyFont="1" applyNumberFormat="1">
      <alignment horizontal="center" shrinkToFit="0" wrapText="0"/>
    </xf>
    <xf borderId="5" fillId="15" fontId="4" numFmtId="166" xfId="0" applyAlignment="1" applyBorder="1" applyFont="1" applyNumberFormat="1">
      <alignment horizontal="center" shrinkToFit="0" wrapText="0"/>
    </xf>
    <xf borderId="6" fillId="15" fontId="4" numFmtId="0" xfId="0" applyAlignment="1" applyBorder="1" applyFont="1">
      <alignment horizontal="center" shrinkToFit="0" wrapText="0"/>
    </xf>
    <xf borderId="5" fillId="15" fontId="4" numFmtId="165" xfId="0" applyAlignment="1" applyBorder="1" applyFont="1" applyNumberFormat="1">
      <alignment horizontal="center" shrinkToFit="0" wrapText="0"/>
    </xf>
    <xf borderId="6" fillId="15" fontId="4" numFmtId="10" xfId="0" applyAlignment="1" applyBorder="1" applyFont="1" applyNumberFormat="1">
      <alignment horizontal="center" shrinkToFit="0" wrapText="0"/>
    </xf>
    <xf borderId="4" fillId="15" fontId="4" numFmtId="166" xfId="0" applyAlignment="1" applyBorder="1" applyFont="1" applyNumberFormat="1">
      <alignment horizontal="center" shrinkToFit="0" wrapText="0"/>
    </xf>
    <xf borderId="3" fillId="15" fontId="4" numFmtId="0" xfId="0" applyAlignment="1" applyBorder="1" applyFont="1">
      <alignment horizontal="center" shrinkToFit="0" wrapText="0"/>
    </xf>
    <xf borderId="4" fillId="15" fontId="4" numFmtId="165" xfId="0" applyAlignment="1" applyBorder="1" applyFont="1" applyNumberFormat="1">
      <alignment horizontal="center" shrinkToFit="0" wrapText="0"/>
    </xf>
    <xf borderId="3" fillId="15" fontId="4" numFmtId="10" xfId="0" applyAlignment="1" applyBorder="1" applyFont="1" applyNumberFormat="1">
      <alignment horizontal="center" shrinkToFit="0" wrapText="0"/>
    </xf>
    <xf borderId="5" fillId="4" fontId="4" numFmtId="166" xfId="0" applyAlignment="1" applyBorder="1" applyFont="1" applyNumberFormat="1">
      <alignment horizontal="center" shrinkToFit="0" wrapText="0"/>
    </xf>
    <xf borderId="6" fillId="4" fontId="4" numFmtId="0" xfId="0" applyAlignment="1" applyBorder="1" applyFont="1">
      <alignment horizontal="center" shrinkToFit="0" wrapText="0"/>
    </xf>
    <xf borderId="5" fillId="4" fontId="4" numFmtId="165" xfId="0" applyAlignment="1" applyBorder="1" applyFont="1" applyNumberFormat="1">
      <alignment horizontal="center" shrinkToFit="0" wrapText="0"/>
    </xf>
    <xf borderId="6" fillId="4" fontId="4" numFmtId="10" xfId="0" applyAlignment="1" applyBorder="1" applyFont="1" applyNumberFormat="1">
      <alignment horizontal="center" shrinkToFit="0" wrapText="0"/>
    </xf>
    <xf borderId="4" fillId="4" fontId="4" numFmtId="166" xfId="0" applyAlignment="1" applyBorder="1" applyFont="1" applyNumberFormat="1">
      <alignment horizontal="center" shrinkToFit="0" wrapText="0"/>
    </xf>
    <xf borderId="3" fillId="4" fontId="4" numFmtId="0" xfId="0" applyAlignment="1" applyBorder="1" applyFont="1">
      <alignment horizontal="center" shrinkToFit="0" wrapText="0"/>
    </xf>
    <xf borderId="4" fillId="4" fontId="4" numFmtId="165" xfId="0" applyAlignment="1" applyBorder="1" applyFont="1" applyNumberFormat="1">
      <alignment horizontal="center" shrinkToFit="0" wrapText="0"/>
    </xf>
    <xf borderId="3" fillId="4" fontId="4" numFmtId="10" xfId="0" applyAlignment="1" applyBorder="1" applyFont="1" applyNumberFormat="1">
      <alignment horizontal="center" shrinkToFit="0" wrapText="0"/>
    </xf>
    <xf borderId="5" fillId="6" fontId="4" numFmtId="166" xfId="0" applyAlignment="1" applyBorder="1" applyFont="1" applyNumberFormat="1">
      <alignment horizontal="center" shrinkToFit="0" wrapText="0"/>
    </xf>
    <xf borderId="7" fillId="6" fontId="3" numFmtId="0" xfId="0" applyAlignment="1" applyBorder="1" applyFont="1">
      <alignment horizontal="center" vertical="bottom"/>
    </xf>
    <xf borderId="5" fillId="6" fontId="4" numFmtId="165" xfId="0" applyAlignment="1" applyBorder="1" applyFont="1" applyNumberFormat="1">
      <alignment horizontal="center" shrinkToFit="0" wrapText="0"/>
    </xf>
    <xf borderId="6" fillId="6" fontId="4" numFmtId="10" xfId="0" applyAlignment="1" applyBorder="1" applyFont="1" applyNumberFormat="1">
      <alignment horizontal="center" shrinkToFit="0" wrapText="0"/>
    </xf>
    <xf borderId="7" fillId="0" fontId="5" numFmtId="0" xfId="0" applyBorder="1" applyFont="1"/>
    <xf borderId="4" fillId="6" fontId="4" numFmtId="166" xfId="0" applyAlignment="1" applyBorder="1" applyFont="1" applyNumberFormat="1">
      <alignment horizontal="center" shrinkToFit="0" wrapText="0"/>
    </xf>
    <xf borderId="8" fillId="6" fontId="3" numFmtId="0" xfId="0" applyAlignment="1" applyBorder="1" applyFont="1">
      <alignment horizontal="center" vertical="bottom"/>
    </xf>
    <xf borderId="4" fillId="6" fontId="4" numFmtId="165" xfId="0" applyAlignment="1" applyBorder="1" applyFont="1" applyNumberFormat="1">
      <alignment horizontal="center" shrinkToFit="0" wrapText="0"/>
    </xf>
    <xf borderId="3" fillId="6" fontId="4" numFmtId="10" xfId="0" applyAlignment="1" applyBorder="1" applyFont="1" applyNumberFormat="1">
      <alignment horizontal="center" shrinkToFit="0" wrapText="0"/>
    </xf>
    <xf borderId="5" fillId="9" fontId="4" numFmtId="166" xfId="0" applyAlignment="1" applyBorder="1" applyFont="1" applyNumberFormat="1">
      <alignment horizontal="center" shrinkToFit="0" wrapText="0"/>
    </xf>
    <xf borderId="6" fillId="9" fontId="4" numFmtId="0" xfId="0" applyAlignment="1" applyBorder="1" applyFont="1">
      <alignment horizontal="center" shrinkToFit="0" wrapText="0"/>
    </xf>
    <xf borderId="5" fillId="9" fontId="4" numFmtId="165" xfId="0" applyAlignment="1" applyBorder="1" applyFont="1" applyNumberFormat="1">
      <alignment horizontal="center" shrinkToFit="0" wrapText="0"/>
    </xf>
    <xf borderId="6" fillId="9" fontId="4" numFmtId="10" xfId="0" applyAlignment="1" applyBorder="1" applyFont="1" applyNumberFormat="1">
      <alignment horizontal="center" shrinkToFit="0" wrapText="0"/>
    </xf>
    <xf borderId="1" fillId="9" fontId="4" numFmtId="166" xfId="0" applyAlignment="1" applyBorder="1" applyFont="1" applyNumberFormat="1">
      <alignment horizontal="center" shrinkToFit="0" wrapText="0"/>
    </xf>
    <xf borderId="4" fillId="9" fontId="4" numFmtId="166" xfId="0" applyAlignment="1" applyBorder="1" applyFont="1" applyNumberFormat="1">
      <alignment horizontal="center" shrinkToFit="0" wrapText="0"/>
    </xf>
    <xf borderId="3" fillId="9" fontId="4" numFmtId="0" xfId="0" applyAlignment="1" applyBorder="1" applyFont="1">
      <alignment horizontal="center" shrinkToFit="0" wrapText="0"/>
    </xf>
    <xf borderId="4" fillId="9" fontId="4" numFmtId="165" xfId="0" applyAlignment="1" applyBorder="1" applyFont="1" applyNumberFormat="1">
      <alignment horizontal="center" shrinkToFit="0" wrapText="0"/>
    </xf>
    <xf borderId="3" fillId="9" fontId="4" numFmtId="10" xfId="0" applyAlignment="1" applyBorder="1" applyFont="1" applyNumberFormat="1">
      <alignment horizontal="center" shrinkToFit="0" wrapText="0"/>
    </xf>
    <xf borderId="5" fillId="7" fontId="4" numFmtId="166" xfId="0" applyAlignment="1" applyBorder="1" applyFont="1" applyNumberFormat="1">
      <alignment horizontal="center" shrinkToFit="0" wrapText="0"/>
    </xf>
    <xf borderId="6" fillId="7" fontId="4" numFmtId="0" xfId="0" applyAlignment="1" applyBorder="1" applyFont="1">
      <alignment horizontal="center" shrinkToFit="0" wrapText="0"/>
    </xf>
    <xf borderId="5" fillId="7" fontId="4" numFmtId="165" xfId="0" applyAlignment="1" applyBorder="1" applyFont="1" applyNumberFormat="1">
      <alignment horizontal="center" shrinkToFit="0" wrapText="0"/>
    </xf>
    <xf borderId="6" fillId="7" fontId="4" numFmtId="10" xfId="0" applyAlignment="1" applyBorder="1" applyFont="1" applyNumberFormat="1">
      <alignment horizontal="center" shrinkToFit="0" wrapText="0"/>
    </xf>
    <xf borderId="4" fillId="7" fontId="4" numFmtId="166" xfId="0" applyAlignment="1" applyBorder="1" applyFont="1" applyNumberFormat="1">
      <alignment horizontal="center" shrinkToFit="0" wrapText="0"/>
    </xf>
    <xf borderId="3" fillId="7" fontId="4" numFmtId="0" xfId="0" applyAlignment="1" applyBorder="1" applyFont="1">
      <alignment horizontal="center" shrinkToFit="0" wrapText="0"/>
    </xf>
    <xf borderId="4" fillId="7" fontId="4" numFmtId="165" xfId="0" applyAlignment="1" applyBorder="1" applyFont="1" applyNumberFormat="1">
      <alignment horizontal="center" shrinkToFit="0" wrapText="0"/>
    </xf>
    <xf borderId="3" fillId="7" fontId="4" numFmtId="10" xfId="0" applyAlignment="1" applyBorder="1" applyFont="1" applyNumberFormat="1">
      <alignment horizontal="center" shrinkToFit="0" wrapText="0"/>
    </xf>
    <xf borderId="5" fillId="11" fontId="4" numFmtId="166" xfId="0" applyAlignment="1" applyBorder="1" applyFont="1" applyNumberFormat="1">
      <alignment horizontal="center" shrinkToFit="0" wrapText="0"/>
    </xf>
    <xf borderId="6" fillId="11" fontId="4" numFmtId="0" xfId="0" applyAlignment="1" applyBorder="1" applyFont="1">
      <alignment horizontal="center" shrinkToFit="0" wrapText="0"/>
    </xf>
    <xf borderId="5" fillId="11" fontId="4" numFmtId="165" xfId="0" applyAlignment="1" applyBorder="1" applyFont="1" applyNumberFormat="1">
      <alignment horizontal="center" shrinkToFit="0" wrapText="0"/>
    </xf>
    <xf borderId="6" fillId="11" fontId="4" numFmtId="10" xfId="0" applyAlignment="1" applyBorder="1" applyFont="1" applyNumberFormat="1">
      <alignment horizontal="center" shrinkToFit="0" wrapText="0"/>
    </xf>
    <xf borderId="7" fillId="0" fontId="6" numFmtId="167" xfId="0" applyAlignment="1" applyBorder="1" applyFont="1" applyNumberFormat="1">
      <alignment horizontal="center"/>
    </xf>
    <xf borderId="4" fillId="11" fontId="4" numFmtId="166" xfId="0" applyAlignment="1" applyBorder="1" applyFont="1" applyNumberFormat="1">
      <alignment horizontal="center" shrinkToFit="0" wrapText="0"/>
    </xf>
    <xf borderId="3" fillId="11" fontId="4" numFmtId="0" xfId="0" applyAlignment="1" applyBorder="1" applyFont="1">
      <alignment horizontal="center" shrinkToFit="0" wrapText="0"/>
    </xf>
    <xf borderId="4" fillId="11" fontId="4" numFmtId="165" xfId="0" applyAlignment="1" applyBorder="1" applyFont="1" applyNumberFormat="1">
      <alignment horizontal="center" shrinkToFit="0" wrapText="0"/>
    </xf>
    <xf borderId="3" fillId="11" fontId="4" numFmtId="10" xfId="0" applyAlignment="1" applyBorder="1" applyFont="1" applyNumberFormat="1">
      <alignment horizontal="center" shrinkToFit="0" wrapText="0"/>
    </xf>
    <xf borderId="0" fillId="0" fontId="6" numFmtId="167" xfId="0" applyAlignment="1" applyFont="1" applyNumberFormat="1">
      <alignment horizontal="center"/>
    </xf>
    <xf borderId="5" fillId="19" fontId="4" numFmtId="166" xfId="0" applyAlignment="1" applyBorder="1" applyFill="1" applyFont="1" applyNumberFormat="1">
      <alignment horizontal="center" shrinkToFit="0" wrapText="0"/>
    </xf>
    <xf borderId="6" fillId="19" fontId="4" numFmtId="0" xfId="0" applyAlignment="1" applyBorder="1" applyFont="1">
      <alignment horizontal="center" shrinkToFit="0" wrapText="0"/>
    </xf>
    <xf borderId="5" fillId="19" fontId="4" numFmtId="165" xfId="0" applyAlignment="1" applyBorder="1" applyFont="1" applyNumberFormat="1">
      <alignment horizontal="center" shrinkToFit="0" wrapText="0"/>
    </xf>
    <xf borderId="6" fillId="19" fontId="4" numFmtId="10" xfId="0" applyAlignment="1" applyBorder="1" applyFont="1" applyNumberFormat="1">
      <alignment horizontal="center" shrinkToFit="0" wrapText="0"/>
    </xf>
    <xf borderId="7" fillId="0" fontId="4" numFmtId="167" xfId="0" applyAlignment="1" applyBorder="1" applyFont="1" applyNumberFormat="1">
      <alignment horizontal="center" shrinkToFit="0" wrapText="0"/>
    </xf>
    <xf borderId="4" fillId="19" fontId="4" numFmtId="166" xfId="0" applyAlignment="1" applyBorder="1" applyFont="1" applyNumberFormat="1">
      <alignment horizontal="center" shrinkToFit="0" wrapText="0"/>
    </xf>
    <xf borderId="3" fillId="19" fontId="4" numFmtId="0" xfId="0" applyAlignment="1" applyBorder="1" applyFont="1">
      <alignment horizontal="center" shrinkToFit="0" wrapText="0"/>
    </xf>
    <xf borderId="4" fillId="19" fontId="4" numFmtId="165" xfId="0" applyAlignment="1" applyBorder="1" applyFont="1" applyNumberFormat="1">
      <alignment horizontal="center" shrinkToFit="0" wrapText="0"/>
    </xf>
    <xf borderId="3" fillId="19" fontId="4" numFmtId="10" xfId="0" applyAlignment="1" applyBorder="1" applyFont="1" applyNumberFormat="1">
      <alignment horizontal="center" shrinkToFit="0" wrapText="0"/>
    </xf>
    <xf borderId="5" fillId="5" fontId="4" numFmtId="166" xfId="0" applyAlignment="1" applyBorder="1" applyFont="1" applyNumberFormat="1">
      <alignment horizontal="center" shrinkToFit="0" wrapText="0"/>
    </xf>
    <xf borderId="6" fillId="5" fontId="4" numFmtId="0" xfId="0" applyAlignment="1" applyBorder="1" applyFont="1">
      <alignment horizontal="center" shrinkToFit="0" wrapText="0"/>
    </xf>
    <xf borderId="5" fillId="5" fontId="4" numFmtId="165" xfId="0" applyAlignment="1" applyBorder="1" applyFont="1" applyNumberFormat="1">
      <alignment horizontal="center" shrinkToFit="0" wrapText="0"/>
    </xf>
    <xf borderId="6" fillId="5" fontId="4" numFmtId="10" xfId="0" applyAlignment="1" applyBorder="1" applyFont="1" applyNumberFormat="1">
      <alignment horizontal="center" shrinkToFit="0" wrapText="0"/>
    </xf>
    <xf borderId="4" fillId="5" fontId="4" numFmtId="166" xfId="0" applyAlignment="1" applyBorder="1" applyFont="1" applyNumberFormat="1">
      <alignment horizontal="center" shrinkToFit="0" wrapText="0"/>
    </xf>
    <xf borderId="3" fillId="5" fontId="3" numFmtId="0" xfId="0" applyAlignment="1" applyBorder="1" applyFont="1">
      <alignment horizontal="center" shrinkToFit="0" wrapText="0"/>
    </xf>
    <xf borderId="4" fillId="5" fontId="4" numFmtId="165" xfId="0" applyAlignment="1" applyBorder="1" applyFont="1" applyNumberFormat="1">
      <alignment horizontal="center" shrinkToFit="0" wrapText="0"/>
    </xf>
    <xf borderId="3" fillId="5" fontId="4" numFmtId="10" xfId="0" applyAlignment="1" applyBorder="1" applyFont="1" applyNumberFormat="1">
      <alignment horizontal="center" shrinkToFit="0" wrapText="0"/>
    </xf>
    <xf borderId="0" fillId="0" fontId="4" numFmtId="167" xfId="0" applyAlignment="1" applyFont="1" applyNumberFormat="1">
      <alignment horizontal="center" shrinkToFit="0" wrapText="0"/>
    </xf>
    <xf borderId="5" fillId="10" fontId="4" numFmtId="166" xfId="0" applyAlignment="1" applyBorder="1" applyFont="1" applyNumberFormat="1">
      <alignment horizontal="center" shrinkToFit="0" wrapText="0"/>
    </xf>
    <xf borderId="6" fillId="10" fontId="4" numFmtId="0" xfId="0" applyAlignment="1" applyBorder="1" applyFont="1">
      <alignment horizontal="center" shrinkToFit="0" wrapText="0"/>
    </xf>
    <xf borderId="5" fillId="10" fontId="4" numFmtId="165" xfId="0" applyAlignment="1" applyBorder="1" applyFont="1" applyNumberFormat="1">
      <alignment horizontal="center" shrinkToFit="0" wrapText="0"/>
    </xf>
    <xf borderId="6" fillId="10" fontId="4" numFmtId="10" xfId="0" applyAlignment="1" applyBorder="1" applyFont="1" applyNumberFormat="1">
      <alignment horizontal="center" shrinkToFit="0" wrapText="0"/>
    </xf>
    <xf borderId="4" fillId="10" fontId="4" numFmtId="166" xfId="0" applyAlignment="1" applyBorder="1" applyFont="1" applyNumberFormat="1">
      <alignment horizontal="center" shrinkToFit="0" wrapText="0"/>
    </xf>
    <xf borderId="3" fillId="10" fontId="4" numFmtId="0" xfId="0" applyAlignment="1" applyBorder="1" applyFont="1">
      <alignment horizontal="center" shrinkToFit="0" wrapText="0"/>
    </xf>
    <xf borderId="4" fillId="10" fontId="4" numFmtId="165" xfId="0" applyAlignment="1" applyBorder="1" applyFont="1" applyNumberFormat="1">
      <alignment horizontal="center" shrinkToFit="0" wrapText="0"/>
    </xf>
    <xf borderId="3" fillId="10" fontId="4" numFmtId="10" xfId="0" applyAlignment="1" applyBorder="1" applyFont="1" applyNumberFormat="1">
      <alignment horizontal="center" shrinkToFit="0" wrapText="0"/>
    </xf>
    <xf borderId="5" fillId="16" fontId="4" numFmtId="166" xfId="0" applyAlignment="1" applyBorder="1" applyFont="1" applyNumberFormat="1">
      <alignment horizontal="center" shrinkToFit="0" wrapText="0"/>
    </xf>
    <xf borderId="6" fillId="16" fontId="4" numFmtId="0" xfId="0" applyAlignment="1" applyBorder="1" applyFont="1">
      <alignment horizontal="center" shrinkToFit="0" wrapText="0"/>
    </xf>
    <xf borderId="5" fillId="16" fontId="4" numFmtId="165" xfId="0" applyAlignment="1" applyBorder="1" applyFont="1" applyNumberFormat="1">
      <alignment horizontal="center" shrinkToFit="0" wrapText="0"/>
    </xf>
    <xf borderId="6" fillId="16" fontId="4" numFmtId="10" xfId="0" applyAlignment="1" applyBorder="1" applyFont="1" applyNumberFormat="1">
      <alignment horizontal="center" shrinkToFit="0" wrapText="0"/>
    </xf>
    <xf borderId="4" fillId="16" fontId="4" numFmtId="166" xfId="0" applyAlignment="1" applyBorder="1" applyFont="1" applyNumberFormat="1">
      <alignment horizontal="center" shrinkToFit="0" wrapText="0"/>
    </xf>
    <xf borderId="4" fillId="16" fontId="4" numFmtId="165" xfId="0" applyAlignment="1" applyBorder="1" applyFont="1" applyNumberFormat="1">
      <alignment horizontal="center" shrinkToFit="0" wrapText="0"/>
    </xf>
    <xf borderId="3" fillId="16" fontId="4" numFmtId="10" xfId="0" applyAlignment="1" applyBorder="1" applyFont="1" applyNumberFormat="1">
      <alignment horizontal="center" shrinkToFit="0" wrapText="0"/>
    </xf>
    <xf borderId="5" fillId="3" fontId="4" numFmtId="166" xfId="0" applyAlignment="1" applyBorder="1" applyFont="1" applyNumberFormat="1">
      <alignment horizontal="center" shrinkToFit="0" wrapText="0"/>
    </xf>
    <xf borderId="6" fillId="3" fontId="4" numFmtId="0" xfId="0" applyAlignment="1" applyBorder="1" applyFont="1">
      <alignment horizontal="center" shrinkToFit="0" wrapText="0"/>
    </xf>
    <xf borderId="6" fillId="3" fontId="4" numFmtId="165" xfId="0" applyAlignment="1" applyBorder="1" applyFont="1" applyNumberFormat="1">
      <alignment horizontal="center" shrinkToFit="0" wrapText="0"/>
    </xf>
    <xf borderId="6" fillId="3" fontId="4" numFmtId="10" xfId="0" applyAlignment="1" applyBorder="1" applyFont="1" applyNumberFormat="1">
      <alignment horizontal="center" shrinkToFit="0" wrapText="0"/>
    </xf>
    <xf borderId="4" fillId="3" fontId="4" numFmtId="166" xfId="0" applyAlignment="1" applyBorder="1" applyFont="1" applyNumberFormat="1">
      <alignment horizontal="center" shrinkToFit="0" wrapText="0"/>
    </xf>
    <xf borderId="3" fillId="3" fontId="4" numFmtId="0" xfId="0" applyAlignment="1" applyBorder="1" applyFont="1">
      <alignment horizontal="center" shrinkToFit="0" wrapText="0"/>
    </xf>
    <xf borderId="3" fillId="3" fontId="4" numFmtId="165" xfId="0" applyAlignment="1" applyBorder="1" applyFont="1" applyNumberFormat="1">
      <alignment horizontal="center" shrinkToFit="0" wrapText="0"/>
    </xf>
    <xf borderId="3" fillId="3" fontId="4" numFmtId="10" xfId="0" applyAlignment="1" applyBorder="1" applyFont="1" applyNumberFormat="1">
      <alignment horizontal="center" shrinkToFit="0" wrapText="0"/>
    </xf>
    <xf borderId="5" fillId="20" fontId="4" numFmtId="166" xfId="0" applyAlignment="1" applyBorder="1" applyFill="1" applyFont="1" applyNumberFormat="1">
      <alignment horizontal="center" shrinkToFit="0" wrapText="0"/>
    </xf>
    <xf borderId="6" fillId="20" fontId="6" numFmtId="0" xfId="0" applyAlignment="1" applyBorder="1" applyFont="1">
      <alignment horizontal="center"/>
    </xf>
    <xf borderId="5" fillId="20" fontId="4" numFmtId="165" xfId="0" applyAlignment="1" applyBorder="1" applyFont="1" applyNumberFormat="1">
      <alignment horizontal="center" shrinkToFit="0" wrapText="0"/>
    </xf>
    <xf borderId="6" fillId="20" fontId="4" numFmtId="10" xfId="0" applyAlignment="1" applyBorder="1" applyFont="1" applyNumberFormat="1">
      <alignment horizontal="center" shrinkToFit="0" wrapText="0"/>
    </xf>
    <xf borderId="4" fillId="20" fontId="4" numFmtId="166" xfId="0" applyAlignment="1" applyBorder="1" applyFont="1" applyNumberFormat="1">
      <alignment horizontal="center" shrinkToFit="0" wrapText="0"/>
    </xf>
    <xf borderId="3" fillId="20" fontId="4" numFmtId="0" xfId="0" applyAlignment="1" applyBorder="1" applyFont="1">
      <alignment horizontal="center" shrinkToFit="0" wrapText="0"/>
    </xf>
    <xf borderId="4" fillId="20" fontId="4" numFmtId="165" xfId="0" applyAlignment="1" applyBorder="1" applyFont="1" applyNumberFormat="1">
      <alignment horizontal="center" shrinkToFit="0" wrapText="0"/>
    </xf>
    <xf borderId="3" fillId="20" fontId="4" numFmtId="10" xfId="0" applyAlignment="1" applyBorder="1" applyFont="1" applyNumberFormat="1">
      <alignment horizontal="center" shrinkToFit="0" wrapText="0"/>
    </xf>
    <xf borderId="0" fillId="0" fontId="13" numFmtId="0" xfId="0" applyAlignment="1" applyFont="1">
      <alignment readingOrder="0"/>
    </xf>
    <xf borderId="0" fillId="14" fontId="6" numFmtId="167" xfId="0" applyFont="1" applyNumberFormat="1"/>
    <xf borderId="0" fillId="14" fontId="5" numFmtId="0" xfId="0" applyFont="1"/>
    <xf borderId="0" fillId="15" fontId="6" numFmtId="167" xfId="0" applyFont="1" applyNumberFormat="1"/>
    <xf borderId="0" fillId="15" fontId="5" numFmtId="0" xfId="0" applyFont="1"/>
    <xf borderId="0" fillId="4" fontId="6" numFmtId="167" xfId="0" applyFont="1" applyNumberFormat="1"/>
    <xf borderId="0" fillId="4" fontId="5" numFmtId="0" xfId="0" applyFont="1"/>
    <xf borderId="0" fillId="6" fontId="6" numFmtId="167" xfId="0" applyFont="1" applyNumberFormat="1"/>
    <xf borderId="0" fillId="9" fontId="6" numFmtId="167" xfId="0" applyFont="1" applyNumberFormat="1"/>
    <xf borderId="0" fillId="9" fontId="5" numFmtId="0" xfId="0" applyFont="1"/>
    <xf borderId="0" fillId="7" fontId="6" numFmtId="167" xfId="0" applyFont="1" applyNumberFormat="1"/>
    <xf borderId="0" fillId="7" fontId="5" numFmtId="0" xfId="0" applyFont="1"/>
    <xf borderId="0" fillId="11" fontId="6" numFmtId="167" xfId="0" applyFont="1" applyNumberFormat="1"/>
    <xf borderId="0" fillId="11" fontId="6" numFmtId="167" xfId="0" applyAlignment="1" applyFont="1" applyNumberFormat="1">
      <alignment horizontal="center"/>
    </xf>
    <xf borderId="0" fillId="11" fontId="5" numFmtId="0" xfId="0" applyFont="1"/>
    <xf borderId="0" fillId="19" fontId="4" numFmtId="166" xfId="0" applyAlignment="1" applyFont="1" applyNumberFormat="1">
      <alignment horizontal="center" shrinkToFit="0" wrapText="0"/>
    </xf>
    <xf borderId="0" fillId="19" fontId="4" numFmtId="0" xfId="0" applyAlignment="1" applyFont="1">
      <alignment horizontal="center" shrinkToFit="0" wrapText="0"/>
    </xf>
    <xf borderId="0" fillId="19" fontId="4" numFmtId="165" xfId="0" applyAlignment="1" applyFont="1" applyNumberFormat="1">
      <alignment horizontal="center" shrinkToFit="0" wrapText="0"/>
    </xf>
    <xf borderId="0" fillId="19" fontId="4" numFmtId="10" xfId="0" applyAlignment="1" applyFont="1" applyNumberFormat="1">
      <alignment horizontal="center" shrinkToFit="0" wrapText="0"/>
    </xf>
    <xf borderId="0" fillId="19" fontId="6" numFmtId="167" xfId="0" applyFont="1" applyNumberFormat="1"/>
    <xf borderId="0" fillId="19" fontId="4" numFmtId="167" xfId="0" applyAlignment="1" applyFont="1" applyNumberFormat="1">
      <alignment horizontal="center" shrinkToFit="0" wrapText="0"/>
    </xf>
    <xf borderId="0" fillId="19" fontId="5" numFmtId="0" xfId="0" applyFont="1"/>
    <xf borderId="0" fillId="5" fontId="6" numFmtId="167" xfId="0" applyFont="1" applyNumberFormat="1"/>
    <xf borderId="0" fillId="5" fontId="4" numFmtId="167" xfId="0" applyAlignment="1" applyFont="1" applyNumberFormat="1">
      <alignment horizontal="center" shrinkToFit="0" wrapText="0"/>
    </xf>
    <xf borderId="0" fillId="5" fontId="5" numFmtId="0" xfId="0" applyFont="1"/>
    <xf borderId="0" fillId="10" fontId="6" numFmtId="167" xfId="0" applyFont="1" applyNumberFormat="1"/>
    <xf borderId="0" fillId="10" fontId="4" numFmtId="167" xfId="0" applyAlignment="1" applyFont="1" applyNumberFormat="1">
      <alignment horizontal="center" shrinkToFit="0" wrapText="0"/>
    </xf>
    <xf borderId="0" fillId="10" fontId="5" numFmtId="0" xfId="0" applyFont="1"/>
    <xf borderId="0" fillId="16" fontId="6" numFmtId="167" xfId="0" applyFont="1" applyNumberFormat="1"/>
    <xf borderId="0" fillId="16" fontId="4" numFmtId="167" xfId="0" applyAlignment="1" applyFont="1" applyNumberFormat="1">
      <alignment horizontal="center" shrinkToFit="0" wrapText="0"/>
    </xf>
    <xf borderId="0" fillId="16" fontId="5" numFmtId="0" xfId="0" applyFont="1"/>
    <xf borderId="0" fillId="3" fontId="6" numFmtId="167" xfId="0" applyFont="1" applyNumberFormat="1"/>
    <xf borderId="0" fillId="3" fontId="4" numFmtId="167" xfId="0" applyAlignment="1" applyFont="1" applyNumberFormat="1">
      <alignment horizontal="center" shrinkToFit="0" wrapText="0"/>
    </xf>
    <xf borderId="0" fillId="20" fontId="4" numFmtId="166" xfId="0" applyAlignment="1" applyFont="1" applyNumberFormat="1">
      <alignment horizontal="center" shrinkToFit="0" wrapText="0"/>
    </xf>
    <xf borderId="0" fillId="20" fontId="6" numFmtId="0" xfId="0" applyAlignment="1" applyFont="1">
      <alignment horizontal="center"/>
    </xf>
    <xf borderId="0" fillId="20" fontId="4" numFmtId="165" xfId="0" applyAlignment="1" applyFont="1" applyNumberFormat="1">
      <alignment horizontal="center" shrinkToFit="0" wrapText="0"/>
    </xf>
    <xf borderId="0" fillId="20" fontId="4" numFmtId="10" xfId="0" applyAlignment="1" applyFont="1" applyNumberFormat="1">
      <alignment horizontal="center" shrinkToFit="0" wrapText="0"/>
    </xf>
    <xf borderId="0" fillId="20" fontId="6" numFmtId="167" xfId="0" applyFont="1" applyNumberFormat="1"/>
    <xf borderId="0" fillId="20" fontId="4" numFmtId="167" xfId="0" applyAlignment="1" applyFont="1" applyNumberFormat="1">
      <alignment horizontal="center" shrinkToFit="0" wrapText="0"/>
    </xf>
    <xf borderId="0" fillId="20" fontId="5" numFmtId="0" xfId="0" applyFont="1"/>
    <xf borderId="0" fillId="20" fontId="4" numFmtId="0" xfId="0" applyAlignment="1" applyFont="1">
      <alignment horizontal="center" shrinkToFit="0" wrapText="0"/>
    </xf>
    <xf borderId="0" fillId="8" fontId="6" numFmtId="167" xfId="0" applyFont="1" applyNumberFormat="1"/>
    <xf borderId="0" fillId="8" fontId="4" numFmtId="167" xfId="0" applyAlignment="1" applyFont="1" applyNumberFormat="1">
      <alignment horizontal="center" shrinkToFit="0" wrapText="0"/>
    </xf>
    <xf borderId="0" fillId="8" fontId="5" numFmtId="0" xfId="0" applyFont="1"/>
    <xf borderId="0" fillId="0" fontId="13" numFmtId="0" xfId="0" applyFont="1"/>
    <xf borderId="0" fillId="0" fontId="14" numFmtId="165" xfId="0" applyFont="1" applyNumberFormat="1"/>
    <xf borderId="0" fillId="0" fontId="14" numFmtId="167" xfId="0" applyFont="1" applyNumberFormat="1"/>
    <xf borderId="1" fillId="0" fontId="1" numFmtId="164" xfId="0" applyAlignment="1" applyBorder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2" fillId="3" fontId="4" numFmtId="165" xfId="0" applyAlignment="1" applyBorder="1" applyFont="1" applyNumberFormat="1">
      <alignment horizontal="center" shrinkToFit="0" wrapText="0"/>
    </xf>
    <xf borderId="0" fillId="0" fontId="4" numFmtId="0" xfId="0" applyAlignment="1" applyFont="1">
      <alignment horizontal="left" readingOrder="0" shrinkToFit="0" wrapText="1"/>
    </xf>
    <xf borderId="1" fillId="4" fontId="4" numFmtId="0" xfId="0" applyAlignment="1" applyBorder="1" applyFont="1">
      <alignment horizontal="center" shrinkToFit="0" wrapText="0"/>
    </xf>
    <xf borderId="1" fillId="4" fontId="6" numFmtId="0" xfId="0" applyBorder="1" applyFont="1"/>
    <xf borderId="0" fillId="2" fontId="4" numFmtId="166" xfId="0" applyAlignment="1" applyFont="1" applyNumberFormat="1">
      <alignment horizontal="center" shrinkToFit="0" wrapText="0"/>
    </xf>
    <xf borderId="0" fillId="2" fontId="3" numFmtId="0" xfId="0" applyAlignment="1" applyFont="1">
      <alignment horizontal="center" shrinkToFit="0" wrapText="0"/>
    </xf>
    <xf borderId="1" fillId="2" fontId="4" numFmtId="165" xfId="0" applyAlignment="1" applyBorder="1" applyFont="1" applyNumberFormat="1">
      <alignment horizontal="center" shrinkToFit="0" wrapText="0"/>
    </xf>
    <xf borderId="0" fillId="2" fontId="4" numFmtId="10" xfId="0" applyAlignment="1" applyFont="1" applyNumberFormat="1">
      <alignment horizontal="center" shrinkToFit="0" wrapText="0"/>
    </xf>
    <xf borderId="0" fillId="2" fontId="4" numFmtId="165" xfId="0" applyAlignment="1" applyFont="1" applyNumberFormat="1">
      <alignment horizontal="center" shrinkToFit="0" wrapText="0"/>
    </xf>
    <xf borderId="0" fillId="2" fontId="4" numFmtId="166" xfId="0" applyAlignment="1" applyFont="1" applyNumberForma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center" shrinkToFit="0" wrapText="0"/>
    </xf>
    <xf borderId="1" fillId="2" fontId="4" numFmtId="0" xfId="0" applyAlignment="1" applyBorder="1" applyFont="1">
      <alignment horizontal="center" shrinkToFit="0" wrapText="0"/>
    </xf>
    <xf borderId="1" fillId="2" fontId="3" numFmtId="166" xfId="0" applyAlignment="1" applyBorder="1" applyFont="1" applyNumberForma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left" shrinkToFit="0" vertical="bottom" wrapText="0"/>
    </xf>
    <xf borderId="1" fillId="5" fontId="4" numFmtId="0" xfId="0" applyAlignment="1" applyBorder="1" applyFont="1">
      <alignment horizontal="center" shrinkToFit="0" wrapText="0"/>
    </xf>
    <xf borderId="1" fillId="5" fontId="6" numFmtId="0" xfId="0" applyBorder="1" applyFont="1"/>
    <xf borderId="1" fillId="0" fontId="8" numFmtId="0" xfId="0" applyBorder="1" applyFont="1"/>
    <xf borderId="1" fillId="6" fontId="6" numFmtId="0" xfId="0" applyBorder="1" applyFont="1"/>
    <xf borderId="0" fillId="0" fontId="6" numFmtId="0" xfId="0" applyAlignment="1" applyFont="1">
      <alignment horizontal="left" readingOrder="0" shrinkToFit="0" wrapText="1"/>
    </xf>
    <xf borderId="1" fillId="0" fontId="6" numFmtId="0" xfId="0" applyBorder="1" applyFont="1"/>
    <xf borderId="1" fillId="7" fontId="6" numFmtId="0" xfId="0" applyBorder="1" applyFont="1"/>
    <xf borderId="1" fillId="7" fontId="4" numFmtId="166" xfId="0" applyAlignment="1" applyBorder="1" applyFont="1" applyNumberFormat="1">
      <alignment horizontal="center" shrinkToFit="0" vertical="bottom" wrapText="0"/>
    </xf>
    <xf borderId="0" fillId="7" fontId="4" numFmtId="0" xfId="0" applyAlignment="1" applyFont="1">
      <alignment horizontal="center" shrinkToFit="0" vertical="bottom" wrapText="0"/>
    </xf>
    <xf borderId="0" fillId="7" fontId="4" numFmtId="0" xfId="0" applyAlignment="1" applyFont="1">
      <alignment horizontal="left" shrinkToFit="0" vertical="bottom" wrapText="0"/>
    </xf>
    <xf borderId="1" fillId="8" fontId="6" numFmtId="0" xfId="0" applyBorder="1" applyFont="1"/>
    <xf borderId="1" fillId="12" fontId="6" numFmtId="0" xfId="0" applyBorder="1" applyFont="1"/>
    <xf borderId="1" fillId="9" fontId="6" numFmtId="0" xfId="0" applyBorder="1" applyFont="1"/>
    <xf borderId="0" fillId="13" fontId="6" numFmtId="0" xfId="0" applyAlignment="1" applyFont="1">
      <alignment horizontal="left" readingOrder="0" shrinkToFit="0" wrapText="1"/>
    </xf>
    <xf borderId="1" fillId="13" fontId="6" numFmtId="0" xfId="0" applyBorder="1" applyFont="1"/>
    <xf borderId="0" fillId="13" fontId="2" numFmtId="0" xfId="0" applyAlignment="1" applyFont="1">
      <alignment horizontal="center" shrinkToFit="0" vertical="bottom" wrapText="0"/>
    </xf>
    <xf borderId="1" fillId="10" fontId="6" numFmtId="0" xfId="0" applyBorder="1" applyFont="1"/>
    <xf borderId="1" fillId="11" fontId="6" numFmtId="0" xfId="0" applyBorder="1" applyFont="1"/>
    <xf borderId="0" fillId="13" fontId="6" numFmtId="0" xfId="0" applyAlignment="1" applyFont="1">
      <alignment readingOrder="0" shrinkToFit="0" wrapText="1"/>
    </xf>
    <xf borderId="2" fillId="13" fontId="3" numFmtId="0" xfId="0" applyAlignment="1" applyBorder="1" applyFont="1">
      <alignment horizontal="center" vertical="bottom"/>
    </xf>
    <xf borderId="0" fillId="13" fontId="3" numFmtId="165" xfId="0" applyAlignment="1" applyFont="1" applyNumberFormat="1">
      <alignment horizontal="center" vertical="bottom"/>
    </xf>
    <xf borderId="2" fillId="13" fontId="3" numFmtId="10" xfId="0" applyAlignment="1" applyBorder="1" applyFont="1" applyNumberFormat="1">
      <alignment horizontal="center" vertical="bottom"/>
    </xf>
    <xf borderId="0" fillId="13" fontId="6" numFmtId="0" xfId="0" applyAlignment="1" applyFont="1">
      <alignment horizontal="center" vertical="bottom"/>
    </xf>
    <xf borderId="2" fillId="13" fontId="6" numFmtId="165" xfId="0" applyAlignment="1" applyBorder="1" applyFont="1" applyNumberFormat="1">
      <alignment vertical="bottom"/>
    </xf>
    <xf borderId="0" fillId="13" fontId="6" numFmtId="165" xfId="0" applyAlignment="1" applyFont="1" applyNumberFormat="1">
      <alignment vertical="bottom"/>
    </xf>
    <xf borderId="0" fillId="13" fontId="6" numFmtId="166" xfId="0" applyAlignment="1" applyFont="1" applyNumberFormat="1">
      <alignment vertical="bottom"/>
    </xf>
    <xf borderId="2" fillId="13" fontId="6" numFmtId="166" xfId="0" applyAlignment="1" applyBorder="1" applyFont="1" applyNumberFormat="1">
      <alignment vertical="bottom"/>
    </xf>
    <xf borderId="0" fillId="13" fontId="6" numFmtId="0" xfId="0" applyAlignment="1" applyFont="1">
      <alignment vertical="bottom"/>
    </xf>
    <xf borderId="0" fillId="13" fontId="3" numFmtId="0" xfId="0" applyAlignment="1" applyFont="1">
      <alignment vertical="bottom"/>
    </xf>
    <xf borderId="0" fillId="13" fontId="6" numFmtId="0" xfId="0" applyAlignment="1" applyFont="1">
      <alignment shrinkToFit="0" vertical="bottom" wrapText="1"/>
    </xf>
    <xf borderId="2" fillId="13" fontId="6" numFmtId="0" xfId="0" applyAlignment="1" applyBorder="1" applyFont="1">
      <alignment vertical="bottom"/>
    </xf>
    <xf borderId="1" fillId="14" fontId="6" numFmtId="0" xfId="0" applyBorder="1" applyFont="1"/>
    <xf borderId="1" fillId="1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3.0"/>
    <col customWidth="1" min="2" max="2" width="39.13"/>
    <col customWidth="1" min="3" max="3" width="28.0"/>
    <col customWidth="1" min="6" max="6" width="11.0"/>
    <col customWidth="1" min="11" max="11" width="72.13"/>
    <col customWidth="1" min="15" max="15" width="14.38"/>
    <col customWidth="1" min="17" max="17" width="28.13"/>
    <col customWidth="1" min="18" max="18" width="32.25"/>
    <col customWidth="1" min="24" max="24" width="15.13"/>
    <col customWidth="1" min="25" max="25" width="35.88"/>
    <col customWidth="1" min="26" max="26" width="6.38"/>
    <col customWidth="1" min="27" max="27" width="17.5"/>
    <col customWidth="1" min="28" max="28" width="27.63"/>
    <col customWidth="1" min="29" max="29" width="13.88"/>
    <col customWidth="1" min="30" max="30" width="13.5"/>
    <col customWidth="1" min="31" max="31" width="26.38"/>
    <col customWidth="1" min="32" max="32" width="31.75"/>
    <col customWidth="1" min="33" max="33" width="8.63"/>
    <col customWidth="1" min="34" max="34" width="18.25"/>
    <col customWidth="1" min="35" max="35" width="14.13"/>
    <col customWidth="1" min="36" max="36" width="14.25"/>
    <col customWidth="1" min="37" max="37" width="75.5"/>
    <col customWidth="1" min="38" max="38" width="7.5"/>
    <col customWidth="1" min="40" max="40" width="17.75"/>
    <col customWidth="1" min="41" max="41" width="15.63"/>
    <col customWidth="1" min="44" max="44" width="16.25"/>
    <col customWidth="1" min="45" max="45" width="19.0"/>
    <col customWidth="1" min="46" max="46" width="58.38"/>
  </cols>
  <sheetData>
    <row r="1" ht="26.2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  <c r="M1" s="6" t="s">
        <v>12</v>
      </c>
      <c r="N1" s="6" t="s">
        <v>6</v>
      </c>
      <c r="O1" s="6" t="s">
        <v>13</v>
      </c>
      <c r="P1" s="6" t="s">
        <v>14</v>
      </c>
      <c r="Q1" s="4" t="s">
        <v>9</v>
      </c>
      <c r="R1" s="6" t="s">
        <v>10</v>
      </c>
      <c r="S1" s="7" t="s">
        <v>15</v>
      </c>
      <c r="T1" s="8" t="s">
        <v>16</v>
      </c>
      <c r="U1" s="6" t="s">
        <v>6</v>
      </c>
      <c r="V1" s="6" t="s">
        <v>13</v>
      </c>
      <c r="W1" s="6" t="s">
        <v>14</v>
      </c>
      <c r="X1" s="6" t="s">
        <v>9</v>
      </c>
      <c r="Y1" s="4" t="s">
        <v>10</v>
      </c>
      <c r="Z1" s="6"/>
      <c r="AA1" s="7" t="s">
        <v>17</v>
      </c>
      <c r="AB1" s="9" t="s">
        <v>18</v>
      </c>
      <c r="AC1" s="6" t="s">
        <v>13</v>
      </c>
      <c r="AD1" s="6" t="s">
        <v>14</v>
      </c>
      <c r="AE1" s="10" t="s">
        <v>19</v>
      </c>
      <c r="AF1" s="10" t="s">
        <v>20</v>
      </c>
      <c r="AG1" s="11"/>
      <c r="AH1" s="12" t="s">
        <v>21</v>
      </c>
      <c r="AI1" s="11" t="s">
        <v>6</v>
      </c>
      <c r="AJ1" s="11" t="s">
        <v>22</v>
      </c>
      <c r="AK1" s="4" t="s">
        <v>10</v>
      </c>
      <c r="AL1" s="11"/>
      <c r="AM1" s="12" t="s">
        <v>23</v>
      </c>
      <c r="AN1" s="11" t="s">
        <v>24</v>
      </c>
      <c r="AO1" s="11" t="s">
        <v>25</v>
      </c>
      <c r="AP1" s="11" t="s">
        <v>26</v>
      </c>
      <c r="AQ1" s="11" t="s">
        <v>27</v>
      </c>
      <c r="AR1" s="11" t="s">
        <v>28</v>
      </c>
      <c r="AS1" s="11" t="s">
        <v>29</v>
      </c>
      <c r="AT1" s="11" t="s">
        <v>30</v>
      </c>
      <c r="AU1" s="6"/>
      <c r="AV1" s="6"/>
      <c r="AW1" s="6"/>
      <c r="AX1" s="6"/>
      <c r="AY1" s="6"/>
      <c r="AZ1" s="6"/>
    </row>
    <row r="2" ht="15.75" customHeight="1">
      <c r="A2" s="13" t="s">
        <v>31</v>
      </c>
      <c r="B2" s="14"/>
      <c r="C2" s="15"/>
      <c r="D2" s="16"/>
      <c r="E2" s="15"/>
      <c r="F2" s="17"/>
      <c r="G2" s="18"/>
      <c r="H2" s="18"/>
      <c r="I2" s="18"/>
      <c r="J2" s="19"/>
      <c r="K2" s="20"/>
      <c r="L2" s="15"/>
      <c r="M2" s="17"/>
      <c r="N2" s="18"/>
      <c r="O2" s="18"/>
      <c r="P2" s="18"/>
      <c r="Q2" s="20"/>
      <c r="R2" s="21"/>
      <c r="S2" s="15"/>
      <c r="T2" s="17"/>
      <c r="U2" s="22"/>
      <c r="V2" s="22"/>
      <c r="W2" s="22"/>
      <c r="X2" s="20"/>
      <c r="Y2" s="20"/>
      <c r="Z2" s="19"/>
      <c r="AA2" s="15"/>
      <c r="AB2" s="17"/>
      <c r="AC2" s="22"/>
      <c r="AD2" s="22"/>
      <c r="AE2" s="19"/>
      <c r="AF2" s="19"/>
      <c r="AG2" s="19"/>
      <c r="AH2" s="23"/>
      <c r="AI2" s="24"/>
      <c r="AJ2" s="25"/>
      <c r="AK2" s="19"/>
      <c r="AL2" s="26"/>
      <c r="AM2" s="27"/>
      <c r="AN2" s="28"/>
      <c r="AO2" s="28"/>
      <c r="AP2" s="29"/>
      <c r="AQ2" s="28"/>
      <c r="AR2" s="28"/>
      <c r="AS2" s="28"/>
      <c r="AT2" s="30"/>
      <c r="AU2" s="19"/>
      <c r="AV2" s="19"/>
      <c r="AW2" s="19"/>
      <c r="AX2" s="19"/>
      <c r="AY2" s="19"/>
      <c r="AZ2" s="19"/>
    </row>
    <row r="3" ht="15.75" customHeight="1">
      <c r="A3" s="18">
        <v>44902.0</v>
      </c>
      <c r="B3" s="14" t="s">
        <v>32</v>
      </c>
      <c r="C3" s="15">
        <v>30000.0</v>
      </c>
      <c r="D3" s="16">
        <v>0.08</v>
      </c>
      <c r="E3" s="15">
        <v>2393.42</v>
      </c>
      <c r="F3" s="17">
        <v>2393.42</v>
      </c>
      <c r="G3" s="18">
        <v>44929.0</v>
      </c>
      <c r="H3" s="18">
        <v>44915.0</v>
      </c>
      <c r="I3" s="18">
        <v>45279.0</v>
      </c>
      <c r="J3" s="19" t="s">
        <v>33</v>
      </c>
      <c r="K3" s="20"/>
      <c r="L3" s="15">
        <f t="shared" ref="L3:L12" si="2">(C3*D3)*((P3-O3+1)/365)</f>
        <v>1203.287671</v>
      </c>
      <c r="M3" s="17">
        <f t="shared" ref="M3:M9" si="3">L3</f>
        <v>1203.287671</v>
      </c>
      <c r="N3" s="18">
        <v>45275.0</v>
      </c>
      <c r="O3" s="18">
        <v>45280.0</v>
      </c>
      <c r="P3" s="18">
        <v>45462.0</v>
      </c>
      <c r="Q3" s="20" t="s">
        <v>34</v>
      </c>
      <c r="R3" s="21"/>
      <c r="S3" s="15">
        <f t="shared" ref="S3:S35" si="4">(C3*D3)*((W3-V3+1)/365)</f>
        <v>1209.863014</v>
      </c>
      <c r="T3" s="17">
        <f t="shared" ref="T3:T9" si="5">S3</f>
        <v>1209.863014</v>
      </c>
      <c r="U3" s="22">
        <v>45460.0</v>
      </c>
      <c r="V3" s="22">
        <v>45463.0</v>
      </c>
      <c r="W3" s="22">
        <v>45646.0</v>
      </c>
      <c r="X3" s="20" t="s">
        <v>34</v>
      </c>
      <c r="Y3" s="20"/>
      <c r="Z3" s="19"/>
      <c r="AA3" s="15">
        <f t="shared" ref="AA3:AA35" si="6">(C3*D3)*((AD3-AC3+1)/365)</f>
        <v>585.2054795</v>
      </c>
      <c r="AB3" s="17">
        <f t="shared" ref="AB3:AB9" si="7">AA3</f>
        <v>585.2054795</v>
      </c>
      <c r="AC3" s="22">
        <v>45558.0</v>
      </c>
      <c r="AD3" s="22">
        <v>45646.0</v>
      </c>
      <c r="AE3" s="17">
        <f t="shared" ref="AE3:AF3" si="1">S3-AA3</f>
        <v>624.6575342</v>
      </c>
      <c r="AF3" s="17">
        <f t="shared" si="1"/>
        <v>624.6575342</v>
      </c>
      <c r="AG3" s="19"/>
      <c r="AH3" s="15">
        <f t="shared" ref="AH3:AH35" si="9">C3-AB3</f>
        <v>29414.79452</v>
      </c>
      <c r="AI3" s="24">
        <v>45562.0</v>
      </c>
      <c r="AJ3" s="25" t="s">
        <v>35</v>
      </c>
      <c r="AK3" s="19"/>
      <c r="AL3" s="26"/>
      <c r="AM3" s="27">
        <v>29997.0</v>
      </c>
      <c r="AN3" s="28" t="s">
        <v>36</v>
      </c>
      <c r="AO3" s="28" t="s">
        <v>37</v>
      </c>
      <c r="AP3" s="29"/>
      <c r="AQ3" s="28" t="s">
        <v>38</v>
      </c>
      <c r="AR3" s="28">
        <v>5.69354845E8</v>
      </c>
      <c r="AS3" s="28">
        <v>2.1000021E7</v>
      </c>
      <c r="AT3" s="30" t="s">
        <v>39</v>
      </c>
      <c r="AU3" s="19"/>
      <c r="AV3" s="19"/>
      <c r="AW3" s="19"/>
      <c r="AX3" s="19"/>
      <c r="AY3" s="19"/>
      <c r="AZ3" s="19"/>
    </row>
    <row r="4" ht="15.75" customHeight="1">
      <c r="A4" s="18">
        <v>44902.0</v>
      </c>
      <c r="B4" s="19" t="s">
        <v>40</v>
      </c>
      <c r="C4" s="15">
        <v>30000.0</v>
      </c>
      <c r="D4" s="16">
        <v>0.08</v>
      </c>
      <c r="E4" s="15">
        <v>2393.42</v>
      </c>
      <c r="F4" s="17">
        <v>2393.42</v>
      </c>
      <c r="G4" s="18">
        <v>44929.0</v>
      </c>
      <c r="H4" s="18">
        <v>44915.0</v>
      </c>
      <c r="I4" s="18">
        <v>45279.0</v>
      </c>
      <c r="J4" s="19" t="s">
        <v>33</v>
      </c>
      <c r="K4" s="20"/>
      <c r="L4" s="15">
        <f t="shared" si="2"/>
        <v>1203.287671</v>
      </c>
      <c r="M4" s="17">
        <f t="shared" si="3"/>
        <v>1203.287671</v>
      </c>
      <c r="N4" s="18">
        <v>45275.0</v>
      </c>
      <c r="O4" s="18">
        <v>45280.0</v>
      </c>
      <c r="P4" s="18">
        <v>45462.0</v>
      </c>
      <c r="Q4" s="20" t="s">
        <v>34</v>
      </c>
      <c r="R4" s="21"/>
      <c r="S4" s="15">
        <f t="shared" si="4"/>
        <v>1209.863014</v>
      </c>
      <c r="T4" s="17">
        <f t="shared" si="5"/>
        <v>1209.863014</v>
      </c>
      <c r="U4" s="22">
        <v>45460.0</v>
      </c>
      <c r="V4" s="22">
        <v>45463.0</v>
      </c>
      <c r="W4" s="22">
        <v>45646.0</v>
      </c>
      <c r="X4" s="20" t="s">
        <v>34</v>
      </c>
      <c r="Y4" s="20"/>
      <c r="Z4" s="19"/>
      <c r="AA4" s="15">
        <f t="shared" si="6"/>
        <v>585.2054795</v>
      </c>
      <c r="AB4" s="17">
        <f t="shared" si="7"/>
        <v>585.2054795</v>
      </c>
      <c r="AC4" s="22">
        <v>45558.0</v>
      </c>
      <c r="AD4" s="22">
        <v>45646.0</v>
      </c>
      <c r="AE4" s="17">
        <f t="shared" ref="AE4:AF4" si="8">S4-AA4</f>
        <v>624.6575342</v>
      </c>
      <c r="AF4" s="17">
        <f t="shared" si="8"/>
        <v>624.6575342</v>
      </c>
      <c r="AG4" s="19"/>
      <c r="AH4" s="15">
        <f t="shared" si="9"/>
        <v>29414.79452</v>
      </c>
      <c r="AI4" s="24">
        <v>45562.0</v>
      </c>
      <c r="AJ4" s="25" t="s">
        <v>35</v>
      </c>
      <c r="AK4" s="19"/>
      <c r="AL4" s="31"/>
      <c r="AM4" s="32">
        <v>27346.0</v>
      </c>
      <c r="AN4" s="28" t="s">
        <v>36</v>
      </c>
      <c r="AO4" s="28" t="s">
        <v>41</v>
      </c>
      <c r="AP4" s="29"/>
      <c r="AQ4" s="28" t="s">
        <v>38</v>
      </c>
      <c r="AR4" s="28">
        <v>5.85167617E8</v>
      </c>
      <c r="AS4" s="28">
        <v>3.22271627E8</v>
      </c>
      <c r="AT4" s="33" t="s">
        <v>42</v>
      </c>
      <c r="AU4" s="19"/>
      <c r="AV4" s="19"/>
      <c r="AW4" s="19"/>
      <c r="AX4" s="19"/>
      <c r="AY4" s="19"/>
      <c r="AZ4" s="19"/>
    </row>
    <row r="5" ht="15.75" customHeight="1">
      <c r="A5" s="18">
        <v>44903.0</v>
      </c>
      <c r="B5" s="19" t="s">
        <v>43</v>
      </c>
      <c r="C5" s="15">
        <v>50000.0</v>
      </c>
      <c r="D5" s="16">
        <v>0.08</v>
      </c>
      <c r="E5" s="15">
        <v>3989.04</v>
      </c>
      <c r="F5" s="17">
        <v>3989.04</v>
      </c>
      <c r="G5" s="18">
        <v>44929.0</v>
      </c>
      <c r="H5" s="18">
        <v>44915.0</v>
      </c>
      <c r="I5" s="18">
        <v>45279.0</v>
      </c>
      <c r="J5" s="19" t="s">
        <v>33</v>
      </c>
      <c r="K5" s="20"/>
      <c r="L5" s="15">
        <f t="shared" si="2"/>
        <v>2005.479452</v>
      </c>
      <c r="M5" s="17">
        <f t="shared" si="3"/>
        <v>2005.479452</v>
      </c>
      <c r="N5" s="18">
        <v>45275.0</v>
      </c>
      <c r="O5" s="18">
        <v>45280.0</v>
      </c>
      <c r="P5" s="18">
        <v>45462.0</v>
      </c>
      <c r="Q5" s="20" t="s">
        <v>34</v>
      </c>
      <c r="R5" s="21"/>
      <c r="S5" s="15">
        <f t="shared" si="4"/>
        <v>2016.438356</v>
      </c>
      <c r="T5" s="17">
        <f t="shared" si="5"/>
        <v>2016.438356</v>
      </c>
      <c r="U5" s="22">
        <v>45460.0</v>
      </c>
      <c r="V5" s="22">
        <v>45463.0</v>
      </c>
      <c r="W5" s="22">
        <v>45646.0</v>
      </c>
      <c r="X5" s="20" t="s">
        <v>34</v>
      </c>
      <c r="Y5" s="20"/>
      <c r="Z5" s="19"/>
      <c r="AA5" s="15">
        <f t="shared" si="6"/>
        <v>975.3424658</v>
      </c>
      <c r="AB5" s="17">
        <f t="shared" si="7"/>
        <v>975.3424658</v>
      </c>
      <c r="AC5" s="22">
        <v>45558.0</v>
      </c>
      <c r="AD5" s="22">
        <v>45646.0</v>
      </c>
      <c r="AE5" s="17">
        <f t="shared" ref="AE5:AF5" si="10">S5-AA5</f>
        <v>1041.09589</v>
      </c>
      <c r="AF5" s="17">
        <f t="shared" si="10"/>
        <v>1041.09589</v>
      </c>
      <c r="AG5" s="19"/>
      <c r="AH5" s="15">
        <f t="shared" si="9"/>
        <v>49024.65753</v>
      </c>
      <c r="AI5" s="24">
        <v>45562.0</v>
      </c>
      <c r="AJ5" s="25" t="s">
        <v>44</v>
      </c>
      <c r="AK5" s="19"/>
      <c r="AL5" s="31"/>
      <c r="AM5" s="32">
        <v>25614.0</v>
      </c>
      <c r="AN5" s="28" t="s">
        <v>36</v>
      </c>
      <c r="AO5" s="28" t="s">
        <v>45</v>
      </c>
      <c r="AP5" s="28"/>
      <c r="AQ5" s="28" t="s">
        <v>38</v>
      </c>
      <c r="AR5" s="28">
        <v>2.37040551696E11</v>
      </c>
      <c r="AS5" s="28">
        <v>5.3000196E7</v>
      </c>
      <c r="AT5" s="33" t="s">
        <v>46</v>
      </c>
      <c r="AU5" s="19"/>
      <c r="AV5" s="19"/>
      <c r="AW5" s="19"/>
      <c r="AX5" s="19"/>
      <c r="AY5" s="19"/>
      <c r="AZ5" s="19"/>
    </row>
    <row r="6" ht="31.5" customHeight="1">
      <c r="A6" s="34">
        <v>44907.0</v>
      </c>
      <c r="B6" s="35" t="s">
        <v>47</v>
      </c>
      <c r="C6" s="36">
        <v>100000.0</v>
      </c>
      <c r="D6" s="37">
        <v>0.08</v>
      </c>
      <c r="E6" s="36">
        <v>7978.08</v>
      </c>
      <c r="F6" s="38">
        <v>7978.08</v>
      </c>
      <c r="G6" s="34">
        <v>44929.0</v>
      </c>
      <c r="H6" s="34">
        <v>44915.0</v>
      </c>
      <c r="I6" s="34">
        <v>45279.0</v>
      </c>
      <c r="J6" s="35" t="s">
        <v>33</v>
      </c>
      <c r="K6" s="39"/>
      <c r="L6" s="36">
        <f t="shared" si="2"/>
        <v>4010.958904</v>
      </c>
      <c r="M6" s="38">
        <f t="shared" si="3"/>
        <v>4010.958904</v>
      </c>
      <c r="N6" s="34">
        <v>45275.0</v>
      </c>
      <c r="O6" s="34">
        <v>45280.0</v>
      </c>
      <c r="P6" s="34">
        <v>45462.0</v>
      </c>
      <c r="Q6" s="39" t="s">
        <v>34</v>
      </c>
      <c r="R6" s="40"/>
      <c r="S6" s="36">
        <f t="shared" si="4"/>
        <v>4032.876712</v>
      </c>
      <c r="T6" s="38">
        <f t="shared" si="5"/>
        <v>4032.876712</v>
      </c>
      <c r="U6" s="41">
        <v>45460.0</v>
      </c>
      <c r="V6" s="41">
        <v>45463.0</v>
      </c>
      <c r="W6" s="41">
        <v>45646.0</v>
      </c>
      <c r="X6" s="39" t="s">
        <v>34</v>
      </c>
      <c r="Y6" s="42" t="s">
        <v>48</v>
      </c>
      <c r="Z6" s="35"/>
      <c r="AA6" s="36">
        <f t="shared" si="6"/>
        <v>1950.684932</v>
      </c>
      <c r="AB6" s="38">
        <f t="shared" si="7"/>
        <v>1950.684932</v>
      </c>
      <c r="AC6" s="41">
        <v>45558.0</v>
      </c>
      <c r="AD6" s="41">
        <v>45646.0</v>
      </c>
      <c r="AE6" s="38">
        <f t="shared" ref="AE6:AF6" si="11">S6-AA6</f>
        <v>2082.191781</v>
      </c>
      <c r="AF6" s="38">
        <f t="shared" si="11"/>
        <v>2082.191781</v>
      </c>
      <c r="AG6" s="35"/>
      <c r="AH6" s="36">
        <f t="shared" si="9"/>
        <v>98049.31507</v>
      </c>
      <c r="AI6" s="41">
        <v>45562.0</v>
      </c>
      <c r="AJ6" s="43" t="s">
        <v>35</v>
      </c>
      <c r="AK6" s="43" t="s">
        <v>49</v>
      </c>
      <c r="AL6" s="44"/>
      <c r="AM6" s="45">
        <v>26399.0</v>
      </c>
      <c r="AN6" s="46" t="s">
        <v>36</v>
      </c>
      <c r="AO6" s="46" t="s">
        <v>50</v>
      </c>
      <c r="AP6" s="46"/>
      <c r="AQ6" s="46" t="s">
        <v>38</v>
      </c>
      <c r="AR6" s="47">
        <v>8.56323881E8</v>
      </c>
      <c r="AS6" s="47">
        <v>2.1202337E7</v>
      </c>
      <c r="AT6" s="48" t="s">
        <v>51</v>
      </c>
      <c r="AU6" s="35"/>
      <c r="AV6" s="35"/>
      <c r="AW6" s="35"/>
      <c r="AX6" s="35"/>
      <c r="AY6" s="35"/>
      <c r="AZ6" s="35"/>
    </row>
    <row r="7" ht="36.0" customHeight="1">
      <c r="A7" s="49">
        <v>44907.0</v>
      </c>
      <c r="B7" s="50" t="s">
        <v>52</v>
      </c>
      <c r="C7" s="51">
        <v>20000.0</v>
      </c>
      <c r="D7" s="52">
        <v>0.08</v>
      </c>
      <c r="E7" s="51">
        <v>1595.62</v>
      </c>
      <c r="F7" s="53">
        <v>1595.62</v>
      </c>
      <c r="G7" s="49">
        <v>44929.0</v>
      </c>
      <c r="H7" s="49">
        <v>44915.0</v>
      </c>
      <c r="I7" s="49">
        <v>45279.0</v>
      </c>
      <c r="J7" s="50" t="s">
        <v>33</v>
      </c>
      <c r="K7" s="54"/>
      <c r="L7" s="51">
        <f t="shared" si="2"/>
        <v>802.1917808</v>
      </c>
      <c r="M7" s="53">
        <f t="shared" si="3"/>
        <v>802.1917808</v>
      </c>
      <c r="N7" s="49">
        <v>45275.0</v>
      </c>
      <c r="O7" s="49">
        <v>45280.0</v>
      </c>
      <c r="P7" s="49">
        <v>45462.0</v>
      </c>
      <c r="Q7" s="54" t="s">
        <v>34</v>
      </c>
      <c r="R7" s="55" t="s">
        <v>53</v>
      </c>
      <c r="S7" s="51">
        <f t="shared" si="4"/>
        <v>806.5753425</v>
      </c>
      <c r="T7" s="53">
        <f t="shared" si="5"/>
        <v>806.5753425</v>
      </c>
      <c r="U7" s="56">
        <v>45460.0</v>
      </c>
      <c r="V7" s="56">
        <v>45463.0</v>
      </c>
      <c r="W7" s="56">
        <v>45646.0</v>
      </c>
      <c r="X7" s="57" t="s">
        <v>34</v>
      </c>
      <c r="Y7" s="58" t="s">
        <v>54</v>
      </c>
      <c r="Z7" s="50"/>
      <c r="AA7" s="51">
        <f t="shared" si="6"/>
        <v>390.1369863</v>
      </c>
      <c r="AB7" s="53">
        <f t="shared" si="7"/>
        <v>390.1369863</v>
      </c>
      <c r="AC7" s="56">
        <v>45558.0</v>
      </c>
      <c r="AD7" s="56">
        <v>45646.0</v>
      </c>
      <c r="AE7" s="53">
        <f t="shared" ref="AE7:AF7" si="12">S7-AA7</f>
        <v>416.4383562</v>
      </c>
      <c r="AF7" s="53">
        <f t="shared" si="12"/>
        <v>416.4383562</v>
      </c>
      <c r="AG7" s="50"/>
      <c r="AH7" s="51">
        <f t="shared" si="9"/>
        <v>19609.86301</v>
      </c>
      <c r="AI7" s="56">
        <v>45562.0</v>
      </c>
      <c r="AJ7" s="57" t="s">
        <v>34</v>
      </c>
      <c r="AK7" s="59" t="s">
        <v>55</v>
      </c>
      <c r="AL7" s="60"/>
      <c r="AM7" s="61">
        <v>20828.0</v>
      </c>
      <c r="AN7" s="62" t="s">
        <v>36</v>
      </c>
      <c r="AO7" s="62" t="s">
        <v>56</v>
      </c>
      <c r="AP7" s="62"/>
      <c r="AQ7" s="62" t="s">
        <v>38</v>
      </c>
      <c r="AR7" s="62" t="s">
        <v>57</v>
      </c>
      <c r="AS7" s="62">
        <v>1.01205681E8</v>
      </c>
      <c r="AT7" s="63" t="s">
        <v>58</v>
      </c>
      <c r="AU7" s="50"/>
      <c r="AV7" s="50"/>
      <c r="AW7" s="50"/>
      <c r="AX7" s="50"/>
      <c r="AY7" s="50"/>
      <c r="AZ7" s="50"/>
    </row>
    <row r="8" ht="40.5" customHeight="1">
      <c r="A8" s="64">
        <v>44907.0</v>
      </c>
      <c r="B8" s="65" t="s">
        <v>59</v>
      </c>
      <c r="C8" s="66">
        <v>50000.0</v>
      </c>
      <c r="D8" s="67">
        <v>0.08</v>
      </c>
      <c r="E8" s="66">
        <v>3989.04</v>
      </c>
      <c r="F8" s="68">
        <v>3989.04</v>
      </c>
      <c r="G8" s="64">
        <v>44929.0</v>
      </c>
      <c r="H8" s="64">
        <v>44915.0</v>
      </c>
      <c r="I8" s="64">
        <v>45279.0</v>
      </c>
      <c r="J8" s="69" t="s">
        <v>33</v>
      </c>
      <c r="K8" s="70"/>
      <c r="L8" s="66">
        <f t="shared" si="2"/>
        <v>2005.479452</v>
      </c>
      <c r="M8" s="68">
        <f t="shared" si="3"/>
        <v>2005.479452</v>
      </c>
      <c r="N8" s="64">
        <v>45275.0</v>
      </c>
      <c r="O8" s="64">
        <v>45280.0</v>
      </c>
      <c r="P8" s="64">
        <v>45462.0</v>
      </c>
      <c r="Q8" s="70" t="s">
        <v>34</v>
      </c>
      <c r="R8" s="71" t="s">
        <v>60</v>
      </c>
      <c r="S8" s="66">
        <f t="shared" si="4"/>
        <v>2016.438356</v>
      </c>
      <c r="T8" s="68">
        <f t="shared" si="5"/>
        <v>2016.438356</v>
      </c>
      <c r="U8" s="72">
        <v>45460.0</v>
      </c>
      <c r="V8" s="72">
        <v>45463.0</v>
      </c>
      <c r="W8" s="72">
        <v>45646.0</v>
      </c>
      <c r="X8" s="73" t="s">
        <v>34</v>
      </c>
      <c r="Y8" s="74" t="s">
        <v>61</v>
      </c>
      <c r="Z8" s="69"/>
      <c r="AA8" s="66">
        <f t="shared" si="6"/>
        <v>975.3424658</v>
      </c>
      <c r="AB8" s="68">
        <f t="shared" si="7"/>
        <v>975.3424658</v>
      </c>
      <c r="AC8" s="72">
        <v>45558.0</v>
      </c>
      <c r="AD8" s="72">
        <v>45646.0</v>
      </c>
      <c r="AE8" s="68">
        <f t="shared" ref="AE8:AF8" si="13">S8-AA8</f>
        <v>1041.09589</v>
      </c>
      <c r="AF8" s="68">
        <f t="shared" si="13"/>
        <v>1041.09589</v>
      </c>
      <c r="AG8" s="69"/>
      <c r="AH8" s="66">
        <f t="shared" si="9"/>
        <v>49024.65753</v>
      </c>
      <c r="AI8" s="72">
        <v>45562.0</v>
      </c>
      <c r="AJ8" s="73" t="s">
        <v>44</v>
      </c>
      <c r="AK8" s="73" t="s">
        <v>62</v>
      </c>
      <c r="AL8" s="75"/>
      <c r="AM8" s="76">
        <v>27212.0</v>
      </c>
      <c r="AN8" s="77" t="s">
        <v>36</v>
      </c>
      <c r="AO8" s="77" t="s">
        <v>63</v>
      </c>
      <c r="AP8" s="77"/>
      <c r="AQ8" s="77" t="s">
        <v>38</v>
      </c>
      <c r="AR8" s="77">
        <v>1.4790115E7</v>
      </c>
      <c r="AS8" s="77">
        <v>1.1000138E7</v>
      </c>
      <c r="AT8" s="78" t="s">
        <v>64</v>
      </c>
      <c r="AU8" s="69"/>
      <c r="AV8" s="69"/>
      <c r="AW8" s="69"/>
      <c r="AX8" s="69"/>
      <c r="AY8" s="69"/>
      <c r="AZ8" s="69"/>
    </row>
    <row r="9" ht="15.75" customHeight="1">
      <c r="A9" s="18">
        <v>44907.0</v>
      </c>
      <c r="B9" s="19" t="s">
        <v>65</v>
      </c>
      <c r="C9" s="15">
        <v>20000.0</v>
      </c>
      <c r="D9" s="16">
        <v>0.08</v>
      </c>
      <c r="E9" s="15">
        <v>1595.62</v>
      </c>
      <c r="F9" s="17">
        <v>1595.62</v>
      </c>
      <c r="G9" s="18">
        <v>44929.0</v>
      </c>
      <c r="H9" s="18">
        <v>44915.0</v>
      </c>
      <c r="I9" s="18">
        <v>45279.0</v>
      </c>
      <c r="J9" s="19" t="s">
        <v>33</v>
      </c>
      <c r="K9" s="79"/>
      <c r="L9" s="15">
        <f t="shared" si="2"/>
        <v>802.1917808</v>
      </c>
      <c r="M9" s="17">
        <f t="shared" si="3"/>
        <v>802.1917808</v>
      </c>
      <c r="N9" s="18">
        <v>45275.0</v>
      </c>
      <c r="O9" s="18">
        <v>45280.0</v>
      </c>
      <c r="P9" s="18">
        <v>45462.0</v>
      </c>
      <c r="Q9" s="79" t="s">
        <v>34</v>
      </c>
      <c r="R9" s="80"/>
      <c r="S9" s="15">
        <f t="shared" si="4"/>
        <v>806.5753425</v>
      </c>
      <c r="T9" s="17">
        <f t="shared" si="5"/>
        <v>806.5753425</v>
      </c>
      <c r="U9" s="22">
        <v>45460.0</v>
      </c>
      <c r="V9" s="22">
        <v>45463.0</v>
      </c>
      <c r="W9" s="22">
        <v>45646.0</v>
      </c>
      <c r="X9" s="20" t="s">
        <v>34</v>
      </c>
      <c r="Y9" s="81"/>
      <c r="AA9" s="15">
        <f t="shared" si="6"/>
        <v>390.1369863</v>
      </c>
      <c r="AB9" s="17">
        <f t="shared" si="7"/>
        <v>390.1369863</v>
      </c>
      <c r="AC9" s="22">
        <v>45558.0</v>
      </c>
      <c r="AD9" s="22">
        <v>45646.0</v>
      </c>
      <c r="AE9" s="17">
        <f t="shared" ref="AE9:AF9" si="14">S9-AA9</f>
        <v>416.4383562</v>
      </c>
      <c r="AF9" s="17">
        <f t="shared" si="14"/>
        <v>416.4383562</v>
      </c>
      <c r="AG9" s="19"/>
      <c r="AH9" s="15">
        <f t="shared" si="9"/>
        <v>19609.86301</v>
      </c>
      <c r="AI9" s="24">
        <v>45562.0</v>
      </c>
      <c r="AJ9" s="25" t="s">
        <v>44</v>
      </c>
      <c r="AL9" s="31"/>
      <c r="AM9" s="32">
        <v>31041.0</v>
      </c>
      <c r="AN9" s="28" t="s">
        <v>36</v>
      </c>
      <c r="AO9" s="28" t="s">
        <v>66</v>
      </c>
      <c r="AP9" s="28"/>
      <c r="AQ9" s="28" t="s">
        <v>38</v>
      </c>
      <c r="AR9" s="28">
        <v>3.8101739081E10</v>
      </c>
      <c r="AS9" s="28">
        <v>2.1200339E7</v>
      </c>
      <c r="AT9" s="82" t="s">
        <v>67</v>
      </c>
    </row>
    <row r="10" ht="15.75" customHeight="1">
      <c r="A10" s="83">
        <v>44907.0</v>
      </c>
      <c r="B10" s="84" t="s">
        <v>68</v>
      </c>
      <c r="C10" s="85">
        <v>100000.0</v>
      </c>
      <c r="D10" s="86">
        <v>0.08</v>
      </c>
      <c r="E10" s="85">
        <v>7978.08</v>
      </c>
      <c r="F10" s="87">
        <v>7180.27</v>
      </c>
      <c r="G10" s="83">
        <v>44929.0</v>
      </c>
      <c r="H10" s="83">
        <v>44915.0</v>
      </c>
      <c r="I10" s="83">
        <v>45279.0</v>
      </c>
      <c r="J10" s="84" t="s">
        <v>33</v>
      </c>
      <c r="K10" s="88"/>
      <c r="L10" s="85">
        <f t="shared" si="2"/>
        <v>4010.958904</v>
      </c>
      <c r="M10" s="87">
        <f>L10*0.9</f>
        <v>3609.863014</v>
      </c>
      <c r="N10" s="83">
        <v>45275.0</v>
      </c>
      <c r="O10" s="83">
        <v>45280.0</v>
      </c>
      <c r="P10" s="83">
        <v>45462.0</v>
      </c>
      <c r="Q10" s="88" t="s">
        <v>34</v>
      </c>
      <c r="R10" s="89"/>
      <c r="S10" s="85">
        <f t="shared" si="4"/>
        <v>4032.876712</v>
      </c>
      <c r="T10" s="87">
        <f>S10*0.9</f>
        <v>3629.589041</v>
      </c>
      <c r="U10" s="90">
        <v>45460.0</v>
      </c>
      <c r="V10" s="90">
        <v>45463.0</v>
      </c>
      <c r="W10" s="90">
        <v>45646.0</v>
      </c>
      <c r="X10" s="91" t="s">
        <v>34</v>
      </c>
      <c r="Y10" s="92"/>
      <c r="Z10" s="93"/>
      <c r="AA10" s="85">
        <f t="shared" si="6"/>
        <v>1950.684932</v>
      </c>
      <c r="AB10" s="87">
        <f>AA10*0.9</f>
        <v>1755.616438</v>
      </c>
      <c r="AC10" s="90">
        <v>45558.0</v>
      </c>
      <c r="AD10" s="90">
        <v>45646.0</v>
      </c>
      <c r="AE10" s="87">
        <f t="shared" ref="AE10:AF10" si="15">S10-AA10</f>
        <v>2082.191781</v>
      </c>
      <c r="AF10" s="87">
        <f t="shared" si="15"/>
        <v>1873.972603</v>
      </c>
      <c r="AG10" s="84"/>
      <c r="AH10" s="85">
        <f t="shared" si="9"/>
        <v>98244.38356</v>
      </c>
      <c r="AI10" s="94">
        <v>45562.0</v>
      </c>
      <c r="AJ10" s="95" t="s">
        <v>35</v>
      </c>
      <c r="AK10" s="93"/>
      <c r="AL10" s="96"/>
      <c r="AM10" s="97">
        <v>21709.0</v>
      </c>
      <c r="AN10" s="98" t="s">
        <v>69</v>
      </c>
      <c r="AO10" s="98" t="s">
        <v>70</v>
      </c>
      <c r="AP10" s="98"/>
      <c r="AQ10" s="98" t="s">
        <v>38</v>
      </c>
      <c r="AR10" s="98">
        <v>3.930395638E9</v>
      </c>
      <c r="AS10" s="98">
        <v>2.1000021E7</v>
      </c>
      <c r="AT10" s="99" t="s">
        <v>71</v>
      </c>
      <c r="AU10" s="93"/>
      <c r="AV10" s="93"/>
      <c r="AW10" s="93"/>
      <c r="AX10" s="93"/>
      <c r="AY10" s="93"/>
      <c r="AZ10" s="93"/>
    </row>
    <row r="11" ht="15.75" customHeight="1">
      <c r="A11" s="18">
        <v>44909.0</v>
      </c>
      <c r="B11" s="19" t="s">
        <v>72</v>
      </c>
      <c r="C11" s="15">
        <v>50000.0</v>
      </c>
      <c r="D11" s="16">
        <v>0.08</v>
      </c>
      <c r="E11" s="15">
        <v>3989.04</v>
      </c>
      <c r="F11" s="17">
        <v>3989.04</v>
      </c>
      <c r="G11" s="18">
        <v>44929.0</v>
      </c>
      <c r="H11" s="18">
        <v>44915.0</v>
      </c>
      <c r="I11" s="18">
        <v>45279.0</v>
      </c>
      <c r="J11" s="19" t="s">
        <v>33</v>
      </c>
      <c r="K11" s="79"/>
      <c r="L11" s="15">
        <f t="shared" si="2"/>
        <v>2005.479452</v>
      </c>
      <c r="M11" s="17">
        <f t="shared" ref="M11:M22" si="17">L11</f>
        <v>2005.479452</v>
      </c>
      <c r="N11" s="18">
        <v>45275.0</v>
      </c>
      <c r="O11" s="18">
        <v>45280.0</v>
      </c>
      <c r="P11" s="18">
        <v>45462.0</v>
      </c>
      <c r="Q11" s="79" t="s">
        <v>34</v>
      </c>
      <c r="R11" s="80"/>
      <c r="S11" s="15">
        <f t="shared" si="4"/>
        <v>2016.438356</v>
      </c>
      <c r="T11" s="17">
        <f t="shared" ref="T11:T22" si="18">S11</f>
        <v>2016.438356</v>
      </c>
      <c r="U11" s="22">
        <v>45460.0</v>
      </c>
      <c r="V11" s="22">
        <v>45463.0</v>
      </c>
      <c r="W11" s="22">
        <v>45646.0</v>
      </c>
      <c r="X11" s="20" t="s">
        <v>34</v>
      </c>
      <c r="Y11" s="81"/>
      <c r="AA11" s="15">
        <f t="shared" si="6"/>
        <v>975.3424658</v>
      </c>
      <c r="AB11" s="17">
        <f t="shared" ref="AB11:AB22" si="19">AA11</f>
        <v>975.3424658</v>
      </c>
      <c r="AC11" s="22">
        <v>45558.0</v>
      </c>
      <c r="AD11" s="22">
        <v>45646.0</v>
      </c>
      <c r="AE11" s="17">
        <f t="shared" ref="AE11:AF11" si="16">S11-AA11</f>
        <v>1041.09589</v>
      </c>
      <c r="AF11" s="17">
        <f t="shared" si="16"/>
        <v>1041.09589</v>
      </c>
      <c r="AG11" s="19"/>
      <c r="AH11" s="15">
        <f t="shared" si="9"/>
        <v>49024.65753</v>
      </c>
      <c r="AI11" s="24">
        <v>45561.0</v>
      </c>
      <c r="AJ11" s="100" t="s">
        <v>73</v>
      </c>
      <c r="AL11" s="31"/>
      <c r="AM11" s="32">
        <v>28290.0</v>
      </c>
      <c r="AN11" s="28" t="s">
        <v>36</v>
      </c>
      <c r="AO11" s="28" t="s">
        <v>74</v>
      </c>
      <c r="AP11" s="28"/>
      <c r="AQ11" s="28" t="s">
        <v>38</v>
      </c>
      <c r="AR11" s="28">
        <v>2.113935981E9</v>
      </c>
      <c r="AS11" s="28">
        <v>1.24003116E8</v>
      </c>
      <c r="AT11" s="82" t="s">
        <v>75</v>
      </c>
    </row>
    <row r="12" ht="15.75" customHeight="1">
      <c r="A12" s="18">
        <v>44909.0</v>
      </c>
      <c r="B12" s="19" t="s">
        <v>76</v>
      </c>
      <c r="C12" s="15">
        <v>50000.0</v>
      </c>
      <c r="D12" s="16">
        <v>0.08</v>
      </c>
      <c r="E12" s="15">
        <v>3989.04</v>
      </c>
      <c r="F12" s="17">
        <v>3989.04</v>
      </c>
      <c r="G12" s="18">
        <v>44929.0</v>
      </c>
      <c r="H12" s="18">
        <v>44915.0</v>
      </c>
      <c r="I12" s="18">
        <v>45279.0</v>
      </c>
      <c r="J12" s="19" t="s">
        <v>33</v>
      </c>
      <c r="K12" s="79"/>
      <c r="L12" s="15">
        <f t="shared" si="2"/>
        <v>2005.479452</v>
      </c>
      <c r="M12" s="17">
        <f t="shared" si="17"/>
        <v>2005.479452</v>
      </c>
      <c r="N12" s="18">
        <v>45275.0</v>
      </c>
      <c r="O12" s="18">
        <v>45280.0</v>
      </c>
      <c r="P12" s="18">
        <v>45462.0</v>
      </c>
      <c r="Q12" s="79" t="s">
        <v>34</v>
      </c>
      <c r="R12" s="80"/>
      <c r="S12" s="15">
        <f t="shared" si="4"/>
        <v>2016.438356</v>
      </c>
      <c r="T12" s="17">
        <f t="shared" si="18"/>
        <v>2016.438356</v>
      </c>
      <c r="U12" s="22">
        <v>45460.0</v>
      </c>
      <c r="V12" s="22">
        <v>45463.0</v>
      </c>
      <c r="W12" s="22">
        <v>45646.0</v>
      </c>
      <c r="X12" s="20" t="s">
        <v>34</v>
      </c>
      <c r="Y12" s="81"/>
      <c r="AA12" s="15">
        <f t="shared" si="6"/>
        <v>975.3424658</v>
      </c>
      <c r="AB12" s="17">
        <f t="shared" si="19"/>
        <v>975.3424658</v>
      </c>
      <c r="AC12" s="22">
        <v>45558.0</v>
      </c>
      <c r="AD12" s="22">
        <v>45646.0</v>
      </c>
      <c r="AE12" s="17">
        <f t="shared" ref="AE12:AF12" si="20">S12-AA12</f>
        <v>1041.09589</v>
      </c>
      <c r="AF12" s="17">
        <f t="shared" si="20"/>
        <v>1041.09589</v>
      </c>
      <c r="AG12" s="19"/>
      <c r="AH12" s="15">
        <f t="shared" si="9"/>
        <v>49024.65753</v>
      </c>
      <c r="AI12" s="24">
        <v>45562.0</v>
      </c>
      <c r="AJ12" s="25" t="s">
        <v>44</v>
      </c>
      <c r="AL12" s="31"/>
      <c r="AM12" s="32">
        <v>27049.0</v>
      </c>
      <c r="AN12" s="28" t="s">
        <v>36</v>
      </c>
      <c r="AO12" s="28" t="s">
        <v>77</v>
      </c>
      <c r="AP12" s="28"/>
      <c r="AQ12" s="28" t="s">
        <v>38</v>
      </c>
      <c r="AR12" s="28">
        <v>2.29053500778E11</v>
      </c>
      <c r="AS12" s="28">
        <v>6.3100277E7</v>
      </c>
      <c r="AT12" s="82" t="s">
        <v>78</v>
      </c>
    </row>
    <row r="13" ht="42.75" customHeight="1">
      <c r="A13" s="101">
        <v>44910.0</v>
      </c>
      <c r="B13" s="102" t="s">
        <v>79</v>
      </c>
      <c r="C13" s="103">
        <v>30000.0</v>
      </c>
      <c r="D13" s="104">
        <v>0.08</v>
      </c>
      <c r="E13" s="103">
        <v>2393.42</v>
      </c>
      <c r="F13" s="103">
        <v>2393.42</v>
      </c>
      <c r="G13" s="101">
        <v>44929.0</v>
      </c>
      <c r="H13" s="101">
        <v>44915.0</v>
      </c>
      <c r="I13" s="101">
        <v>45279.0</v>
      </c>
      <c r="J13" s="105" t="s">
        <v>33</v>
      </c>
      <c r="K13" s="106"/>
      <c r="L13" s="103">
        <f>(C13*D13)*((P13-O13+1)/365)</f>
        <v>1203.287671</v>
      </c>
      <c r="M13" s="103">
        <f t="shared" si="17"/>
        <v>1203.287671</v>
      </c>
      <c r="N13" s="101">
        <v>45275.0</v>
      </c>
      <c r="O13" s="101">
        <v>45280.0</v>
      </c>
      <c r="P13" s="101">
        <v>45462.0</v>
      </c>
      <c r="Q13" s="107" t="s">
        <v>34</v>
      </c>
      <c r="R13" s="106"/>
      <c r="S13" s="108">
        <f t="shared" si="4"/>
        <v>1209.863014</v>
      </c>
      <c r="T13" s="109">
        <f t="shared" si="18"/>
        <v>1209.863014</v>
      </c>
      <c r="U13" s="110">
        <v>45460.0</v>
      </c>
      <c r="V13" s="110">
        <v>45463.0</v>
      </c>
      <c r="W13" s="110">
        <v>45646.0</v>
      </c>
      <c r="X13" s="111" t="s">
        <v>34</v>
      </c>
      <c r="Y13" s="112" t="s">
        <v>80</v>
      </c>
      <c r="Z13" s="113"/>
      <c r="AA13" s="108">
        <f t="shared" si="6"/>
        <v>585.2054795</v>
      </c>
      <c r="AB13" s="109">
        <f t="shared" si="19"/>
        <v>585.2054795</v>
      </c>
      <c r="AC13" s="114">
        <v>45558.0</v>
      </c>
      <c r="AD13" s="114">
        <v>45646.0</v>
      </c>
      <c r="AE13" s="109">
        <f t="shared" ref="AE13:AF13" si="21">S13-AA13</f>
        <v>624.6575342</v>
      </c>
      <c r="AF13" s="109">
        <f t="shared" si="21"/>
        <v>624.6575342</v>
      </c>
      <c r="AG13" s="115"/>
      <c r="AH13" s="108">
        <f t="shared" si="9"/>
        <v>29414.79452</v>
      </c>
      <c r="AI13" s="110">
        <v>45562.0</v>
      </c>
      <c r="AJ13" s="111" t="s">
        <v>34</v>
      </c>
      <c r="AK13" s="116" t="s">
        <v>81</v>
      </c>
      <c r="AL13" s="101"/>
      <c r="AM13" s="117">
        <v>34210.0</v>
      </c>
      <c r="AN13" s="105" t="s">
        <v>82</v>
      </c>
      <c r="AO13" s="113"/>
      <c r="AP13" s="118" t="s">
        <v>83</v>
      </c>
      <c r="AQ13" s="105" t="s">
        <v>38</v>
      </c>
      <c r="AR13" s="119">
        <v>4.83081378983E11</v>
      </c>
      <c r="AS13" s="119">
        <v>2.1000322E7</v>
      </c>
      <c r="AT13" s="120" t="s">
        <v>84</v>
      </c>
      <c r="AU13" s="113"/>
      <c r="AV13" s="113"/>
      <c r="AW13" s="113"/>
      <c r="AX13" s="113"/>
      <c r="AY13" s="113"/>
      <c r="AZ13" s="113"/>
    </row>
    <row r="14" ht="39.0" customHeight="1">
      <c r="A14" s="121">
        <v>44910.0</v>
      </c>
      <c r="B14" s="122" t="s">
        <v>85</v>
      </c>
      <c r="C14" s="123">
        <v>10000.0</v>
      </c>
      <c r="D14" s="124">
        <v>0.08</v>
      </c>
      <c r="E14" s="123">
        <v>797.81</v>
      </c>
      <c r="F14" s="125">
        <v>797.81</v>
      </c>
      <c r="G14" s="121">
        <v>44929.0</v>
      </c>
      <c r="H14" s="121">
        <v>44915.0</v>
      </c>
      <c r="I14" s="121">
        <v>45279.0</v>
      </c>
      <c r="J14" s="122" t="s">
        <v>33</v>
      </c>
      <c r="K14" s="126"/>
      <c r="L14" s="123">
        <f t="shared" ref="L14:L35" si="23">(C14*D14)*((P14-O14+1)/365)</f>
        <v>401.0958904</v>
      </c>
      <c r="M14" s="125">
        <f t="shared" si="17"/>
        <v>401.0958904</v>
      </c>
      <c r="N14" s="121">
        <v>45275.0</v>
      </c>
      <c r="O14" s="121">
        <v>45280.0</v>
      </c>
      <c r="P14" s="121">
        <v>45462.0</v>
      </c>
      <c r="Q14" s="126" t="s">
        <v>34</v>
      </c>
      <c r="R14" s="127" t="s">
        <v>86</v>
      </c>
      <c r="S14" s="123">
        <f t="shared" si="4"/>
        <v>403.2876712</v>
      </c>
      <c r="T14" s="125">
        <f t="shared" si="18"/>
        <v>403.2876712</v>
      </c>
      <c r="U14" s="128">
        <v>45460.0</v>
      </c>
      <c r="V14" s="128">
        <v>45463.0</v>
      </c>
      <c r="W14" s="128">
        <v>45646.0</v>
      </c>
      <c r="X14" s="129" t="s">
        <v>34</v>
      </c>
      <c r="Y14" s="130" t="s">
        <v>87</v>
      </c>
      <c r="Z14" s="131"/>
      <c r="AA14" s="123">
        <f t="shared" si="6"/>
        <v>195.0684932</v>
      </c>
      <c r="AB14" s="125">
        <f t="shared" si="19"/>
        <v>195.0684932</v>
      </c>
      <c r="AC14" s="132">
        <v>45558.0</v>
      </c>
      <c r="AD14" s="132">
        <v>45646.0</v>
      </c>
      <c r="AE14" s="125">
        <f t="shared" ref="AE14:AF14" si="22">S14-AA14</f>
        <v>208.2191781</v>
      </c>
      <c r="AF14" s="125">
        <f t="shared" si="22"/>
        <v>208.2191781</v>
      </c>
      <c r="AG14" s="122"/>
      <c r="AH14" s="123">
        <f t="shared" si="9"/>
        <v>9804.931507</v>
      </c>
      <c r="AI14" s="128">
        <v>45562.0</v>
      </c>
      <c r="AJ14" s="129" t="s">
        <v>34</v>
      </c>
      <c r="AK14" s="133" t="s">
        <v>88</v>
      </c>
      <c r="AL14" s="134"/>
      <c r="AM14" s="135">
        <v>21025.0</v>
      </c>
      <c r="AN14" s="136" t="s">
        <v>36</v>
      </c>
      <c r="AO14" s="136" t="s">
        <v>89</v>
      </c>
      <c r="AP14" s="136"/>
      <c r="AQ14" s="136" t="s">
        <v>38</v>
      </c>
      <c r="AR14" s="136">
        <v>4.97552854E9</v>
      </c>
      <c r="AS14" s="136">
        <v>2.1000089E7</v>
      </c>
      <c r="AT14" s="137" t="s">
        <v>90</v>
      </c>
      <c r="AU14" s="131"/>
      <c r="AV14" s="131"/>
      <c r="AW14" s="131"/>
      <c r="AX14" s="131"/>
      <c r="AY14" s="131"/>
      <c r="AZ14" s="131"/>
    </row>
    <row r="15" ht="15.75" customHeight="1">
      <c r="A15" s="18">
        <v>44911.0</v>
      </c>
      <c r="B15" s="19" t="s">
        <v>91</v>
      </c>
      <c r="C15" s="15">
        <v>80000.0</v>
      </c>
      <c r="D15" s="16">
        <v>0.08</v>
      </c>
      <c r="E15" s="15">
        <v>6382.47</v>
      </c>
      <c r="F15" s="17">
        <v>6382.47</v>
      </c>
      <c r="G15" s="18">
        <v>44929.0</v>
      </c>
      <c r="H15" s="18">
        <v>44915.0</v>
      </c>
      <c r="I15" s="18">
        <v>45279.0</v>
      </c>
      <c r="J15" s="19" t="s">
        <v>33</v>
      </c>
      <c r="K15" s="79"/>
      <c r="L15" s="15">
        <f t="shared" si="23"/>
        <v>3208.767123</v>
      </c>
      <c r="M15" s="17">
        <f t="shared" si="17"/>
        <v>3208.767123</v>
      </c>
      <c r="N15" s="18">
        <v>45275.0</v>
      </c>
      <c r="O15" s="18">
        <v>45280.0</v>
      </c>
      <c r="P15" s="18">
        <v>45462.0</v>
      </c>
      <c r="Q15" s="79" t="s">
        <v>34</v>
      </c>
      <c r="R15" s="80"/>
      <c r="S15" s="15">
        <f t="shared" si="4"/>
        <v>3226.30137</v>
      </c>
      <c r="T15" s="17">
        <f t="shared" si="18"/>
        <v>3226.30137</v>
      </c>
      <c r="U15" s="24">
        <v>45460.0</v>
      </c>
      <c r="V15" s="24">
        <v>45463.0</v>
      </c>
      <c r="W15" s="24">
        <v>45646.0</v>
      </c>
      <c r="X15" s="20" t="s">
        <v>34</v>
      </c>
      <c r="Y15" s="81"/>
      <c r="AA15" s="15">
        <f t="shared" si="6"/>
        <v>1560.547945</v>
      </c>
      <c r="AB15" s="17">
        <f t="shared" si="19"/>
        <v>1560.547945</v>
      </c>
      <c r="AC15" s="22">
        <v>45558.0</v>
      </c>
      <c r="AD15" s="22">
        <v>45646.0</v>
      </c>
      <c r="AE15" s="17">
        <f t="shared" ref="AE15:AF15" si="24">S15-AA15</f>
        <v>1665.753425</v>
      </c>
      <c r="AF15" s="17">
        <f t="shared" si="24"/>
        <v>1665.753425</v>
      </c>
      <c r="AG15" s="19"/>
      <c r="AH15" s="15">
        <f t="shared" si="9"/>
        <v>78439.45205</v>
      </c>
      <c r="AI15" s="24">
        <v>45562.0</v>
      </c>
      <c r="AJ15" s="25" t="s">
        <v>35</v>
      </c>
      <c r="AL15" s="31"/>
      <c r="AM15" s="32">
        <v>20953.0</v>
      </c>
      <c r="AN15" s="28" t="s">
        <v>36</v>
      </c>
      <c r="AO15" s="28" t="s">
        <v>92</v>
      </c>
      <c r="AP15" s="28"/>
      <c r="AQ15" s="28" t="s">
        <v>38</v>
      </c>
      <c r="AR15" s="28">
        <v>7.58382771E8</v>
      </c>
      <c r="AS15" s="28">
        <v>2.1000021E7</v>
      </c>
      <c r="AT15" s="82" t="s">
        <v>93</v>
      </c>
    </row>
    <row r="16" ht="30.75" customHeight="1">
      <c r="A16" s="138">
        <v>44911.0</v>
      </c>
      <c r="B16" s="139" t="s">
        <v>94</v>
      </c>
      <c r="C16" s="140">
        <v>20000.0</v>
      </c>
      <c r="D16" s="141">
        <v>0.08</v>
      </c>
      <c r="E16" s="140">
        <v>1595.62</v>
      </c>
      <c r="F16" s="142">
        <v>1595.62</v>
      </c>
      <c r="G16" s="138">
        <v>44929.0</v>
      </c>
      <c r="H16" s="138">
        <v>44915.0</v>
      </c>
      <c r="I16" s="138">
        <v>45279.0</v>
      </c>
      <c r="J16" s="139" t="s">
        <v>33</v>
      </c>
      <c r="K16" s="143"/>
      <c r="L16" s="140">
        <f t="shared" si="23"/>
        <v>802.1917808</v>
      </c>
      <c r="M16" s="142">
        <f t="shared" si="17"/>
        <v>802.1917808</v>
      </c>
      <c r="N16" s="138">
        <v>45275.0</v>
      </c>
      <c r="O16" s="138">
        <v>45280.0</v>
      </c>
      <c r="P16" s="138">
        <v>45462.0</v>
      </c>
      <c r="Q16" s="143" t="s">
        <v>34</v>
      </c>
      <c r="R16" s="144" t="s">
        <v>95</v>
      </c>
      <c r="S16" s="140">
        <f t="shared" si="4"/>
        <v>806.5753425</v>
      </c>
      <c r="T16" s="142">
        <f t="shared" si="18"/>
        <v>806.5753425</v>
      </c>
      <c r="U16" s="145">
        <v>45460.0</v>
      </c>
      <c r="V16" s="145">
        <v>45463.0</v>
      </c>
      <c r="W16" s="145">
        <v>45646.0</v>
      </c>
      <c r="X16" s="146" t="s">
        <v>34</v>
      </c>
      <c r="Y16" s="147" t="s">
        <v>96</v>
      </c>
      <c r="Z16" s="148"/>
      <c r="AA16" s="140">
        <f t="shared" si="6"/>
        <v>390.1369863</v>
      </c>
      <c r="AB16" s="142">
        <f t="shared" si="19"/>
        <v>390.1369863</v>
      </c>
      <c r="AC16" s="149">
        <v>45558.0</v>
      </c>
      <c r="AD16" s="149">
        <v>45646.0</v>
      </c>
      <c r="AE16" s="142">
        <f t="shared" ref="AE16:AF16" si="25">S16-AA16</f>
        <v>416.4383562</v>
      </c>
      <c r="AF16" s="142">
        <f t="shared" si="25"/>
        <v>416.4383562</v>
      </c>
      <c r="AG16" s="139"/>
      <c r="AH16" s="140">
        <f t="shared" si="9"/>
        <v>19609.86301</v>
      </c>
      <c r="AI16" s="145">
        <v>45561.0</v>
      </c>
      <c r="AJ16" s="146" t="s">
        <v>34</v>
      </c>
      <c r="AK16" s="150" t="s">
        <v>97</v>
      </c>
      <c r="AL16" s="151"/>
      <c r="AM16" s="152">
        <v>23285.0</v>
      </c>
      <c r="AN16" s="153" t="s">
        <v>36</v>
      </c>
      <c r="AO16" s="153" t="s">
        <v>98</v>
      </c>
      <c r="AP16" s="153"/>
      <c r="AQ16" s="153" t="s">
        <v>38</v>
      </c>
      <c r="AR16" s="153">
        <v>8.140066083E9</v>
      </c>
      <c r="AS16" s="153">
        <v>3.1207607E7</v>
      </c>
      <c r="AT16" s="154" t="s">
        <v>99</v>
      </c>
      <c r="AU16" s="148"/>
      <c r="AV16" s="148"/>
      <c r="AW16" s="148"/>
      <c r="AX16" s="148"/>
      <c r="AY16" s="148"/>
      <c r="AZ16" s="148"/>
    </row>
    <row r="17" ht="15.75" customHeight="1">
      <c r="A17" s="18">
        <v>44914.0</v>
      </c>
      <c r="B17" s="19" t="s">
        <v>100</v>
      </c>
      <c r="C17" s="15">
        <v>50000.0</v>
      </c>
      <c r="D17" s="16">
        <v>0.08</v>
      </c>
      <c r="E17" s="15">
        <v>3989.04</v>
      </c>
      <c r="F17" s="17">
        <v>3989.04</v>
      </c>
      <c r="G17" s="18">
        <v>44929.0</v>
      </c>
      <c r="H17" s="18">
        <v>44915.0</v>
      </c>
      <c r="I17" s="18">
        <v>45279.0</v>
      </c>
      <c r="J17" s="19" t="s">
        <v>33</v>
      </c>
      <c r="K17" s="79"/>
      <c r="L17" s="15">
        <f t="shared" si="23"/>
        <v>2005.479452</v>
      </c>
      <c r="M17" s="17">
        <f t="shared" si="17"/>
        <v>2005.479452</v>
      </c>
      <c r="N17" s="18">
        <v>45275.0</v>
      </c>
      <c r="O17" s="18">
        <v>45280.0</v>
      </c>
      <c r="P17" s="18">
        <v>45462.0</v>
      </c>
      <c r="Q17" s="79" t="s">
        <v>34</v>
      </c>
      <c r="R17" s="80"/>
      <c r="S17" s="15">
        <f t="shared" si="4"/>
        <v>2016.438356</v>
      </c>
      <c r="T17" s="17">
        <f t="shared" si="18"/>
        <v>2016.438356</v>
      </c>
      <c r="U17" s="22">
        <v>45460.0</v>
      </c>
      <c r="V17" s="22">
        <v>45463.0</v>
      </c>
      <c r="W17" s="155">
        <v>45646.0</v>
      </c>
      <c r="X17" s="20" t="s">
        <v>34</v>
      </c>
      <c r="Y17" s="81"/>
      <c r="AA17" s="15">
        <f t="shared" si="6"/>
        <v>975.3424658</v>
      </c>
      <c r="AB17" s="17">
        <f t="shared" si="19"/>
        <v>975.3424658</v>
      </c>
      <c r="AC17" s="22">
        <v>45558.0</v>
      </c>
      <c r="AD17" s="22">
        <v>45646.0</v>
      </c>
      <c r="AE17" s="17">
        <f t="shared" ref="AE17:AF17" si="26">S17-AA17</f>
        <v>1041.09589</v>
      </c>
      <c r="AF17" s="17">
        <f t="shared" si="26"/>
        <v>1041.09589</v>
      </c>
      <c r="AG17" s="19"/>
      <c r="AH17" s="15">
        <f t="shared" si="9"/>
        <v>49024.65753</v>
      </c>
      <c r="AI17" s="24">
        <v>45562.0</v>
      </c>
      <c r="AJ17" s="25" t="s">
        <v>35</v>
      </c>
      <c r="AL17" s="31"/>
      <c r="AM17" s="32">
        <v>29993.0</v>
      </c>
      <c r="AN17" s="28" t="s">
        <v>36</v>
      </c>
      <c r="AO17" s="28" t="s">
        <v>101</v>
      </c>
      <c r="AP17" s="28"/>
      <c r="AQ17" s="28" t="s">
        <v>38</v>
      </c>
      <c r="AR17" s="28">
        <v>9.28477014E9</v>
      </c>
      <c r="AS17" s="28">
        <v>3.22271627E8</v>
      </c>
      <c r="AT17" s="82" t="s">
        <v>102</v>
      </c>
    </row>
    <row r="18" ht="15.75" customHeight="1">
      <c r="A18" s="18">
        <v>44914.0</v>
      </c>
      <c r="B18" s="19" t="s">
        <v>103</v>
      </c>
      <c r="C18" s="15">
        <v>200000.0</v>
      </c>
      <c r="D18" s="16">
        <v>0.0825</v>
      </c>
      <c r="E18" s="15">
        <v>16454.79</v>
      </c>
      <c r="F18" s="17">
        <v>16454.79</v>
      </c>
      <c r="G18" s="18">
        <v>44929.0</v>
      </c>
      <c r="H18" s="18">
        <v>44915.0</v>
      </c>
      <c r="I18" s="18">
        <v>45279.0</v>
      </c>
      <c r="J18" s="19" t="s">
        <v>33</v>
      </c>
      <c r="K18" s="79"/>
      <c r="L18" s="15">
        <f t="shared" si="23"/>
        <v>8272.60274</v>
      </c>
      <c r="M18" s="17">
        <f t="shared" si="17"/>
        <v>8272.60274</v>
      </c>
      <c r="N18" s="18">
        <v>45275.0</v>
      </c>
      <c r="O18" s="18">
        <v>45280.0</v>
      </c>
      <c r="P18" s="18">
        <v>45462.0</v>
      </c>
      <c r="Q18" s="79" t="s">
        <v>34</v>
      </c>
      <c r="R18" s="80"/>
      <c r="S18" s="15">
        <f t="shared" si="4"/>
        <v>8317.808219</v>
      </c>
      <c r="T18" s="17">
        <f t="shared" si="18"/>
        <v>8317.808219</v>
      </c>
      <c r="U18" s="22">
        <v>45460.0</v>
      </c>
      <c r="V18" s="22">
        <v>45463.0</v>
      </c>
      <c r="W18" s="155">
        <v>45646.0</v>
      </c>
      <c r="X18" s="20" t="s">
        <v>34</v>
      </c>
      <c r="Y18" s="81"/>
      <c r="AA18" s="15">
        <f t="shared" si="6"/>
        <v>4023.287671</v>
      </c>
      <c r="AB18" s="17">
        <f t="shared" si="19"/>
        <v>4023.287671</v>
      </c>
      <c r="AC18" s="22">
        <v>45558.0</v>
      </c>
      <c r="AD18" s="22">
        <v>45646.0</v>
      </c>
      <c r="AE18" s="17">
        <f t="shared" ref="AE18:AF18" si="27">S18-AA18</f>
        <v>4294.520548</v>
      </c>
      <c r="AF18" s="17">
        <f t="shared" si="27"/>
        <v>4294.520548</v>
      </c>
      <c r="AG18" s="19"/>
      <c r="AH18" s="15">
        <f t="shared" si="9"/>
        <v>195976.7123</v>
      </c>
      <c r="AI18" s="24">
        <v>45562.0</v>
      </c>
      <c r="AJ18" s="25" t="s">
        <v>35</v>
      </c>
      <c r="AL18" s="28"/>
      <c r="AM18" s="156" t="s">
        <v>70</v>
      </c>
      <c r="AN18" s="28" t="s">
        <v>82</v>
      </c>
      <c r="AO18" s="28"/>
      <c r="AP18" s="28" t="s">
        <v>104</v>
      </c>
      <c r="AQ18" s="28" t="s">
        <v>38</v>
      </c>
      <c r="AR18" s="28">
        <v>3.751712325E9</v>
      </c>
      <c r="AS18" s="28">
        <v>2.1000021E7</v>
      </c>
      <c r="AT18" s="82" t="s">
        <v>105</v>
      </c>
    </row>
    <row r="19" ht="15.75" customHeight="1">
      <c r="A19" s="18">
        <v>44914.0</v>
      </c>
      <c r="B19" s="19" t="s">
        <v>106</v>
      </c>
      <c r="C19" s="15">
        <v>200000.0</v>
      </c>
      <c r="D19" s="16">
        <v>0.0825</v>
      </c>
      <c r="E19" s="15">
        <v>16454.79</v>
      </c>
      <c r="F19" s="17">
        <v>16454.79</v>
      </c>
      <c r="G19" s="18">
        <v>44929.0</v>
      </c>
      <c r="H19" s="18">
        <v>44915.0</v>
      </c>
      <c r="I19" s="18">
        <v>45279.0</v>
      </c>
      <c r="J19" s="19" t="s">
        <v>33</v>
      </c>
      <c r="K19" s="79"/>
      <c r="L19" s="15">
        <f t="shared" si="23"/>
        <v>8272.60274</v>
      </c>
      <c r="M19" s="17">
        <f t="shared" si="17"/>
        <v>8272.60274</v>
      </c>
      <c r="N19" s="18">
        <v>45275.0</v>
      </c>
      <c r="O19" s="18">
        <v>45280.0</v>
      </c>
      <c r="P19" s="18">
        <v>45462.0</v>
      </c>
      <c r="Q19" s="79" t="s">
        <v>34</v>
      </c>
      <c r="R19" s="80"/>
      <c r="S19" s="15">
        <f t="shared" si="4"/>
        <v>8317.808219</v>
      </c>
      <c r="T19" s="17">
        <f t="shared" si="18"/>
        <v>8317.808219</v>
      </c>
      <c r="U19" s="22">
        <v>45460.0</v>
      </c>
      <c r="V19" s="22">
        <v>45463.0</v>
      </c>
      <c r="W19" s="155">
        <v>45646.0</v>
      </c>
      <c r="X19" s="20" t="s">
        <v>34</v>
      </c>
      <c r="Y19" s="81"/>
      <c r="AA19" s="15">
        <f t="shared" si="6"/>
        <v>4023.287671</v>
      </c>
      <c r="AB19" s="17">
        <f t="shared" si="19"/>
        <v>4023.287671</v>
      </c>
      <c r="AC19" s="22">
        <v>45558.0</v>
      </c>
      <c r="AD19" s="22">
        <v>45646.0</v>
      </c>
      <c r="AE19" s="17">
        <f t="shared" ref="AE19:AF19" si="28">S19-AA19</f>
        <v>4294.520548</v>
      </c>
      <c r="AF19" s="17">
        <f t="shared" si="28"/>
        <v>4294.520548</v>
      </c>
      <c r="AG19" s="19"/>
      <c r="AH19" s="15">
        <f t="shared" si="9"/>
        <v>195976.7123</v>
      </c>
      <c r="AI19" s="24">
        <v>45562.0</v>
      </c>
      <c r="AJ19" s="25" t="s">
        <v>44</v>
      </c>
      <c r="AL19" s="31"/>
      <c r="AM19" s="32">
        <v>30757.0</v>
      </c>
      <c r="AN19" s="28" t="s">
        <v>36</v>
      </c>
      <c r="AO19" s="28" t="s">
        <v>107</v>
      </c>
      <c r="AP19" s="28"/>
      <c r="AQ19" s="28" t="s">
        <v>38</v>
      </c>
      <c r="AR19" s="28">
        <v>1.4030723E7</v>
      </c>
      <c r="AS19" s="28">
        <v>3.117611E7</v>
      </c>
      <c r="AT19" s="33" t="s">
        <v>108</v>
      </c>
    </row>
    <row r="20" ht="15.75" customHeight="1">
      <c r="A20" s="18">
        <v>44914.0</v>
      </c>
      <c r="B20" s="19" t="s">
        <v>109</v>
      </c>
      <c r="C20" s="15">
        <v>20000.0</v>
      </c>
      <c r="D20" s="16">
        <v>0.08</v>
      </c>
      <c r="E20" s="15">
        <v>1595.62</v>
      </c>
      <c r="F20" s="17">
        <v>1595.62</v>
      </c>
      <c r="G20" s="18">
        <v>44929.0</v>
      </c>
      <c r="H20" s="18">
        <v>44915.0</v>
      </c>
      <c r="I20" s="18">
        <v>45279.0</v>
      </c>
      <c r="J20" s="19" t="s">
        <v>33</v>
      </c>
      <c r="K20" s="79"/>
      <c r="L20" s="15">
        <f t="shared" si="23"/>
        <v>802.1917808</v>
      </c>
      <c r="M20" s="17">
        <f t="shared" si="17"/>
        <v>802.1917808</v>
      </c>
      <c r="N20" s="18">
        <v>45275.0</v>
      </c>
      <c r="O20" s="18">
        <v>45280.0</v>
      </c>
      <c r="P20" s="18">
        <v>45462.0</v>
      </c>
      <c r="Q20" s="79" t="s">
        <v>34</v>
      </c>
      <c r="R20" s="80"/>
      <c r="S20" s="15">
        <f t="shared" si="4"/>
        <v>806.5753425</v>
      </c>
      <c r="T20" s="17">
        <f t="shared" si="18"/>
        <v>806.5753425</v>
      </c>
      <c r="U20" s="22">
        <v>45460.0</v>
      </c>
      <c r="V20" s="22">
        <v>45463.0</v>
      </c>
      <c r="W20" s="155">
        <v>45646.0</v>
      </c>
      <c r="X20" s="20" t="s">
        <v>34</v>
      </c>
      <c r="Y20" s="81"/>
      <c r="AA20" s="15">
        <f t="shared" si="6"/>
        <v>390.1369863</v>
      </c>
      <c r="AB20" s="17">
        <f t="shared" si="19"/>
        <v>390.1369863</v>
      </c>
      <c r="AC20" s="22">
        <v>45558.0</v>
      </c>
      <c r="AD20" s="22">
        <v>45646.0</v>
      </c>
      <c r="AE20" s="17">
        <f t="shared" ref="AE20:AF20" si="29">S20-AA20</f>
        <v>416.4383562</v>
      </c>
      <c r="AF20" s="17">
        <f t="shared" si="29"/>
        <v>416.4383562</v>
      </c>
      <c r="AG20" s="19"/>
      <c r="AH20" s="15">
        <f t="shared" si="9"/>
        <v>19609.86301</v>
      </c>
      <c r="AI20" s="24">
        <v>45560.0</v>
      </c>
      <c r="AJ20" s="100" t="s">
        <v>110</v>
      </c>
      <c r="AL20" s="26"/>
      <c r="AM20" s="27">
        <v>32423.0</v>
      </c>
      <c r="AN20" s="28" t="s">
        <v>36</v>
      </c>
      <c r="AO20" s="28" t="s">
        <v>111</v>
      </c>
      <c r="AP20" s="29"/>
      <c r="AQ20" s="28" t="s">
        <v>38</v>
      </c>
      <c r="AR20" s="28">
        <v>4.35954829E9</v>
      </c>
      <c r="AS20" s="28">
        <v>2.6013673E7</v>
      </c>
      <c r="AT20" s="30" t="s">
        <v>112</v>
      </c>
    </row>
    <row r="21" ht="15.75" customHeight="1">
      <c r="A21" s="18">
        <v>44915.0</v>
      </c>
      <c r="B21" s="19" t="s">
        <v>113</v>
      </c>
      <c r="C21" s="15">
        <v>20000.0</v>
      </c>
      <c r="D21" s="16">
        <v>0.08</v>
      </c>
      <c r="E21" s="15">
        <v>1595.62</v>
      </c>
      <c r="F21" s="17">
        <v>1595.62</v>
      </c>
      <c r="G21" s="18">
        <v>44929.0</v>
      </c>
      <c r="H21" s="18">
        <v>44915.0</v>
      </c>
      <c r="I21" s="18">
        <v>45279.0</v>
      </c>
      <c r="J21" s="19" t="s">
        <v>33</v>
      </c>
      <c r="K21" s="79"/>
      <c r="L21" s="15">
        <f t="shared" si="23"/>
        <v>802.1917808</v>
      </c>
      <c r="M21" s="17">
        <f t="shared" si="17"/>
        <v>802.1917808</v>
      </c>
      <c r="N21" s="18">
        <v>45275.0</v>
      </c>
      <c r="O21" s="18">
        <v>45280.0</v>
      </c>
      <c r="P21" s="18">
        <v>45462.0</v>
      </c>
      <c r="Q21" s="20" t="s">
        <v>34</v>
      </c>
      <c r="R21" s="80"/>
      <c r="S21" s="15">
        <f t="shared" si="4"/>
        <v>806.5753425</v>
      </c>
      <c r="T21" s="17">
        <f t="shared" si="18"/>
        <v>806.5753425</v>
      </c>
      <c r="U21" s="22">
        <v>45460.0</v>
      </c>
      <c r="V21" s="22">
        <v>45463.0</v>
      </c>
      <c r="W21" s="155">
        <v>45646.0</v>
      </c>
      <c r="X21" s="20" t="s">
        <v>34</v>
      </c>
      <c r="Y21" s="81"/>
      <c r="AA21" s="15">
        <f t="shared" si="6"/>
        <v>390.1369863</v>
      </c>
      <c r="AB21" s="17">
        <f t="shared" si="19"/>
        <v>390.1369863</v>
      </c>
      <c r="AC21" s="22">
        <v>45558.0</v>
      </c>
      <c r="AD21" s="22">
        <v>45646.0</v>
      </c>
      <c r="AE21" s="17">
        <f t="shared" ref="AE21:AF21" si="30">S21-AA21</f>
        <v>416.4383562</v>
      </c>
      <c r="AF21" s="17">
        <f t="shared" si="30"/>
        <v>416.4383562</v>
      </c>
      <c r="AG21" s="19"/>
      <c r="AH21" s="15">
        <f t="shared" si="9"/>
        <v>19609.86301</v>
      </c>
      <c r="AI21" s="24">
        <v>45561.0</v>
      </c>
      <c r="AJ21" s="100" t="s">
        <v>114</v>
      </c>
      <c r="AL21" s="31"/>
      <c r="AM21" s="32">
        <v>31209.0</v>
      </c>
      <c r="AN21" s="28" t="s">
        <v>36</v>
      </c>
      <c r="AO21" s="28" t="s">
        <v>115</v>
      </c>
      <c r="AP21" s="28"/>
      <c r="AQ21" s="28" t="s">
        <v>38</v>
      </c>
      <c r="AR21" s="28">
        <v>6.4058514E7</v>
      </c>
      <c r="AS21" s="28">
        <v>2.200002E7</v>
      </c>
      <c r="AT21" s="33" t="s">
        <v>116</v>
      </c>
    </row>
    <row r="22" ht="41.25" customHeight="1">
      <c r="A22" s="157">
        <v>44916.0</v>
      </c>
      <c r="B22" s="158" t="s">
        <v>117</v>
      </c>
      <c r="C22" s="159">
        <v>20000.0</v>
      </c>
      <c r="D22" s="160">
        <v>0.08</v>
      </c>
      <c r="E22" s="159">
        <v>1591.23</v>
      </c>
      <c r="F22" s="161">
        <v>1591.23</v>
      </c>
      <c r="G22" s="157">
        <v>44929.0</v>
      </c>
      <c r="H22" s="157">
        <v>44916.0</v>
      </c>
      <c r="I22" s="157">
        <v>45279.0</v>
      </c>
      <c r="J22" s="158" t="s">
        <v>33</v>
      </c>
      <c r="K22" s="162"/>
      <c r="L22" s="159">
        <f t="shared" si="23"/>
        <v>802.1917808</v>
      </c>
      <c r="M22" s="161">
        <f t="shared" si="17"/>
        <v>802.1917808</v>
      </c>
      <c r="N22" s="157">
        <v>45275.0</v>
      </c>
      <c r="O22" s="157">
        <v>45280.0</v>
      </c>
      <c r="P22" s="157">
        <v>45462.0</v>
      </c>
      <c r="Q22" s="162" t="s">
        <v>34</v>
      </c>
      <c r="R22" s="163" t="s">
        <v>118</v>
      </c>
      <c r="S22" s="159">
        <f t="shared" si="4"/>
        <v>806.5753425</v>
      </c>
      <c r="T22" s="161">
        <f t="shared" si="18"/>
        <v>806.5753425</v>
      </c>
      <c r="U22" s="164">
        <v>45460.0</v>
      </c>
      <c r="V22" s="164">
        <v>45463.0</v>
      </c>
      <c r="W22" s="164">
        <v>45646.0</v>
      </c>
      <c r="X22" s="165" t="s">
        <v>34</v>
      </c>
      <c r="Y22" s="166" t="s">
        <v>119</v>
      </c>
      <c r="Z22" s="167"/>
      <c r="AA22" s="159">
        <f t="shared" si="6"/>
        <v>390.1369863</v>
      </c>
      <c r="AB22" s="161">
        <f t="shared" si="19"/>
        <v>390.1369863</v>
      </c>
      <c r="AC22" s="168">
        <v>45558.0</v>
      </c>
      <c r="AD22" s="168">
        <v>45646.0</v>
      </c>
      <c r="AE22" s="161">
        <f t="shared" ref="AE22:AF22" si="31">S22-AA22</f>
        <v>416.4383562</v>
      </c>
      <c r="AF22" s="161">
        <f t="shared" si="31"/>
        <v>416.4383562</v>
      </c>
      <c r="AG22" s="158"/>
      <c r="AH22" s="159">
        <f t="shared" si="9"/>
        <v>19609.86301</v>
      </c>
      <c r="AI22" s="164">
        <v>45562.0</v>
      </c>
      <c r="AJ22" s="165" t="s">
        <v>34</v>
      </c>
      <c r="AK22" s="169" t="s">
        <v>120</v>
      </c>
      <c r="AL22" s="170"/>
      <c r="AM22" s="171">
        <v>23419.0</v>
      </c>
      <c r="AN22" s="172" t="s">
        <v>36</v>
      </c>
      <c r="AO22" s="172" t="s">
        <v>121</v>
      </c>
      <c r="AP22" s="173"/>
      <c r="AQ22" s="172" t="s">
        <v>38</v>
      </c>
      <c r="AR22" s="172">
        <v>6.795033275E9</v>
      </c>
      <c r="AS22" s="172">
        <v>2.1000089E7</v>
      </c>
      <c r="AT22" s="174" t="s">
        <v>122</v>
      </c>
      <c r="AU22" s="167"/>
      <c r="AV22" s="167"/>
      <c r="AW22" s="167"/>
      <c r="AX22" s="167"/>
      <c r="AY22" s="167"/>
      <c r="AZ22" s="167"/>
    </row>
    <row r="23" ht="15.75" customHeight="1">
      <c r="A23" s="83">
        <v>44916.0</v>
      </c>
      <c r="B23" s="84" t="s">
        <v>123</v>
      </c>
      <c r="C23" s="85">
        <v>100000.0</v>
      </c>
      <c r="D23" s="86">
        <v>0.08</v>
      </c>
      <c r="E23" s="85">
        <v>7956.16</v>
      </c>
      <c r="F23" s="87">
        <v>7160.55</v>
      </c>
      <c r="G23" s="83">
        <v>44929.0</v>
      </c>
      <c r="H23" s="83">
        <v>44916.0</v>
      </c>
      <c r="I23" s="83">
        <v>45279.0</v>
      </c>
      <c r="J23" s="84" t="s">
        <v>33</v>
      </c>
      <c r="K23" s="89"/>
      <c r="L23" s="85">
        <f t="shared" si="23"/>
        <v>4010.958904</v>
      </c>
      <c r="M23" s="87">
        <f>L23*0.9</f>
        <v>3609.863014</v>
      </c>
      <c r="N23" s="83">
        <v>45275.0</v>
      </c>
      <c r="O23" s="83">
        <v>45280.0</v>
      </c>
      <c r="P23" s="83">
        <v>45462.0</v>
      </c>
      <c r="Q23" s="88" t="s">
        <v>34</v>
      </c>
      <c r="R23" s="89"/>
      <c r="S23" s="85">
        <f t="shared" si="4"/>
        <v>4032.876712</v>
      </c>
      <c r="T23" s="87">
        <f>S23*0.9</f>
        <v>3629.589041</v>
      </c>
      <c r="U23" s="90">
        <v>45460.0</v>
      </c>
      <c r="V23" s="90">
        <v>45463.0</v>
      </c>
      <c r="W23" s="175">
        <v>45646.0</v>
      </c>
      <c r="X23" s="91" t="s">
        <v>34</v>
      </c>
      <c r="Y23" s="92"/>
      <c r="Z23" s="93"/>
      <c r="AA23" s="85">
        <f t="shared" si="6"/>
        <v>1950.684932</v>
      </c>
      <c r="AB23" s="87">
        <f>AA23*0.9</f>
        <v>1755.616438</v>
      </c>
      <c r="AC23" s="90">
        <v>45558.0</v>
      </c>
      <c r="AD23" s="90">
        <v>45646.0</v>
      </c>
      <c r="AE23" s="87">
        <f t="shared" ref="AE23:AF23" si="32">S23-AA23</f>
        <v>2082.191781</v>
      </c>
      <c r="AF23" s="87">
        <f t="shared" si="32"/>
        <v>1873.972603</v>
      </c>
      <c r="AG23" s="84"/>
      <c r="AH23" s="85">
        <f t="shared" si="9"/>
        <v>98244.38356</v>
      </c>
      <c r="AI23" s="94">
        <v>45561.0</v>
      </c>
      <c r="AJ23" s="176" t="s">
        <v>124</v>
      </c>
      <c r="AK23" s="93"/>
      <c r="AL23" s="96"/>
      <c r="AM23" s="97">
        <v>25758.0</v>
      </c>
      <c r="AN23" s="98" t="s">
        <v>36</v>
      </c>
      <c r="AO23" s="98" t="s">
        <v>70</v>
      </c>
      <c r="AP23" s="98"/>
      <c r="AQ23" s="98" t="s">
        <v>38</v>
      </c>
      <c r="AR23" s="98">
        <v>5.9874333E7</v>
      </c>
      <c r="AS23" s="98">
        <v>2.1001088E7</v>
      </c>
      <c r="AT23" s="99" t="s">
        <v>125</v>
      </c>
      <c r="AU23" s="93"/>
      <c r="AV23" s="93"/>
      <c r="AW23" s="93"/>
      <c r="AX23" s="93"/>
      <c r="AY23" s="93"/>
      <c r="AZ23" s="93"/>
    </row>
    <row r="24" ht="15.75" customHeight="1">
      <c r="A24" s="18">
        <v>44916.0</v>
      </c>
      <c r="B24" s="19" t="s">
        <v>126</v>
      </c>
      <c r="C24" s="15">
        <v>30000.0</v>
      </c>
      <c r="D24" s="16">
        <v>0.08</v>
      </c>
      <c r="E24" s="15">
        <v>2386.85</v>
      </c>
      <c r="F24" s="17">
        <v>2386.85</v>
      </c>
      <c r="G24" s="18">
        <v>44929.0</v>
      </c>
      <c r="H24" s="18">
        <v>44916.0</v>
      </c>
      <c r="I24" s="18">
        <v>45279.0</v>
      </c>
      <c r="J24" s="19" t="s">
        <v>33</v>
      </c>
      <c r="K24" s="80"/>
      <c r="L24" s="15">
        <f t="shared" si="23"/>
        <v>1203.287671</v>
      </c>
      <c r="M24" s="17">
        <f t="shared" ref="M24:M28" si="34">L24</f>
        <v>1203.287671</v>
      </c>
      <c r="N24" s="18">
        <v>45275.0</v>
      </c>
      <c r="O24" s="18">
        <v>45280.0</v>
      </c>
      <c r="P24" s="18">
        <v>45462.0</v>
      </c>
      <c r="Q24" s="79" t="s">
        <v>34</v>
      </c>
      <c r="R24" s="80"/>
      <c r="S24" s="15">
        <f t="shared" si="4"/>
        <v>1209.863014</v>
      </c>
      <c r="T24" s="17">
        <f t="shared" ref="T24:T28" si="35">S24</f>
        <v>1209.863014</v>
      </c>
      <c r="U24" s="22">
        <v>45460.0</v>
      </c>
      <c r="V24" s="22">
        <v>45463.0</v>
      </c>
      <c r="W24" s="155">
        <v>45646.0</v>
      </c>
      <c r="X24" s="20" t="s">
        <v>34</v>
      </c>
      <c r="Y24" s="81"/>
      <c r="AA24" s="15">
        <f t="shared" si="6"/>
        <v>585.2054795</v>
      </c>
      <c r="AB24" s="17">
        <f t="shared" ref="AB24:AB28" si="36">AA24</f>
        <v>585.2054795</v>
      </c>
      <c r="AC24" s="22">
        <v>45558.0</v>
      </c>
      <c r="AD24" s="22">
        <v>45646.0</v>
      </c>
      <c r="AE24" s="17">
        <f t="shared" ref="AE24:AF24" si="33">S24-AA24</f>
        <v>624.6575342</v>
      </c>
      <c r="AF24" s="17">
        <f t="shared" si="33"/>
        <v>624.6575342</v>
      </c>
      <c r="AG24" s="19"/>
      <c r="AH24" s="15">
        <f t="shared" si="9"/>
        <v>29414.79452</v>
      </c>
      <c r="AI24" s="24">
        <v>45562.0</v>
      </c>
      <c r="AJ24" s="25" t="s">
        <v>35</v>
      </c>
      <c r="AL24" s="31"/>
      <c r="AM24" s="32">
        <v>32395.0</v>
      </c>
      <c r="AN24" s="28" t="s">
        <v>36</v>
      </c>
      <c r="AO24" s="28" t="s">
        <v>127</v>
      </c>
      <c r="AP24" s="28"/>
      <c r="AQ24" s="28" t="s">
        <v>38</v>
      </c>
      <c r="AR24" s="28">
        <v>8.15063735E8</v>
      </c>
      <c r="AS24" s="28">
        <v>2.1202337E7</v>
      </c>
      <c r="AT24" s="82" t="s">
        <v>128</v>
      </c>
    </row>
    <row r="25" ht="38.25" customHeight="1">
      <c r="A25" s="177">
        <v>44916.0</v>
      </c>
      <c r="B25" s="178" t="s">
        <v>129</v>
      </c>
      <c r="C25" s="179">
        <v>140000.0</v>
      </c>
      <c r="D25" s="180">
        <v>0.0825</v>
      </c>
      <c r="E25" s="179">
        <v>11486.71</v>
      </c>
      <c r="F25" s="181">
        <v>11486.71</v>
      </c>
      <c r="G25" s="177">
        <v>44929.0</v>
      </c>
      <c r="H25" s="177">
        <v>44916.0</v>
      </c>
      <c r="I25" s="177">
        <v>45279.0</v>
      </c>
      <c r="J25" s="178" t="s">
        <v>33</v>
      </c>
      <c r="K25" s="182"/>
      <c r="L25" s="179">
        <f t="shared" si="23"/>
        <v>5790.821918</v>
      </c>
      <c r="M25" s="181">
        <f t="shared" si="34"/>
        <v>5790.821918</v>
      </c>
      <c r="N25" s="177">
        <v>45275.0</v>
      </c>
      <c r="O25" s="177">
        <v>45280.0</v>
      </c>
      <c r="P25" s="177">
        <v>45462.0</v>
      </c>
      <c r="Q25" s="183" t="s">
        <v>34</v>
      </c>
      <c r="R25" s="182" t="s">
        <v>130</v>
      </c>
      <c r="S25" s="179">
        <f t="shared" si="4"/>
        <v>5822.465753</v>
      </c>
      <c r="T25" s="181">
        <f t="shared" si="35"/>
        <v>5822.465753</v>
      </c>
      <c r="U25" s="184">
        <v>45460.0</v>
      </c>
      <c r="V25" s="184">
        <v>45463.0</v>
      </c>
      <c r="W25" s="184">
        <v>45646.0</v>
      </c>
      <c r="X25" s="185" t="s">
        <v>34</v>
      </c>
      <c r="Y25" s="186" t="s">
        <v>131</v>
      </c>
      <c r="Z25" s="187"/>
      <c r="AA25" s="179">
        <f t="shared" si="6"/>
        <v>2816.30137</v>
      </c>
      <c r="AB25" s="181">
        <f t="shared" si="36"/>
        <v>2816.30137</v>
      </c>
      <c r="AC25" s="188">
        <v>45558.0</v>
      </c>
      <c r="AD25" s="188">
        <v>45646.0</v>
      </c>
      <c r="AE25" s="181">
        <f t="shared" ref="AE25:AF25" si="37">S25-AA25</f>
        <v>3006.164384</v>
      </c>
      <c r="AF25" s="181">
        <f t="shared" si="37"/>
        <v>3006.164384</v>
      </c>
      <c r="AG25" s="178"/>
      <c r="AH25" s="179">
        <f t="shared" si="9"/>
        <v>137183.6986</v>
      </c>
      <c r="AI25" s="184">
        <v>45560.0</v>
      </c>
      <c r="AJ25" s="185" t="s">
        <v>34</v>
      </c>
      <c r="AK25" s="189" t="s">
        <v>132</v>
      </c>
      <c r="AL25" s="190"/>
      <c r="AM25" s="191">
        <v>22769.0</v>
      </c>
      <c r="AN25" s="192" t="s">
        <v>36</v>
      </c>
      <c r="AO25" s="192" t="s">
        <v>133</v>
      </c>
      <c r="AP25" s="192"/>
      <c r="AQ25" s="192" t="s">
        <v>38</v>
      </c>
      <c r="AR25" s="192">
        <v>5.006130776E9</v>
      </c>
      <c r="AS25" s="192">
        <v>2.1213591E7</v>
      </c>
      <c r="AT25" s="193" t="s">
        <v>134</v>
      </c>
      <c r="AU25" s="187"/>
      <c r="AV25" s="187"/>
      <c r="AW25" s="187"/>
      <c r="AX25" s="187"/>
      <c r="AY25" s="187"/>
      <c r="AZ25" s="187"/>
    </row>
    <row r="26" ht="15.75" customHeight="1">
      <c r="A26" s="18">
        <v>44916.0</v>
      </c>
      <c r="B26" s="19" t="s">
        <v>135</v>
      </c>
      <c r="C26" s="15">
        <v>20000.0</v>
      </c>
      <c r="D26" s="16">
        <v>0.08</v>
      </c>
      <c r="E26" s="15">
        <v>1591.23</v>
      </c>
      <c r="F26" s="17">
        <v>1591.23</v>
      </c>
      <c r="G26" s="18">
        <v>44929.0</v>
      </c>
      <c r="H26" s="18">
        <v>44916.0</v>
      </c>
      <c r="I26" s="18">
        <v>45279.0</v>
      </c>
      <c r="J26" s="19" t="s">
        <v>33</v>
      </c>
      <c r="K26" s="80"/>
      <c r="L26" s="15">
        <f t="shared" si="23"/>
        <v>802.1917808</v>
      </c>
      <c r="M26" s="17">
        <f t="shared" si="34"/>
        <v>802.1917808</v>
      </c>
      <c r="N26" s="18">
        <v>45275.0</v>
      </c>
      <c r="O26" s="18">
        <v>45280.0</v>
      </c>
      <c r="P26" s="18">
        <v>45462.0</v>
      </c>
      <c r="Q26" s="79" t="s">
        <v>34</v>
      </c>
      <c r="R26" s="80"/>
      <c r="S26" s="15">
        <f t="shared" si="4"/>
        <v>806.5753425</v>
      </c>
      <c r="T26" s="17">
        <f t="shared" si="35"/>
        <v>806.5753425</v>
      </c>
      <c r="U26" s="22">
        <v>45460.0</v>
      </c>
      <c r="V26" s="22">
        <v>45463.0</v>
      </c>
      <c r="W26" s="155">
        <v>45646.0</v>
      </c>
      <c r="X26" s="20" t="s">
        <v>34</v>
      </c>
      <c r="Y26" s="81"/>
      <c r="AA26" s="15">
        <f t="shared" si="6"/>
        <v>390.1369863</v>
      </c>
      <c r="AB26" s="17">
        <f t="shared" si="36"/>
        <v>390.1369863</v>
      </c>
      <c r="AC26" s="22">
        <v>45558.0</v>
      </c>
      <c r="AD26" s="22">
        <v>45646.0</v>
      </c>
      <c r="AE26" s="17">
        <f t="shared" ref="AE26:AF26" si="38">S26-AA26</f>
        <v>416.4383562</v>
      </c>
      <c r="AF26" s="17">
        <f t="shared" si="38"/>
        <v>416.4383562</v>
      </c>
      <c r="AG26" s="19"/>
      <c r="AH26" s="15">
        <f t="shared" si="9"/>
        <v>19609.86301</v>
      </c>
      <c r="AI26" s="24">
        <v>45562.0</v>
      </c>
      <c r="AJ26" s="25" t="s">
        <v>35</v>
      </c>
      <c r="AL26" s="31"/>
      <c r="AM26" s="32">
        <v>17392.0</v>
      </c>
      <c r="AN26" s="28" t="s">
        <v>36</v>
      </c>
      <c r="AO26" s="28" t="s">
        <v>136</v>
      </c>
      <c r="AP26" s="28"/>
      <c r="AQ26" s="28" t="s">
        <v>38</v>
      </c>
      <c r="AR26" s="28">
        <v>7.56066228E8</v>
      </c>
      <c r="AS26" s="28">
        <v>2.1000021E7</v>
      </c>
      <c r="AT26" s="82" t="s">
        <v>137</v>
      </c>
    </row>
    <row r="27" ht="15.75" customHeight="1">
      <c r="A27" s="18">
        <v>44917.0</v>
      </c>
      <c r="B27" s="19" t="s">
        <v>138</v>
      </c>
      <c r="C27" s="15">
        <v>50000.0</v>
      </c>
      <c r="D27" s="16">
        <v>0.08</v>
      </c>
      <c r="E27" s="15">
        <v>3967.12</v>
      </c>
      <c r="F27" s="17">
        <v>3967.12</v>
      </c>
      <c r="G27" s="18">
        <v>44929.0</v>
      </c>
      <c r="H27" s="18">
        <v>44917.0</v>
      </c>
      <c r="I27" s="18">
        <v>45279.0</v>
      </c>
      <c r="J27" s="19" t="s">
        <v>33</v>
      </c>
      <c r="K27" s="80"/>
      <c r="L27" s="15">
        <f t="shared" si="23"/>
        <v>2005.479452</v>
      </c>
      <c r="M27" s="17">
        <f t="shared" si="34"/>
        <v>2005.479452</v>
      </c>
      <c r="N27" s="18">
        <v>45275.0</v>
      </c>
      <c r="O27" s="18">
        <v>45280.0</v>
      </c>
      <c r="P27" s="18">
        <v>45462.0</v>
      </c>
      <c r="Q27" s="79" t="s">
        <v>34</v>
      </c>
      <c r="R27" s="80"/>
      <c r="S27" s="15">
        <f t="shared" si="4"/>
        <v>2016.438356</v>
      </c>
      <c r="T27" s="17">
        <f t="shared" si="35"/>
        <v>2016.438356</v>
      </c>
      <c r="U27" s="22">
        <v>45460.0</v>
      </c>
      <c r="V27" s="22">
        <v>45463.0</v>
      </c>
      <c r="W27" s="155">
        <v>45646.0</v>
      </c>
      <c r="X27" s="20" t="s">
        <v>34</v>
      </c>
      <c r="Y27" s="81"/>
      <c r="AA27" s="15">
        <f t="shared" si="6"/>
        <v>975.3424658</v>
      </c>
      <c r="AB27" s="17">
        <f t="shared" si="36"/>
        <v>975.3424658</v>
      </c>
      <c r="AC27" s="22">
        <v>45558.0</v>
      </c>
      <c r="AD27" s="22">
        <v>45646.0</v>
      </c>
      <c r="AE27" s="17">
        <f t="shared" ref="AE27:AF27" si="39">S27-AA27</f>
        <v>1041.09589</v>
      </c>
      <c r="AF27" s="17">
        <f t="shared" si="39"/>
        <v>1041.09589</v>
      </c>
      <c r="AG27" s="19"/>
      <c r="AH27" s="15">
        <f t="shared" si="9"/>
        <v>49024.65753</v>
      </c>
      <c r="AI27" s="24">
        <v>45562.0</v>
      </c>
      <c r="AJ27" s="100" t="s">
        <v>139</v>
      </c>
      <c r="AL27" s="31"/>
      <c r="AM27" s="32">
        <v>31380.0</v>
      </c>
      <c r="AN27" s="28" t="s">
        <v>36</v>
      </c>
      <c r="AO27" s="28" t="s">
        <v>140</v>
      </c>
      <c r="AP27" s="29"/>
      <c r="AQ27" s="28" t="s">
        <v>38</v>
      </c>
      <c r="AR27" s="28">
        <v>1.010234103283E12</v>
      </c>
      <c r="AS27" s="28">
        <v>3.1000503E7</v>
      </c>
      <c r="AT27" s="33" t="s">
        <v>141</v>
      </c>
    </row>
    <row r="28" ht="15.75" customHeight="1">
      <c r="A28" s="18">
        <v>44917.0</v>
      </c>
      <c r="B28" s="19" t="s">
        <v>142</v>
      </c>
      <c r="C28" s="15">
        <v>20000.0</v>
      </c>
      <c r="D28" s="16">
        <v>0.08</v>
      </c>
      <c r="E28" s="15">
        <v>1586.85</v>
      </c>
      <c r="F28" s="17">
        <v>1586.85</v>
      </c>
      <c r="G28" s="18">
        <v>44929.0</v>
      </c>
      <c r="H28" s="18">
        <v>44917.0</v>
      </c>
      <c r="I28" s="18">
        <v>45279.0</v>
      </c>
      <c r="J28" s="19" t="s">
        <v>33</v>
      </c>
      <c r="K28" s="80"/>
      <c r="L28" s="15">
        <f t="shared" si="23"/>
        <v>802.1917808</v>
      </c>
      <c r="M28" s="17">
        <f t="shared" si="34"/>
        <v>802.1917808</v>
      </c>
      <c r="N28" s="18">
        <v>45275.0</v>
      </c>
      <c r="O28" s="18">
        <v>45280.0</v>
      </c>
      <c r="P28" s="18">
        <v>45462.0</v>
      </c>
      <c r="Q28" s="79" t="s">
        <v>34</v>
      </c>
      <c r="R28" s="80"/>
      <c r="S28" s="15">
        <f t="shared" si="4"/>
        <v>806.5753425</v>
      </c>
      <c r="T28" s="17">
        <f t="shared" si="35"/>
        <v>806.5753425</v>
      </c>
      <c r="U28" s="22">
        <v>45460.0</v>
      </c>
      <c r="V28" s="22">
        <v>45463.0</v>
      </c>
      <c r="W28" s="155">
        <v>45646.0</v>
      </c>
      <c r="X28" s="20" t="s">
        <v>34</v>
      </c>
      <c r="Y28" s="81"/>
      <c r="AA28" s="15">
        <f t="shared" si="6"/>
        <v>390.1369863</v>
      </c>
      <c r="AB28" s="17">
        <f t="shared" si="36"/>
        <v>390.1369863</v>
      </c>
      <c r="AC28" s="22">
        <v>45558.0</v>
      </c>
      <c r="AD28" s="22">
        <v>45646.0</v>
      </c>
      <c r="AE28" s="17">
        <f t="shared" ref="AE28:AF28" si="40">S28-AA28</f>
        <v>416.4383562</v>
      </c>
      <c r="AF28" s="17">
        <f t="shared" si="40"/>
        <v>416.4383562</v>
      </c>
      <c r="AG28" s="19"/>
      <c r="AH28" s="15">
        <f t="shared" si="9"/>
        <v>19609.86301</v>
      </c>
      <c r="AI28" s="24">
        <v>45562.0</v>
      </c>
      <c r="AJ28" s="25" t="s">
        <v>35</v>
      </c>
      <c r="AL28" s="31"/>
      <c r="AM28" s="32">
        <v>21850.0</v>
      </c>
      <c r="AN28" s="28" t="s">
        <v>36</v>
      </c>
      <c r="AO28" s="28" t="s">
        <v>143</v>
      </c>
      <c r="AP28" s="28"/>
      <c r="AQ28" s="28" t="s">
        <v>38</v>
      </c>
      <c r="AR28" s="28">
        <v>7.97878873E8</v>
      </c>
      <c r="AS28" s="28">
        <v>2.1000021E7</v>
      </c>
      <c r="AT28" s="82" t="s">
        <v>144</v>
      </c>
    </row>
    <row r="29" ht="15.75" customHeight="1">
      <c r="A29" s="83">
        <v>44918.0</v>
      </c>
      <c r="B29" s="84" t="s">
        <v>145</v>
      </c>
      <c r="C29" s="85">
        <v>30000.0</v>
      </c>
      <c r="D29" s="86">
        <v>0.08</v>
      </c>
      <c r="E29" s="85">
        <v>2373.7</v>
      </c>
      <c r="F29" s="87">
        <v>2136.33</v>
      </c>
      <c r="G29" s="83">
        <v>44929.0</v>
      </c>
      <c r="H29" s="83">
        <v>44918.0</v>
      </c>
      <c r="I29" s="83">
        <v>45279.0</v>
      </c>
      <c r="J29" s="84" t="s">
        <v>33</v>
      </c>
      <c r="K29" s="89"/>
      <c r="L29" s="85">
        <f t="shared" si="23"/>
        <v>1203.287671</v>
      </c>
      <c r="M29" s="87">
        <f>L29*0.9</f>
        <v>1082.958904</v>
      </c>
      <c r="N29" s="83">
        <v>45275.0</v>
      </c>
      <c r="O29" s="83">
        <v>45280.0</v>
      </c>
      <c r="P29" s="83">
        <v>45462.0</v>
      </c>
      <c r="Q29" s="88" t="s">
        <v>34</v>
      </c>
      <c r="R29" s="89"/>
      <c r="S29" s="85">
        <f t="shared" si="4"/>
        <v>1209.863014</v>
      </c>
      <c r="T29" s="87">
        <f>S29*0.9</f>
        <v>1088.876712</v>
      </c>
      <c r="U29" s="90">
        <v>45460.0</v>
      </c>
      <c r="V29" s="90">
        <v>45463.0</v>
      </c>
      <c r="W29" s="175">
        <v>45646.0</v>
      </c>
      <c r="X29" s="91" t="s">
        <v>34</v>
      </c>
      <c r="Y29" s="92"/>
      <c r="Z29" s="93"/>
      <c r="AA29" s="85">
        <f t="shared" si="6"/>
        <v>585.2054795</v>
      </c>
      <c r="AB29" s="87">
        <f>AA29*0.9</f>
        <v>526.6849315</v>
      </c>
      <c r="AC29" s="90">
        <v>45558.0</v>
      </c>
      <c r="AD29" s="90">
        <v>45646.0</v>
      </c>
      <c r="AE29" s="87">
        <f t="shared" ref="AE29:AF29" si="41">S29-AA29</f>
        <v>624.6575342</v>
      </c>
      <c r="AF29" s="87">
        <f t="shared" si="41"/>
        <v>562.1917808</v>
      </c>
      <c r="AG29" s="84"/>
      <c r="AH29" s="85">
        <f t="shared" si="9"/>
        <v>29473.31507</v>
      </c>
      <c r="AI29" s="24">
        <v>45562.0</v>
      </c>
      <c r="AJ29" s="95" t="s">
        <v>35</v>
      </c>
      <c r="AK29" s="93"/>
      <c r="AL29" s="96"/>
      <c r="AM29" s="97">
        <v>16432.0</v>
      </c>
      <c r="AN29" s="98" t="s">
        <v>69</v>
      </c>
      <c r="AO29" s="98" t="s">
        <v>70</v>
      </c>
      <c r="AP29" s="98"/>
      <c r="AQ29" s="98" t="s">
        <v>38</v>
      </c>
      <c r="AR29" s="98">
        <v>3.024443433E9</v>
      </c>
      <c r="AS29" s="98">
        <v>2.1000021E7</v>
      </c>
      <c r="AT29" s="99" t="s">
        <v>146</v>
      </c>
      <c r="AU29" s="93"/>
      <c r="AV29" s="93"/>
      <c r="AW29" s="93"/>
      <c r="AX29" s="93"/>
      <c r="AY29" s="93"/>
      <c r="AZ29" s="93"/>
    </row>
    <row r="30" ht="45.75" customHeight="1">
      <c r="A30" s="194">
        <v>44922.0</v>
      </c>
      <c r="B30" s="195" t="s">
        <v>147</v>
      </c>
      <c r="C30" s="196">
        <v>50000.0</v>
      </c>
      <c r="D30" s="197">
        <v>0.08</v>
      </c>
      <c r="E30" s="196">
        <v>3912.33</v>
      </c>
      <c r="F30" s="198">
        <v>3912.33</v>
      </c>
      <c r="G30" s="194">
        <v>44929.0</v>
      </c>
      <c r="H30" s="194">
        <v>44922.0</v>
      </c>
      <c r="I30" s="194">
        <v>45279.0</v>
      </c>
      <c r="J30" s="195" t="s">
        <v>33</v>
      </c>
      <c r="K30" s="199"/>
      <c r="L30" s="196">
        <f t="shared" si="23"/>
        <v>2005.479452</v>
      </c>
      <c r="M30" s="198">
        <f t="shared" ref="M30:M35" si="43">L30</f>
        <v>2005.479452</v>
      </c>
      <c r="N30" s="194">
        <v>45275.0</v>
      </c>
      <c r="O30" s="194">
        <v>45280.0</v>
      </c>
      <c r="P30" s="194">
        <v>45462.0</v>
      </c>
      <c r="Q30" s="200" t="s">
        <v>34</v>
      </c>
      <c r="R30" s="199" t="s">
        <v>148</v>
      </c>
      <c r="S30" s="196">
        <f t="shared" si="4"/>
        <v>2016.438356</v>
      </c>
      <c r="T30" s="198">
        <f t="shared" ref="T30:T35" si="44">S30</f>
        <v>2016.438356</v>
      </c>
      <c r="U30" s="201">
        <v>45460.0</v>
      </c>
      <c r="V30" s="201">
        <v>45463.0</v>
      </c>
      <c r="W30" s="201">
        <v>45646.0</v>
      </c>
      <c r="X30" s="202" t="s">
        <v>34</v>
      </c>
      <c r="Y30" s="203" t="s">
        <v>149</v>
      </c>
      <c r="Z30" s="204"/>
      <c r="AA30" s="196">
        <f t="shared" si="6"/>
        <v>975.3424658</v>
      </c>
      <c r="AB30" s="198">
        <f t="shared" ref="AB30:AB35" si="45">AA30</f>
        <v>975.3424658</v>
      </c>
      <c r="AC30" s="205">
        <v>45558.0</v>
      </c>
      <c r="AD30" s="205">
        <v>45646.0</v>
      </c>
      <c r="AE30" s="198">
        <f t="shared" ref="AE30:AF30" si="42">S30-AA30</f>
        <v>1041.09589</v>
      </c>
      <c r="AF30" s="198">
        <f t="shared" si="42"/>
        <v>1041.09589</v>
      </c>
      <c r="AG30" s="195"/>
      <c r="AH30" s="196">
        <f t="shared" si="9"/>
        <v>49024.65753</v>
      </c>
      <c r="AI30" s="201">
        <v>45562.0</v>
      </c>
      <c r="AJ30" s="202" t="s">
        <v>44</v>
      </c>
      <c r="AK30" s="206" t="s">
        <v>150</v>
      </c>
      <c r="AL30" s="207"/>
      <c r="AM30" s="208">
        <v>15157.0</v>
      </c>
      <c r="AN30" s="209" t="s">
        <v>36</v>
      </c>
      <c r="AO30" s="209" t="s">
        <v>151</v>
      </c>
      <c r="AP30" s="210"/>
      <c r="AQ30" s="209" t="s">
        <v>38</v>
      </c>
      <c r="AR30" s="209">
        <v>7.011452811E9</v>
      </c>
      <c r="AS30" s="209">
        <v>2.1407912E7</v>
      </c>
      <c r="AT30" s="211" t="s">
        <v>152</v>
      </c>
      <c r="AU30" s="204"/>
      <c r="AV30" s="204"/>
      <c r="AW30" s="204"/>
      <c r="AX30" s="204"/>
      <c r="AY30" s="204"/>
      <c r="AZ30" s="204"/>
    </row>
    <row r="31" ht="15.75" customHeight="1">
      <c r="A31" s="18">
        <v>44924.0</v>
      </c>
      <c r="B31" s="19" t="s">
        <v>153</v>
      </c>
      <c r="C31" s="15">
        <v>200000.0</v>
      </c>
      <c r="D31" s="16">
        <v>0.0825</v>
      </c>
      <c r="E31" s="15">
        <v>16047.95</v>
      </c>
      <c r="F31" s="17">
        <v>16047.95</v>
      </c>
      <c r="G31" s="18">
        <v>44929.0</v>
      </c>
      <c r="H31" s="18">
        <v>44924.0</v>
      </c>
      <c r="I31" s="18">
        <v>45279.0</v>
      </c>
      <c r="J31" s="19" t="s">
        <v>33</v>
      </c>
      <c r="K31" s="80"/>
      <c r="L31" s="15">
        <f t="shared" si="23"/>
        <v>8272.60274</v>
      </c>
      <c r="M31" s="17">
        <f t="shared" si="43"/>
        <v>8272.60274</v>
      </c>
      <c r="N31" s="18">
        <v>45275.0</v>
      </c>
      <c r="O31" s="18">
        <v>45280.0</v>
      </c>
      <c r="P31" s="18">
        <v>45462.0</v>
      </c>
      <c r="Q31" s="79" t="s">
        <v>34</v>
      </c>
      <c r="R31" s="80"/>
      <c r="S31" s="15">
        <f t="shared" si="4"/>
        <v>8317.808219</v>
      </c>
      <c r="T31" s="17">
        <f t="shared" si="44"/>
        <v>8317.808219</v>
      </c>
      <c r="U31" s="22">
        <v>45460.0</v>
      </c>
      <c r="V31" s="24">
        <v>45463.0</v>
      </c>
      <c r="W31" s="155">
        <v>45646.0</v>
      </c>
      <c r="X31" s="20" t="s">
        <v>34</v>
      </c>
      <c r="Y31" s="81"/>
      <c r="AA31" s="15">
        <f t="shared" si="6"/>
        <v>4023.287671</v>
      </c>
      <c r="AB31" s="17">
        <f t="shared" si="45"/>
        <v>4023.287671</v>
      </c>
      <c r="AC31" s="22">
        <v>45558.0</v>
      </c>
      <c r="AD31" s="22">
        <v>45646.0</v>
      </c>
      <c r="AE31" s="17">
        <f t="shared" ref="AE31:AF31" si="46">S31-AA31</f>
        <v>4294.520548</v>
      </c>
      <c r="AF31" s="17">
        <f t="shared" si="46"/>
        <v>4294.520548</v>
      </c>
      <c r="AG31" s="19"/>
      <c r="AH31" s="15">
        <f t="shared" si="9"/>
        <v>195976.7123</v>
      </c>
      <c r="AI31" s="24">
        <v>45561.0</v>
      </c>
      <c r="AJ31" s="100" t="s">
        <v>34</v>
      </c>
      <c r="AL31" s="31"/>
      <c r="AM31" s="32">
        <v>16847.0</v>
      </c>
      <c r="AN31" s="28" t="s">
        <v>36</v>
      </c>
      <c r="AO31" s="28" t="s">
        <v>154</v>
      </c>
      <c r="AP31" s="28"/>
      <c r="AQ31" s="28" t="s">
        <v>38</v>
      </c>
      <c r="AR31" s="28">
        <v>5.005077036E9</v>
      </c>
      <c r="AS31" s="28">
        <v>2.1213591E7</v>
      </c>
      <c r="AT31" s="82" t="s">
        <v>155</v>
      </c>
    </row>
    <row r="32" ht="33.75" customHeight="1">
      <c r="A32" s="121">
        <v>44924.0</v>
      </c>
      <c r="B32" s="122" t="s">
        <v>156</v>
      </c>
      <c r="C32" s="123">
        <v>20000.0</v>
      </c>
      <c r="D32" s="124">
        <v>0.08</v>
      </c>
      <c r="E32" s="123">
        <v>1556.16</v>
      </c>
      <c r="F32" s="125">
        <v>1556.16</v>
      </c>
      <c r="G32" s="121">
        <v>44929.0</v>
      </c>
      <c r="H32" s="121">
        <v>44924.0</v>
      </c>
      <c r="I32" s="121">
        <v>45279.0</v>
      </c>
      <c r="J32" s="122" t="s">
        <v>33</v>
      </c>
      <c r="K32" s="127"/>
      <c r="L32" s="123">
        <f t="shared" si="23"/>
        <v>802.1917808</v>
      </c>
      <c r="M32" s="125">
        <f t="shared" si="43"/>
        <v>802.1917808</v>
      </c>
      <c r="N32" s="121">
        <v>45275.0</v>
      </c>
      <c r="O32" s="121">
        <v>45280.0</v>
      </c>
      <c r="P32" s="121">
        <v>45462.0</v>
      </c>
      <c r="Q32" s="126" t="s">
        <v>34</v>
      </c>
      <c r="R32" s="127" t="s">
        <v>157</v>
      </c>
      <c r="S32" s="123">
        <f t="shared" si="4"/>
        <v>806.5753425</v>
      </c>
      <c r="T32" s="125">
        <f t="shared" si="44"/>
        <v>806.5753425</v>
      </c>
      <c r="U32" s="128">
        <v>45460.0</v>
      </c>
      <c r="V32" s="128">
        <v>45463.0</v>
      </c>
      <c r="W32" s="128">
        <v>45646.0</v>
      </c>
      <c r="X32" s="129" t="s">
        <v>34</v>
      </c>
      <c r="Y32" s="212" t="s">
        <v>158</v>
      </c>
      <c r="Z32" s="131"/>
      <c r="AA32" s="123">
        <f t="shared" si="6"/>
        <v>390.1369863</v>
      </c>
      <c r="AB32" s="125">
        <f t="shared" si="45"/>
        <v>390.1369863</v>
      </c>
      <c r="AC32" s="132">
        <v>45558.0</v>
      </c>
      <c r="AD32" s="132">
        <v>45646.0</v>
      </c>
      <c r="AE32" s="125">
        <f t="shared" ref="AE32:AF32" si="47">S32-AA32</f>
        <v>416.4383562</v>
      </c>
      <c r="AF32" s="125">
        <f t="shared" si="47"/>
        <v>416.4383562</v>
      </c>
      <c r="AG32" s="122"/>
      <c r="AH32" s="123">
        <f t="shared" si="9"/>
        <v>19609.86301</v>
      </c>
      <c r="AI32" s="128">
        <v>45561.0</v>
      </c>
      <c r="AJ32" s="129" t="s">
        <v>34</v>
      </c>
      <c r="AK32" s="133" t="s">
        <v>159</v>
      </c>
      <c r="AL32" s="134"/>
      <c r="AM32" s="135">
        <v>18091.0</v>
      </c>
      <c r="AN32" s="136" t="s">
        <v>36</v>
      </c>
      <c r="AO32" s="136" t="s">
        <v>160</v>
      </c>
      <c r="AP32" s="136"/>
      <c r="AQ32" s="136" t="s">
        <v>38</v>
      </c>
      <c r="AR32" s="136">
        <v>4.8305590415E11</v>
      </c>
      <c r="AS32" s="136">
        <v>2.1000322E7</v>
      </c>
      <c r="AT32" s="137" t="s">
        <v>161</v>
      </c>
      <c r="AU32" s="131"/>
      <c r="AV32" s="131"/>
      <c r="AW32" s="131"/>
      <c r="AX32" s="131"/>
      <c r="AY32" s="131"/>
      <c r="AZ32" s="131"/>
    </row>
    <row r="33" ht="48.75" customHeight="1">
      <c r="A33" s="138">
        <v>44924.0</v>
      </c>
      <c r="B33" s="139" t="s">
        <v>94</v>
      </c>
      <c r="C33" s="140">
        <v>20000.0</v>
      </c>
      <c r="D33" s="141">
        <v>0.08</v>
      </c>
      <c r="E33" s="140">
        <v>1556.16</v>
      </c>
      <c r="F33" s="142">
        <v>1556.16</v>
      </c>
      <c r="G33" s="138">
        <v>44929.0</v>
      </c>
      <c r="H33" s="138">
        <v>44924.0</v>
      </c>
      <c r="I33" s="138">
        <v>45279.0</v>
      </c>
      <c r="J33" s="139" t="s">
        <v>33</v>
      </c>
      <c r="K33" s="144"/>
      <c r="L33" s="140">
        <f t="shared" si="23"/>
        <v>802.1917808</v>
      </c>
      <c r="M33" s="142">
        <f t="shared" si="43"/>
        <v>802.1917808</v>
      </c>
      <c r="N33" s="138">
        <v>45275.0</v>
      </c>
      <c r="O33" s="138">
        <v>45280.0</v>
      </c>
      <c r="P33" s="138">
        <v>45462.0</v>
      </c>
      <c r="Q33" s="143" t="s">
        <v>34</v>
      </c>
      <c r="R33" s="144" t="s">
        <v>95</v>
      </c>
      <c r="S33" s="140">
        <f t="shared" si="4"/>
        <v>806.5753425</v>
      </c>
      <c r="T33" s="142">
        <f t="shared" si="44"/>
        <v>806.5753425</v>
      </c>
      <c r="U33" s="145">
        <v>45460.0</v>
      </c>
      <c r="V33" s="145">
        <v>45463.0</v>
      </c>
      <c r="W33" s="145">
        <v>45646.0</v>
      </c>
      <c r="X33" s="146" t="s">
        <v>34</v>
      </c>
      <c r="Y33" s="147" t="s">
        <v>96</v>
      </c>
      <c r="Z33" s="148"/>
      <c r="AA33" s="140">
        <f t="shared" si="6"/>
        <v>390.1369863</v>
      </c>
      <c r="AB33" s="142">
        <f t="shared" si="45"/>
        <v>390.1369863</v>
      </c>
      <c r="AC33" s="149">
        <v>45558.0</v>
      </c>
      <c r="AD33" s="149">
        <v>45646.0</v>
      </c>
      <c r="AE33" s="142">
        <f t="shared" ref="AE33:AF33" si="48">S33-AA33</f>
        <v>416.4383562</v>
      </c>
      <c r="AF33" s="142">
        <f t="shared" si="48"/>
        <v>416.4383562</v>
      </c>
      <c r="AG33" s="139"/>
      <c r="AH33" s="140">
        <f t="shared" si="9"/>
        <v>19609.86301</v>
      </c>
      <c r="AI33" s="145">
        <v>45561.0</v>
      </c>
      <c r="AJ33" s="146" t="s">
        <v>34</v>
      </c>
      <c r="AK33" s="150" t="s">
        <v>97</v>
      </c>
      <c r="AL33" s="151"/>
      <c r="AM33" s="152">
        <v>23285.0</v>
      </c>
      <c r="AN33" s="153" t="s">
        <v>36</v>
      </c>
      <c r="AO33" s="153" t="s">
        <v>98</v>
      </c>
      <c r="AP33" s="153"/>
      <c r="AQ33" s="153" t="s">
        <v>38</v>
      </c>
      <c r="AR33" s="153">
        <v>8.140066083E9</v>
      </c>
      <c r="AS33" s="153">
        <v>3.1207607E7</v>
      </c>
      <c r="AT33" s="154" t="s">
        <v>99</v>
      </c>
      <c r="AU33" s="148"/>
      <c r="AV33" s="148"/>
      <c r="AW33" s="148"/>
      <c r="AX33" s="148"/>
      <c r="AY33" s="148"/>
      <c r="AZ33" s="148"/>
    </row>
    <row r="34" ht="36.75" customHeight="1">
      <c r="A34" s="213">
        <v>44924.0</v>
      </c>
      <c r="B34" s="214" t="s">
        <v>162</v>
      </c>
      <c r="C34" s="215">
        <v>10000.0</v>
      </c>
      <c r="D34" s="216">
        <v>0.08</v>
      </c>
      <c r="E34" s="215">
        <v>778.08</v>
      </c>
      <c r="F34" s="217">
        <v>778.08</v>
      </c>
      <c r="G34" s="213">
        <v>44929.0</v>
      </c>
      <c r="H34" s="213">
        <v>44924.0</v>
      </c>
      <c r="I34" s="213">
        <v>45279.0</v>
      </c>
      <c r="J34" s="214" t="s">
        <v>33</v>
      </c>
      <c r="K34" s="218"/>
      <c r="L34" s="215">
        <f t="shared" si="23"/>
        <v>401.0958904</v>
      </c>
      <c r="M34" s="217">
        <f t="shared" si="43"/>
        <v>401.0958904</v>
      </c>
      <c r="N34" s="213">
        <v>45275.0</v>
      </c>
      <c r="O34" s="213">
        <v>45280.0</v>
      </c>
      <c r="P34" s="213">
        <v>45462.0</v>
      </c>
      <c r="Q34" s="219" t="s">
        <v>34</v>
      </c>
      <c r="R34" s="218"/>
      <c r="S34" s="215">
        <f t="shared" si="4"/>
        <v>403.2876712</v>
      </c>
      <c r="T34" s="217">
        <f t="shared" si="44"/>
        <v>403.2876712</v>
      </c>
      <c r="U34" s="220">
        <v>45460.0</v>
      </c>
      <c r="V34" s="220">
        <v>45463.0</v>
      </c>
      <c r="W34" s="221">
        <v>45646.0</v>
      </c>
      <c r="X34" s="222" t="s">
        <v>34</v>
      </c>
      <c r="Y34" s="223" t="s">
        <v>163</v>
      </c>
      <c r="Z34" s="224"/>
      <c r="AA34" s="215">
        <f t="shared" si="6"/>
        <v>195.0684932</v>
      </c>
      <c r="AB34" s="217">
        <f t="shared" si="45"/>
        <v>195.0684932</v>
      </c>
      <c r="AC34" s="220">
        <v>45558.0</v>
      </c>
      <c r="AD34" s="220">
        <v>45646.0</v>
      </c>
      <c r="AE34" s="217">
        <f t="shared" ref="AE34:AF34" si="49">S34-AA34</f>
        <v>208.2191781</v>
      </c>
      <c r="AF34" s="217">
        <f t="shared" si="49"/>
        <v>208.2191781</v>
      </c>
      <c r="AG34" s="214"/>
      <c r="AH34" s="215">
        <f t="shared" si="9"/>
        <v>9804.931507</v>
      </c>
      <c r="AI34" s="225">
        <v>45562.0</v>
      </c>
      <c r="AJ34" s="226" t="s">
        <v>34</v>
      </c>
      <c r="AK34" s="223" t="s">
        <v>164</v>
      </c>
      <c r="AL34" s="227"/>
      <c r="AM34" s="228">
        <v>26019.0</v>
      </c>
      <c r="AN34" s="229" t="s">
        <v>36</v>
      </c>
      <c r="AO34" s="229" t="s">
        <v>165</v>
      </c>
      <c r="AP34" s="229"/>
      <c r="AQ34" s="229" t="s">
        <v>38</v>
      </c>
      <c r="AR34" s="229">
        <v>3.6008540079E10</v>
      </c>
      <c r="AS34" s="229">
        <v>3.117611E7</v>
      </c>
      <c r="AT34" s="230" t="s">
        <v>166</v>
      </c>
      <c r="AU34" s="224"/>
      <c r="AV34" s="224"/>
      <c r="AW34" s="224"/>
      <c r="AX34" s="224"/>
      <c r="AY34" s="224"/>
      <c r="AZ34" s="224"/>
    </row>
    <row r="35" ht="15.75" customHeight="1">
      <c r="A35" s="18">
        <v>44925.0</v>
      </c>
      <c r="B35" s="19" t="s">
        <v>167</v>
      </c>
      <c r="C35" s="15">
        <v>260000.0</v>
      </c>
      <c r="D35" s="16">
        <v>0.0825</v>
      </c>
      <c r="E35" s="15">
        <v>19804.52</v>
      </c>
      <c r="F35" s="17">
        <v>19804.52</v>
      </c>
      <c r="G35" s="18">
        <v>44943.0</v>
      </c>
      <c r="H35" s="18">
        <v>44942.0</v>
      </c>
      <c r="I35" s="18">
        <v>45279.0</v>
      </c>
      <c r="J35" s="19" t="s">
        <v>33</v>
      </c>
      <c r="K35" s="80"/>
      <c r="L35" s="15">
        <f t="shared" si="23"/>
        <v>10754.38356</v>
      </c>
      <c r="M35" s="17">
        <f t="shared" si="43"/>
        <v>10754.38356</v>
      </c>
      <c r="N35" s="18">
        <v>45275.0</v>
      </c>
      <c r="O35" s="18">
        <v>45280.0</v>
      </c>
      <c r="P35" s="18">
        <v>45462.0</v>
      </c>
      <c r="Q35" s="79" t="s">
        <v>34</v>
      </c>
      <c r="R35" s="80"/>
      <c r="S35" s="15">
        <f t="shared" si="4"/>
        <v>10813.15068</v>
      </c>
      <c r="T35" s="17">
        <f t="shared" si="44"/>
        <v>10813.15068</v>
      </c>
      <c r="U35" s="22">
        <v>45460.0</v>
      </c>
      <c r="V35" s="22">
        <v>45463.0</v>
      </c>
      <c r="W35" s="155">
        <v>45646.0</v>
      </c>
      <c r="X35" s="20" t="s">
        <v>34</v>
      </c>
      <c r="Y35" s="81"/>
      <c r="AA35" s="15">
        <f t="shared" si="6"/>
        <v>5230.273973</v>
      </c>
      <c r="AB35" s="17">
        <f t="shared" si="45"/>
        <v>5230.273973</v>
      </c>
      <c r="AC35" s="22">
        <v>45558.0</v>
      </c>
      <c r="AD35" s="22">
        <v>45646.0</v>
      </c>
      <c r="AE35" s="17">
        <f t="shared" ref="AE35:AF35" si="50">S35-AA35</f>
        <v>5582.876712</v>
      </c>
      <c r="AF35" s="17">
        <f t="shared" si="50"/>
        <v>5582.876712</v>
      </c>
      <c r="AG35" s="19"/>
      <c r="AH35" s="15">
        <f t="shared" si="9"/>
        <v>254769.726</v>
      </c>
      <c r="AI35" s="24">
        <v>45562.0</v>
      </c>
      <c r="AJ35" s="25" t="s">
        <v>168</v>
      </c>
      <c r="AL35" s="31"/>
      <c r="AM35" s="32">
        <v>17992.0</v>
      </c>
      <c r="AN35" s="28" t="s">
        <v>36</v>
      </c>
      <c r="AO35" s="28" t="s">
        <v>169</v>
      </c>
      <c r="AP35" s="28"/>
      <c r="AQ35" s="28" t="s">
        <v>38</v>
      </c>
      <c r="AR35" s="28">
        <v>3.8209136E7</v>
      </c>
      <c r="AS35" s="28">
        <v>2.1000021E7</v>
      </c>
      <c r="AT35" s="82" t="s">
        <v>170</v>
      </c>
    </row>
    <row r="36" ht="15.75" customHeight="1">
      <c r="A36" s="231"/>
      <c r="B36" s="232"/>
      <c r="C36" s="233">
        <f>sum(C3:C35)</f>
        <v>2100000</v>
      </c>
      <c r="D36" s="234"/>
      <c r="E36" s="235"/>
      <c r="F36" s="236"/>
      <c r="G36" s="237"/>
      <c r="H36" s="237"/>
      <c r="I36" s="237"/>
      <c r="J36" s="232"/>
      <c r="K36" s="238"/>
      <c r="L36" s="235"/>
      <c r="M36" s="236"/>
      <c r="N36" s="237"/>
      <c r="O36" s="237"/>
      <c r="P36" s="237"/>
      <c r="Q36" s="239"/>
      <c r="R36" s="240"/>
      <c r="S36" s="235"/>
      <c r="T36" s="236"/>
      <c r="U36" s="241"/>
      <c r="V36" s="242"/>
      <c r="W36" s="241"/>
      <c r="X36" s="241"/>
      <c r="Y36" s="243"/>
      <c r="Z36" s="244"/>
      <c r="AA36" s="235"/>
      <c r="AB36" s="236"/>
      <c r="AC36" s="245"/>
      <c r="AD36" s="245"/>
      <c r="AE36" s="232"/>
      <c r="AF36" s="232"/>
      <c r="AG36" s="232"/>
      <c r="AH36" s="246"/>
      <c r="AI36" s="241"/>
      <c r="AJ36" s="241"/>
      <c r="AK36" s="244"/>
      <c r="AL36" s="241"/>
      <c r="AM36" s="247"/>
      <c r="AN36" s="241"/>
      <c r="AO36" s="241"/>
      <c r="AP36" s="241"/>
      <c r="AQ36" s="241"/>
      <c r="AR36" s="241"/>
      <c r="AS36" s="241"/>
      <c r="AT36" s="248"/>
      <c r="AU36" s="244"/>
      <c r="AV36" s="244"/>
      <c r="AW36" s="244"/>
      <c r="AX36" s="244"/>
      <c r="AY36" s="244"/>
      <c r="AZ36" s="244"/>
    </row>
    <row r="37" ht="15.75" customHeight="1">
      <c r="A37" s="249"/>
      <c r="B37" s="19"/>
      <c r="C37" s="15"/>
      <c r="D37" s="16"/>
      <c r="E37" s="15"/>
      <c r="F37" s="17"/>
      <c r="G37" s="18"/>
      <c r="H37" s="18"/>
      <c r="I37" s="18"/>
      <c r="J37" s="19"/>
      <c r="K37" s="21"/>
      <c r="L37" s="15"/>
      <c r="M37" s="17"/>
      <c r="N37" s="18"/>
      <c r="O37" s="18"/>
      <c r="P37" s="18"/>
      <c r="Q37" s="79"/>
      <c r="R37" s="80"/>
      <c r="S37" s="250"/>
      <c r="T37" s="251"/>
      <c r="U37" s="252"/>
      <c r="V37" s="252"/>
      <c r="W37" s="252"/>
      <c r="X37" s="252"/>
      <c r="Y37" s="81"/>
      <c r="AA37" s="15"/>
      <c r="AB37" s="17"/>
      <c r="AC37" s="22"/>
      <c r="AD37" s="22"/>
      <c r="AE37" s="19"/>
      <c r="AF37" s="19"/>
      <c r="AG37" s="19"/>
      <c r="AH37" s="23"/>
      <c r="AI37" s="252"/>
      <c r="AJ37" s="252"/>
      <c r="AL37" s="253"/>
      <c r="AM37" s="254"/>
      <c r="AN37" s="253"/>
      <c r="AO37" s="253"/>
      <c r="AP37" s="253"/>
      <c r="AQ37" s="253"/>
      <c r="AR37" s="253"/>
      <c r="AS37" s="253"/>
      <c r="AT37" s="255"/>
    </row>
    <row r="38" ht="15.75" customHeight="1">
      <c r="A38" s="13" t="s">
        <v>171</v>
      </c>
      <c r="B38" s="19"/>
      <c r="C38" s="15"/>
      <c r="D38" s="16"/>
      <c r="E38" s="15"/>
      <c r="F38" s="17"/>
      <c r="G38" s="18"/>
      <c r="H38" s="18"/>
      <c r="I38" s="18"/>
      <c r="J38" s="19"/>
      <c r="K38" s="21"/>
      <c r="L38" s="15"/>
      <c r="M38" s="17"/>
      <c r="N38" s="18"/>
      <c r="O38" s="18"/>
      <c r="P38" s="18"/>
      <c r="Q38" s="79"/>
      <c r="R38" s="80"/>
      <c r="S38" s="250"/>
      <c r="T38" s="251"/>
      <c r="U38" s="252"/>
      <c r="V38" s="252"/>
      <c r="W38" s="252"/>
      <c r="X38" s="252"/>
      <c r="Y38" s="81"/>
      <c r="AA38" s="15"/>
      <c r="AB38" s="17"/>
      <c r="AC38" s="22"/>
      <c r="AD38" s="22"/>
      <c r="AE38" s="19"/>
      <c r="AF38" s="19"/>
      <c r="AG38" s="19"/>
      <c r="AH38" s="23"/>
      <c r="AI38" s="252"/>
      <c r="AJ38" s="252"/>
      <c r="AL38" s="253"/>
      <c r="AM38" s="254"/>
      <c r="AN38" s="253"/>
      <c r="AO38" s="253"/>
      <c r="AP38" s="253"/>
      <c r="AQ38" s="253"/>
      <c r="AR38" s="253"/>
      <c r="AS38" s="253"/>
      <c r="AT38" s="255"/>
    </row>
    <row r="39" ht="30.75" customHeight="1">
      <c r="A39" s="256">
        <v>44932.0</v>
      </c>
      <c r="B39" s="257" t="s">
        <v>172</v>
      </c>
      <c r="C39" s="258">
        <v>100000.0</v>
      </c>
      <c r="D39" s="259">
        <v>0.1025</v>
      </c>
      <c r="E39" s="258">
        <v>9463.7</v>
      </c>
      <c r="F39" s="260">
        <v>9463.7</v>
      </c>
      <c r="G39" s="256">
        <v>44943.0</v>
      </c>
      <c r="H39" s="256">
        <v>44942.0</v>
      </c>
      <c r="I39" s="256">
        <v>45279.0</v>
      </c>
      <c r="J39" s="257" t="s">
        <v>33</v>
      </c>
      <c r="K39" s="261" t="s">
        <v>173</v>
      </c>
      <c r="L39" s="258"/>
      <c r="M39" s="260"/>
      <c r="N39" s="256"/>
      <c r="O39" s="256"/>
      <c r="P39" s="256"/>
      <c r="Q39" s="262"/>
      <c r="R39" s="263"/>
      <c r="S39" s="264"/>
      <c r="T39" s="265"/>
      <c r="U39" s="266"/>
      <c r="V39" s="266"/>
      <c r="W39" s="266"/>
      <c r="X39" s="266"/>
      <c r="Y39" s="267"/>
      <c r="Z39" s="268"/>
      <c r="AA39" s="258"/>
      <c r="AB39" s="269"/>
      <c r="AC39" s="270"/>
      <c r="AD39" s="270"/>
      <c r="AE39" s="257"/>
      <c r="AF39" s="257"/>
      <c r="AG39" s="257"/>
      <c r="AH39" s="271">
        <v>94945.12</v>
      </c>
      <c r="AI39" s="272">
        <v>45098.0</v>
      </c>
      <c r="AJ39" s="273" t="s">
        <v>34</v>
      </c>
      <c r="AK39" s="261" t="s">
        <v>174</v>
      </c>
      <c r="AL39" s="274"/>
      <c r="AM39" s="275" t="s">
        <v>70</v>
      </c>
      <c r="AN39" s="276" t="s">
        <v>82</v>
      </c>
      <c r="AO39" s="277"/>
      <c r="AP39" s="278" t="s">
        <v>175</v>
      </c>
      <c r="AQ39" s="276" t="s">
        <v>38</v>
      </c>
      <c r="AR39" s="277">
        <v>8.85056686E8</v>
      </c>
      <c r="AS39" s="277">
        <v>2.1000021E7</v>
      </c>
      <c r="AT39" s="279" t="s">
        <v>176</v>
      </c>
      <c r="AU39" s="268"/>
      <c r="AV39" s="268"/>
      <c r="AW39" s="268"/>
      <c r="AX39" s="268"/>
      <c r="AY39" s="268"/>
      <c r="AZ39" s="268"/>
    </row>
    <row r="40" ht="39.0" customHeight="1">
      <c r="A40" s="280">
        <v>44932.0</v>
      </c>
      <c r="B40" s="281" t="s">
        <v>177</v>
      </c>
      <c r="C40" s="282">
        <v>90000.0</v>
      </c>
      <c r="D40" s="283">
        <v>0.08</v>
      </c>
      <c r="E40" s="282">
        <v>6647.67</v>
      </c>
      <c r="F40" s="284">
        <v>6647.67</v>
      </c>
      <c r="G40" s="280">
        <v>44943.0</v>
      </c>
      <c r="H40" s="280">
        <v>44942.0</v>
      </c>
      <c r="I40" s="280">
        <v>45279.0</v>
      </c>
      <c r="J40" s="281" t="s">
        <v>33</v>
      </c>
      <c r="K40" s="285"/>
      <c r="L40" s="282">
        <f t="shared" ref="L40:L44" si="52">(C40*D40)*((P40-O40+1)/365)</f>
        <v>3609.863014</v>
      </c>
      <c r="M40" s="284">
        <f t="shared" ref="M40:M44" si="53">L40</f>
        <v>3609.863014</v>
      </c>
      <c r="N40" s="280">
        <v>45275.0</v>
      </c>
      <c r="O40" s="280">
        <v>45280.0</v>
      </c>
      <c r="P40" s="280">
        <v>45462.0</v>
      </c>
      <c r="Q40" s="286" t="s">
        <v>34</v>
      </c>
      <c r="R40" s="287" t="s">
        <v>178</v>
      </c>
      <c r="S40" s="282">
        <f t="shared" ref="S40:S44" si="54">(C40*D40)*((W40-V40+1)/365)</f>
        <v>3629.589041</v>
      </c>
      <c r="T40" s="284">
        <f t="shared" ref="T40:T44" si="55">S40</f>
        <v>3629.589041</v>
      </c>
      <c r="U40" s="288">
        <v>45460.0</v>
      </c>
      <c r="V40" s="288">
        <v>45463.0</v>
      </c>
      <c r="W40" s="288">
        <v>45646.0</v>
      </c>
      <c r="X40" s="289" t="s">
        <v>34</v>
      </c>
      <c r="Y40" s="290" t="s">
        <v>179</v>
      </c>
      <c r="Z40" s="291"/>
      <c r="AA40" s="282">
        <f t="shared" ref="AA40:AA44" si="56">(C40*D40)*((AD40-AC40+1)/365)</f>
        <v>1755.616438</v>
      </c>
      <c r="AB40" s="284">
        <f t="shared" ref="AB40:AB44" si="57">AA40</f>
        <v>1755.616438</v>
      </c>
      <c r="AC40" s="292">
        <v>45558.0</v>
      </c>
      <c r="AD40" s="292">
        <v>45646.0</v>
      </c>
      <c r="AE40" s="284">
        <f t="shared" ref="AE40:AF40" si="51">S40-AA40</f>
        <v>1873.972603</v>
      </c>
      <c r="AF40" s="284">
        <f t="shared" si="51"/>
        <v>1873.972603</v>
      </c>
      <c r="AG40" s="281"/>
      <c r="AH40" s="282">
        <f t="shared" ref="AH40:AH44" si="59">C40-AB40</f>
        <v>88244.38356</v>
      </c>
      <c r="AI40" s="288">
        <v>45562.0</v>
      </c>
      <c r="AJ40" s="289" t="s">
        <v>35</v>
      </c>
      <c r="AK40" s="293" t="s">
        <v>180</v>
      </c>
      <c r="AL40" s="294"/>
      <c r="AM40" s="295">
        <v>17984.0</v>
      </c>
      <c r="AN40" s="296"/>
      <c r="AO40" s="296" t="s">
        <v>181</v>
      </c>
      <c r="AP40" s="296"/>
      <c r="AQ40" s="296" t="s">
        <v>38</v>
      </c>
      <c r="AR40" s="296">
        <v>1.71099369E8</v>
      </c>
      <c r="AS40" s="296">
        <v>2.1000021E7</v>
      </c>
      <c r="AT40" s="297" t="s">
        <v>182</v>
      </c>
      <c r="AU40" s="291"/>
      <c r="AV40" s="291"/>
      <c r="AW40" s="291"/>
      <c r="AX40" s="291"/>
      <c r="AY40" s="291"/>
      <c r="AZ40" s="291"/>
    </row>
    <row r="41" ht="15.75" customHeight="1">
      <c r="A41" s="18">
        <v>44936.0</v>
      </c>
      <c r="B41" s="19" t="s">
        <v>183</v>
      </c>
      <c r="C41" s="15">
        <v>50000.0</v>
      </c>
      <c r="D41" s="16">
        <v>0.08</v>
      </c>
      <c r="E41" s="15">
        <v>3693.15</v>
      </c>
      <c r="F41" s="17">
        <v>3693.15</v>
      </c>
      <c r="G41" s="18">
        <v>44943.0</v>
      </c>
      <c r="H41" s="18">
        <v>44942.0</v>
      </c>
      <c r="I41" s="18">
        <v>45279.0</v>
      </c>
      <c r="J41" s="19" t="s">
        <v>33</v>
      </c>
      <c r="K41" s="21"/>
      <c r="L41" s="15">
        <f t="shared" si="52"/>
        <v>2005.479452</v>
      </c>
      <c r="M41" s="17">
        <f t="shared" si="53"/>
        <v>2005.479452</v>
      </c>
      <c r="N41" s="18">
        <v>45275.0</v>
      </c>
      <c r="O41" s="18">
        <v>45280.0</v>
      </c>
      <c r="P41" s="18">
        <v>45462.0</v>
      </c>
      <c r="Q41" s="79" t="s">
        <v>34</v>
      </c>
      <c r="R41" s="80"/>
      <c r="S41" s="15">
        <f t="shared" si="54"/>
        <v>2016.438356</v>
      </c>
      <c r="T41" s="17">
        <f t="shared" si="55"/>
        <v>2016.438356</v>
      </c>
      <c r="U41" s="22">
        <v>45460.0</v>
      </c>
      <c r="V41" s="22">
        <v>45463.0</v>
      </c>
      <c r="W41" s="155">
        <v>45646.0</v>
      </c>
      <c r="X41" s="20" t="s">
        <v>34</v>
      </c>
      <c r="Y41" s="81"/>
      <c r="AA41" s="15">
        <f t="shared" si="56"/>
        <v>975.3424658</v>
      </c>
      <c r="AB41" s="17">
        <f t="shared" si="57"/>
        <v>975.3424658</v>
      </c>
      <c r="AC41" s="22">
        <v>45558.0</v>
      </c>
      <c r="AD41" s="22">
        <v>45646.0</v>
      </c>
      <c r="AE41" s="17">
        <f t="shared" ref="AE41:AF41" si="58">S41-AA41</f>
        <v>1041.09589</v>
      </c>
      <c r="AF41" s="17">
        <f t="shared" si="58"/>
        <v>1041.09589</v>
      </c>
      <c r="AG41" s="19"/>
      <c r="AH41" s="15">
        <f t="shared" si="59"/>
        <v>49024.65753</v>
      </c>
      <c r="AI41" s="24">
        <v>45562.0</v>
      </c>
      <c r="AJ41" s="100" t="s">
        <v>34</v>
      </c>
      <c r="AL41" s="31"/>
      <c r="AM41" s="32">
        <v>23889.0</v>
      </c>
      <c r="AN41" s="28"/>
      <c r="AO41" s="28" t="s">
        <v>184</v>
      </c>
      <c r="AP41" s="28"/>
      <c r="AQ41" s="28" t="s">
        <v>38</v>
      </c>
      <c r="AR41" s="28">
        <v>3.81049724587E11</v>
      </c>
      <c r="AS41" s="28">
        <v>2.1200339E7</v>
      </c>
      <c r="AT41" s="82" t="s">
        <v>185</v>
      </c>
    </row>
    <row r="42" ht="45.0" customHeight="1">
      <c r="A42" s="280">
        <v>44938.0</v>
      </c>
      <c r="B42" s="281" t="s">
        <v>177</v>
      </c>
      <c r="C42" s="282">
        <v>20000.0</v>
      </c>
      <c r="D42" s="283">
        <v>0.08</v>
      </c>
      <c r="E42" s="282">
        <v>1477.26</v>
      </c>
      <c r="F42" s="284">
        <v>1477.26</v>
      </c>
      <c r="G42" s="280">
        <v>44943.0</v>
      </c>
      <c r="H42" s="280">
        <v>44942.0</v>
      </c>
      <c r="I42" s="280">
        <v>45279.0</v>
      </c>
      <c r="J42" s="281" t="s">
        <v>33</v>
      </c>
      <c r="K42" s="285"/>
      <c r="L42" s="282">
        <f t="shared" si="52"/>
        <v>802.1917808</v>
      </c>
      <c r="M42" s="284">
        <f t="shared" si="53"/>
        <v>802.1917808</v>
      </c>
      <c r="N42" s="280">
        <v>45275.0</v>
      </c>
      <c r="O42" s="280">
        <v>45280.0</v>
      </c>
      <c r="P42" s="280">
        <v>45462.0</v>
      </c>
      <c r="Q42" s="286" t="s">
        <v>34</v>
      </c>
      <c r="R42" s="287" t="s">
        <v>178</v>
      </c>
      <c r="S42" s="282">
        <f t="shared" si="54"/>
        <v>806.5753425</v>
      </c>
      <c r="T42" s="284">
        <f t="shared" si="55"/>
        <v>806.5753425</v>
      </c>
      <c r="U42" s="288">
        <v>45460.0</v>
      </c>
      <c r="V42" s="288">
        <v>45463.0</v>
      </c>
      <c r="W42" s="288">
        <v>45646.0</v>
      </c>
      <c r="X42" s="289" t="s">
        <v>34</v>
      </c>
      <c r="Y42" s="290" t="s">
        <v>179</v>
      </c>
      <c r="Z42" s="291"/>
      <c r="AA42" s="282">
        <f t="shared" si="56"/>
        <v>390.1369863</v>
      </c>
      <c r="AB42" s="284">
        <f t="shared" si="57"/>
        <v>390.1369863</v>
      </c>
      <c r="AC42" s="292">
        <v>45558.0</v>
      </c>
      <c r="AD42" s="292">
        <v>45646.0</v>
      </c>
      <c r="AE42" s="284">
        <f t="shared" ref="AE42:AF42" si="60">S42-AA42</f>
        <v>416.4383562</v>
      </c>
      <c r="AF42" s="284">
        <f t="shared" si="60"/>
        <v>416.4383562</v>
      </c>
      <c r="AG42" s="281"/>
      <c r="AH42" s="282">
        <f t="shared" si="59"/>
        <v>19609.86301</v>
      </c>
      <c r="AI42" s="288">
        <v>45562.0</v>
      </c>
      <c r="AJ42" s="289" t="s">
        <v>35</v>
      </c>
      <c r="AK42" s="293" t="s">
        <v>180</v>
      </c>
      <c r="AL42" s="294"/>
      <c r="AM42" s="295">
        <v>17984.0</v>
      </c>
      <c r="AN42" s="296"/>
      <c r="AO42" s="296" t="s">
        <v>181</v>
      </c>
      <c r="AP42" s="296"/>
      <c r="AQ42" s="296" t="s">
        <v>38</v>
      </c>
      <c r="AR42" s="296">
        <v>1.71099369E8</v>
      </c>
      <c r="AS42" s="296">
        <v>2.1000021E7</v>
      </c>
      <c r="AT42" s="297" t="s">
        <v>182</v>
      </c>
      <c r="AU42" s="291"/>
      <c r="AV42" s="291"/>
      <c r="AW42" s="291"/>
      <c r="AX42" s="291"/>
      <c r="AY42" s="291"/>
      <c r="AZ42" s="291"/>
    </row>
    <row r="43" ht="36.75" customHeight="1">
      <c r="A43" s="298">
        <v>44939.0</v>
      </c>
      <c r="B43" s="299" t="s">
        <v>186</v>
      </c>
      <c r="C43" s="300">
        <v>30000.0</v>
      </c>
      <c r="D43" s="301">
        <v>0.08</v>
      </c>
      <c r="E43" s="300">
        <v>2215.89</v>
      </c>
      <c r="F43" s="302">
        <v>2215.89</v>
      </c>
      <c r="G43" s="298">
        <v>44943.0</v>
      </c>
      <c r="H43" s="298">
        <v>44942.0</v>
      </c>
      <c r="I43" s="298">
        <v>45279.0</v>
      </c>
      <c r="J43" s="299" t="s">
        <v>33</v>
      </c>
      <c r="K43" s="303"/>
      <c r="L43" s="300">
        <f t="shared" si="52"/>
        <v>1203.287671</v>
      </c>
      <c r="M43" s="302">
        <f t="shared" si="53"/>
        <v>1203.287671</v>
      </c>
      <c r="N43" s="298">
        <v>45275.0</v>
      </c>
      <c r="O43" s="298">
        <v>45280.0</v>
      </c>
      <c r="P43" s="298">
        <v>45462.0</v>
      </c>
      <c r="Q43" s="304" t="s">
        <v>34</v>
      </c>
      <c r="R43" s="305" t="s">
        <v>187</v>
      </c>
      <c r="S43" s="300">
        <f t="shared" si="54"/>
        <v>1209.863014</v>
      </c>
      <c r="T43" s="302">
        <f t="shared" si="55"/>
        <v>1209.863014</v>
      </c>
      <c r="U43" s="306">
        <v>45460.0</v>
      </c>
      <c r="V43" s="306">
        <v>45463.0</v>
      </c>
      <c r="W43" s="306">
        <v>45646.0</v>
      </c>
      <c r="X43" s="307" t="s">
        <v>34</v>
      </c>
      <c r="Y43" s="308" t="s">
        <v>188</v>
      </c>
      <c r="Z43" s="309"/>
      <c r="AA43" s="300">
        <f t="shared" si="56"/>
        <v>585.2054795</v>
      </c>
      <c r="AB43" s="302">
        <f t="shared" si="57"/>
        <v>585.2054795</v>
      </c>
      <c r="AC43" s="310">
        <v>45558.0</v>
      </c>
      <c r="AD43" s="310">
        <v>45646.0</v>
      </c>
      <c r="AE43" s="302">
        <f t="shared" ref="AE43:AF43" si="61">S43-AA43</f>
        <v>624.6575342</v>
      </c>
      <c r="AF43" s="302">
        <f t="shared" si="61"/>
        <v>624.6575342</v>
      </c>
      <c r="AG43" s="299"/>
      <c r="AH43" s="300">
        <f t="shared" si="59"/>
        <v>29414.79452</v>
      </c>
      <c r="AI43" s="306">
        <v>45562.0</v>
      </c>
      <c r="AJ43" s="307" t="s">
        <v>35</v>
      </c>
      <c r="AK43" s="311" t="s">
        <v>189</v>
      </c>
      <c r="AL43" s="312"/>
      <c r="AM43" s="313">
        <v>19664.0</v>
      </c>
      <c r="AN43" s="314" t="s">
        <v>36</v>
      </c>
      <c r="AO43" s="314" t="s">
        <v>190</v>
      </c>
      <c r="AP43" s="314"/>
      <c r="AQ43" s="314" t="s">
        <v>38</v>
      </c>
      <c r="AR43" s="314">
        <v>4.83073982905E11</v>
      </c>
      <c r="AS43" s="314">
        <v>2.1000322E7</v>
      </c>
      <c r="AT43" s="315" t="s">
        <v>191</v>
      </c>
      <c r="AU43" s="309"/>
      <c r="AV43" s="309"/>
      <c r="AW43" s="309"/>
      <c r="AX43" s="309"/>
      <c r="AY43" s="309"/>
      <c r="AZ43" s="309"/>
    </row>
    <row r="44" ht="15.75" customHeight="1">
      <c r="A44" s="18">
        <v>44943.0</v>
      </c>
      <c r="B44" s="19" t="s">
        <v>192</v>
      </c>
      <c r="C44" s="15">
        <v>50000.0</v>
      </c>
      <c r="D44" s="16">
        <v>0.08</v>
      </c>
      <c r="E44" s="15">
        <v>3682.19</v>
      </c>
      <c r="F44" s="17">
        <v>3682.19</v>
      </c>
      <c r="G44" s="18">
        <v>44943.0</v>
      </c>
      <c r="H44" s="18">
        <v>44943.0</v>
      </c>
      <c r="I44" s="18">
        <v>45279.0</v>
      </c>
      <c r="J44" s="19" t="s">
        <v>33</v>
      </c>
      <c r="K44" s="21"/>
      <c r="L44" s="15">
        <f t="shared" si="52"/>
        <v>2005.479452</v>
      </c>
      <c r="M44" s="17">
        <f t="shared" si="53"/>
        <v>2005.479452</v>
      </c>
      <c r="N44" s="18">
        <v>45275.0</v>
      </c>
      <c r="O44" s="18">
        <v>45280.0</v>
      </c>
      <c r="P44" s="18">
        <v>45462.0</v>
      </c>
      <c r="Q44" s="79" t="s">
        <v>34</v>
      </c>
      <c r="R44" s="80"/>
      <c r="S44" s="15">
        <f t="shared" si="54"/>
        <v>2016.438356</v>
      </c>
      <c r="T44" s="17">
        <f t="shared" si="55"/>
        <v>2016.438356</v>
      </c>
      <c r="U44" s="22">
        <v>45460.0</v>
      </c>
      <c r="V44" s="24">
        <v>45463.0</v>
      </c>
      <c r="W44" s="155">
        <v>45646.0</v>
      </c>
      <c r="X44" s="20" t="s">
        <v>34</v>
      </c>
      <c r="Y44" s="81"/>
      <c r="AA44" s="15">
        <f t="shared" si="56"/>
        <v>975.3424658</v>
      </c>
      <c r="AB44" s="17">
        <f t="shared" si="57"/>
        <v>975.3424658</v>
      </c>
      <c r="AC44" s="22">
        <v>45558.0</v>
      </c>
      <c r="AD44" s="22">
        <v>45646.0</v>
      </c>
      <c r="AE44" s="17">
        <f t="shared" ref="AE44:AF44" si="62">S44-AA44</f>
        <v>1041.09589</v>
      </c>
      <c r="AF44" s="17">
        <f t="shared" si="62"/>
        <v>1041.09589</v>
      </c>
      <c r="AG44" s="19"/>
      <c r="AH44" s="15">
        <f t="shared" si="59"/>
        <v>49024.65753</v>
      </c>
      <c r="AI44" s="24">
        <v>45562.0</v>
      </c>
      <c r="AJ44" s="25" t="s">
        <v>35</v>
      </c>
      <c r="AL44" s="31"/>
      <c r="AM44" s="32">
        <v>28648.0</v>
      </c>
      <c r="AN44" s="28" t="s">
        <v>36</v>
      </c>
      <c r="AO44" s="28" t="s">
        <v>193</v>
      </c>
      <c r="AP44" s="28"/>
      <c r="AQ44" s="28" t="s">
        <v>38</v>
      </c>
      <c r="AR44" s="28">
        <v>7.5297815E8</v>
      </c>
      <c r="AS44" s="28">
        <v>2.1100361E7</v>
      </c>
      <c r="AT44" s="82" t="s">
        <v>194</v>
      </c>
    </row>
    <row r="45" ht="38.25" customHeight="1">
      <c r="A45" s="256">
        <v>44943.0</v>
      </c>
      <c r="B45" s="257" t="s">
        <v>172</v>
      </c>
      <c r="C45" s="258">
        <v>400000.0</v>
      </c>
      <c r="D45" s="259">
        <v>0.1025</v>
      </c>
      <c r="E45" s="258">
        <v>37742.47</v>
      </c>
      <c r="F45" s="260">
        <v>37742.47</v>
      </c>
      <c r="G45" s="256">
        <v>44951.0</v>
      </c>
      <c r="H45" s="256">
        <v>44943.0</v>
      </c>
      <c r="I45" s="256">
        <v>45279.0</v>
      </c>
      <c r="J45" s="257" t="s">
        <v>33</v>
      </c>
      <c r="K45" s="261" t="s">
        <v>195</v>
      </c>
      <c r="L45" s="258"/>
      <c r="M45" s="260"/>
      <c r="N45" s="256"/>
      <c r="O45" s="256"/>
      <c r="P45" s="256"/>
      <c r="Q45" s="262"/>
      <c r="R45" s="263" t="s">
        <v>196</v>
      </c>
      <c r="S45" s="258"/>
      <c r="T45" s="260"/>
      <c r="U45" s="266"/>
      <c r="V45" s="272"/>
      <c r="W45" s="266"/>
      <c r="X45" s="266"/>
      <c r="Y45" s="267"/>
      <c r="Z45" s="268"/>
      <c r="AA45" s="258"/>
      <c r="AB45" s="260"/>
      <c r="AC45" s="270"/>
      <c r="AD45" s="270"/>
      <c r="AE45" s="257"/>
      <c r="AF45" s="257"/>
      <c r="AG45" s="257"/>
      <c r="AH45" s="316"/>
      <c r="AI45" s="266"/>
      <c r="AJ45" s="273"/>
      <c r="AK45" s="268"/>
      <c r="AL45" s="274"/>
      <c r="AM45" s="275" t="s">
        <v>70</v>
      </c>
      <c r="AN45" s="276" t="s">
        <v>82</v>
      </c>
      <c r="AO45" s="277"/>
      <c r="AP45" s="278" t="s">
        <v>175</v>
      </c>
      <c r="AQ45" s="276" t="s">
        <v>38</v>
      </c>
      <c r="AR45" s="277">
        <v>8.85056686E8</v>
      </c>
      <c r="AS45" s="277">
        <v>2.1000021E7</v>
      </c>
      <c r="AT45" s="279" t="s">
        <v>176</v>
      </c>
      <c r="AU45" s="268"/>
      <c r="AV45" s="268"/>
      <c r="AW45" s="268"/>
      <c r="AX45" s="268"/>
      <c r="AY45" s="268"/>
      <c r="AZ45" s="268"/>
    </row>
    <row r="46" ht="33.75" customHeight="1">
      <c r="A46" s="49">
        <v>44991.0</v>
      </c>
      <c r="B46" s="50" t="s">
        <v>52</v>
      </c>
      <c r="C46" s="51">
        <v>30000.0</v>
      </c>
      <c r="D46" s="52">
        <v>0.08</v>
      </c>
      <c r="E46" s="51">
        <v>1729.32</v>
      </c>
      <c r="F46" s="53">
        <v>1729.32</v>
      </c>
      <c r="G46" s="49">
        <v>45022.0</v>
      </c>
      <c r="H46" s="49">
        <v>45017.0</v>
      </c>
      <c r="I46" s="49">
        <v>45279.0</v>
      </c>
      <c r="J46" s="50" t="s">
        <v>33</v>
      </c>
      <c r="K46" s="317"/>
      <c r="L46" s="51">
        <f t="shared" ref="L46:L60" si="64">(C46*D46)*((P46-O46+1)/365)</f>
        <v>1203.287671</v>
      </c>
      <c r="M46" s="53">
        <f t="shared" ref="M46:M59" si="65">L46</f>
        <v>1203.287671</v>
      </c>
      <c r="N46" s="49">
        <v>45275.0</v>
      </c>
      <c r="O46" s="49">
        <v>45280.0</v>
      </c>
      <c r="P46" s="49">
        <v>45462.0</v>
      </c>
      <c r="Q46" s="54" t="s">
        <v>34</v>
      </c>
      <c r="R46" s="55" t="s">
        <v>197</v>
      </c>
      <c r="S46" s="51">
        <f t="shared" ref="S46:S60" si="66">(C46*D46)*((W46-V46+1)/365)</f>
        <v>1209.863014</v>
      </c>
      <c r="T46" s="53">
        <f t="shared" ref="T46:T59" si="67">S46</f>
        <v>1209.863014</v>
      </c>
      <c r="U46" s="318">
        <v>45460.0</v>
      </c>
      <c r="V46" s="318">
        <v>45463.0</v>
      </c>
      <c r="W46" s="318">
        <v>45646.0</v>
      </c>
      <c r="X46" s="319" t="s">
        <v>34</v>
      </c>
      <c r="Y46" s="58" t="s">
        <v>54</v>
      </c>
      <c r="Z46" s="320"/>
      <c r="AA46" s="51">
        <f t="shared" ref="AA46:AA60" si="68">(C46*D46)*((AD46-AC46+1)/365)</f>
        <v>585.2054795</v>
      </c>
      <c r="AB46" s="53">
        <f t="shared" ref="AB46:AB59" si="69">AA46</f>
        <v>585.2054795</v>
      </c>
      <c r="AC46" s="56">
        <v>45558.0</v>
      </c>
      <c r="AD46" s="56">
        <v>45646.0</v>
      </c>
      <c r="AE46" s="53">
        <f t="shared" ref="AE46:AF46" si="63">S46-AA46</f>
        <v>624.6575342</v>
      </c>
      <c r="AF46" s="53">
        <f t="shared" si="63"/>
        <v>624.6575342</v>
      </c>
      <c r="AG46" s="50"/>
      <c r="AH46" s="51">
        <f t="shared" ref="AH46:AH60" si="71">C46-AB46</f>
        <v>29414.79452</v>
      </c>
      <c r="AI46" s="318">
        <v>45562.0</v>
      </c>
      <c r="AJ46" s="319" t="s">
        <v>34</v>
      </c>
      <c r="AK46" s="59" t="s">
        <v>55</v>
      </c>
      <c r="AL46" s="60"/>
      <c r="AM46" s="61">
        <v>20828.0</v>
      </c>
      <c r="AN46" s="62" t="s">
        <v>36</v>
      </c>
      <c r="AO46" s="62" t="s">
        <v>56</v>
      </c>
      <c r="AP46" s="62"/>
      <c r="AQ46" s="62" t="s">
        <v>38</v>
      </c>
      <c r="AR46" s="62" t="s">
        <v>57</v>
      </c>
      <c r="AS46" s="62">
        <v>1.01205681E8</v>
      </c>
      <c r="AT46" s="321" t="s">
        <v>58</v>
      </c>
      <c r="AU46" s="320"/>
      <c r="AV46" s="320"/>
      <c r="AW46" s="320"/>
      <c r="AX46" s="320"/>
      <c r="AY46" s="320"/>
      <c r="AZ46" s="320"/>
    </row>
    <row r="47" ht="15.75" customHeight="1">
      <c r="A47" s="18">
        <v>44993.0</v>
      </c>
      <c r="B47" s="19" t="s">
        <v>198</v>
      </c>
      <c r="C47" s="15">
        <v>50000.0</v>
      </c>
      <c r="D47" s="16">
        <v>0.08</v>
      </c>
      <c r="E47" s="15">
        <v>2882.19</v>
      </c>
      <c r="F47" s="17">
        <v>2882.19</v>
      </c>
      <c r="G47" s="18">
        <v>45022.0</v>
      </c>
      <c r="H47" s="18">
        <v>45017.0</v>
      </c>
      <c r="I47" s="18">
        <v>45279.0</v>
      </c>
      <c r="J47" s="19" t="s">
        <v>33</v>
      </c>
      <c r="K47" s="21" t="s">
        <v>199</v>
      </c>
      <c r="L47" s="15">
        <f t="shared" si="64"/>
        <v>2005.479452</v>
      </c>
      <c r="M47" s="17">
        <f t="shared" si="65"/>
        <v>2005.479452</v>
      </c>
      <c r="N47" s="18">
        <v>45275.0</v>
      </c>
      <c r="O47" s="18">
        <v>45280.0</v>
      </c>
      <c r="P47" s="18">
        <v>45462.0</v>
      </c>
      <c r="Q47" s="79" t="s">
        <v>34</v>
      </c>
      <c r="R47" s="80"/>
      <c r="S47" s="15">
        <f t="shared" si="66"/>
        <v>2016.438356</v>
      </c>
      <c r="T47" s="17">
        <f t="shared" si="67"/>
        <v>2016.438356</v>
      </c>
      <c r="U47" s="22">
        <v>45460.0</v>
      </c>
      <c r="V47" s="22">
        <v>45463.0</v>
      </c>
      <c r="W47" s="155">
        <v>45646.0</v>
      </c>
      <c r="X47" s="20" t="s">
        <v>34</v>
      </c>
      <c r="Y47" s="81"/>
      <c r="AA47" s="15">
        <f t="shared" si="68"/>
        <v>975.3424658</v>
      </c>
      <c r="AB47" s="17">
        <f t="shared" si="69"/>
        <v>975.3424658</v>
      </c>
      <c r="AC47" s="22">
        <v>45558.0</v>
      </c>
      <c r="AD47" s="22">
        <v>45646.0</v>
      </c>
      <c r="AE47" s="17">
        <f t="shared" ref="AE47:AF47" si="70">S47-AA47</f>
        <v>1041.09589</v>
      </c>
      <c r="AF47" s="17">
        <f t="shared" si="70"/>
        <v>1041.09589</v>
      </c>
      <c r="AG47" s="19"/>
      <c r="AH47" s="15">
        <f t="shared" si="71"/>
        <v>49024.65753</v>
      </c>
      <c r="AI47" s="24">
        <v>45562.0</v>
      </c>
      <c r="AJ47" s="100" t="s">
        <v>34</v>
      </c>
      <c r="AL47" s="31"/>
      <c r="AM47" s="32">
        <v>30866.0</v>
      </c>
      <c r="AN47" s="253"/>
      <c r="AO47" s="253" t="s">
        <v>200</v>
      </c>
      <c r="AP47" s="253"/>
      <c r="AQ47" s="28" t="s">
        <v>38</v>
      </c>
      <c r="AR47" s="253">
        <v>8.98025587587E11</v>
      </c>
      <c r="AS47" s="253">
        <v>6.3100277E7</v>
      </c>
      <c r="AT47" s="255" t="s">
        <v>201</v>
      </c>
    </row>
    <row r="48" ht="36.0" customHeight="1">
      <c r="A48" s="322">
        <v>44998.0</v>
      </c>
      <c r="B48" s="323" t="s">
        <v>79</v>
      </c>
      <c r="C48" s="108">
        <v>20000.0</v>
      </c>
      <c r="D48" s="324">
        <v>0.08</v>
      </c>
      <c r="E48" s="108">
        <v>1152.88</v>
      </c>
      <c r="F48" s="109">
        <v>1152.88</v>
      </c>
      <c r="G48" s="322">
        <v>45022.0</v>
      </c>
      <c r="H48" s="322">
        <v>45017.0</v>
      </c>
      <c r="I48" s="322">
        <v>45279.0</v>
      </c>
      <c r="J48" s="115" t="s">
        <v>33</v>
      </c>
      <c r="K48" s="325"/>
      <c r="L48" s="108">
        <f t="shared" si="64"/>
        <v>802.1917808</v>
      </c>
      <c r="M48" s="109">
        <f t="shared" si="65"/>
        <v>802.1917808</v>
      </c>
      <c r="N48" s="322">
        <v>45275.0</v>
      </c>
      <c r="O48" s="322">
        <v>45280.0</v>
      </c>
      <c r="P48" s="322">
        <v>45462.0</v>
      </c>
      <c r="Q48" s="326" t="s">
        <v>34</v>
      </c>
      <c r="R48" s="325"/>
      <c r="S48" s="108">
        <f t="shared" si="66"/>
        <v>806.5753425</v>
      </c>
      <c r="T48" s="109">
        <f t="shared" si="67"/>
        <v>806.5753425</v>
      </c>
      <c r="U48" s="114">
        <v>45460.0</v>
      </c>
      <c r="V48" s="114">
        <v>45463.0</v>
      </c>
      <c r="W48" s="327">
        <v>45646.0</v>
      </c>
      <c r="X48" s="328" t="s">
        <v>34</v>
      </c>
      <c r="Y48" s="112" t="s">
        <v>80</v>
      </c>
      <c r="Z48" s="329"/>
      <c r="AA48" s="108">
        <f t="shared" si="68"/>
        <v>390.1369863</v>
      </c>
      <c r="AB48" s="109">
        <f t="shared" si="69"/>
        <v>390.1369863</v>
      </c>
      <c r="AC48" s="114">
        <v>45558.0</v>
      </c>
      <c r="AD48" s="114">
        <v>45646.0</v>
      </c>
      <c r="AE48" s="109">
        <f t="shared" ref="AE48:AF48" si="72">S48-AA48</f>
        <v>416.4383562</v>
      </c>
      <c r="AF48" s="109">
        <f t="shared" si="72"/>
        <v>416.4383562</v>
      </c>
      <c r="AG48" s="115"/>
      <c r="AH48" s="108">
        <f t="shared" si="71"/>
        <v>19609.86301</v>
      </c>
      <c r="AI48" s="330">
        <v>45562.0</v>
      </c>
      <c r="AJ48" s="331" t="s">
        <v>34</v>
      </c>
      <c r="AK48" s="116" t="s">
        <v>81</v>
      </c>
      <c r="AL48" s="332"/>
      <c r="AM48" s="333">
        <v>34210.0</v>
      </c>
      <c r="AN48" s="334" t="s">
        <v>82</v>
      </c>
      <c r="AO48" s="334"/>
      <c r="AP48" s="335" t="s">
        <v>202</v>
      </c>
      <c r="AQ48" s="334" t="s">
        <v>38</v>
      </c>
      <c r="AR48" s="334">
        <v>4.83081378983E11</v>
      </c>
      <c r="AS48" s="334">
        <v>2.1000322E7</v>
      </c>
      <c r="AT48" s="336" t="s">
        <v>203</v>
      </c>
      <c r="AU48" s="329"/>
      <c r="AV48" s="329"/>
      <c r="AW48" s="329"/>
      <c r="AX48" s="329"/>
      <c r="AY48" s="329"/>
      <c r="AZ48" s="329"/>
    </row>
    <row r="49" ht="40.5" customHeight="1">
      <c r="A49" s="157">
        <v>45000.0</v>
      </c>
      <c r="B49" s="158" t="s">
        <v>117</v>
      </c>
      <c r="C49" s="159">
        <v>20000.0</v>
      </c>
      <c r="D49" s="160">
        <v>0.0825</v>
      </c>
      <c r="E49" s="159">
        <v>1188.9</v>
      </c>
      <c r="F49" s="161">
        <v>1188.9</v>
      </c>
      <c r="G49" s="157">
        <v>45022.0</v>
      </c>
      <c r="H49" s="157">
        <v>45017.0</v>
      </c>
      <c r="I49" s="157">
        <v>45279.0</v>
      </c>
      <c r="J49" s="158" t="s">
        <v>33</v>
      </c>
      <c r="K49" s="163"/>
      <c r="L49" s="159">
        <f t="shared" si="64"/>
        <v>827.260274</v>
      </c>
      <c r="M49" s="161">
        <f t="shared" si="65"/>
        <v>827.260274</v>
      </c>
      <c r="N49" s="157">
        <v>45275.0</v>
      </c>
      <c r="O49" s="157">
        <v>45280.0</v>
      </c>
      <c r="P49" s="157">
        <v>45462.0</v>
      </c>
      <c r="Q49" s="162" t="s">
        <v>34</v>
      </c>
      <c r="R49" s="163" t="s">
        <v>118</v>
      </c>
      <c r="S49" s="159">
        <f t="shared" si="66"/>
        <v>831.7808219</v>
      </c>
      <c r="T49" s="161">
        <f t="shared" si="67"/>
        <v>831.7808219</v>
      </c>
      <c r="U49" s="164">
        <v>45460.0</v>
      </c>
      <c r="V49" s="164">
        <v>45463.0</v>
      </c>
      <c r="W49" s="164">
        <v>45646.0</v>
      </c>
      <c r="X49" s="165" t="s">
        <v>34</v>
      </c>
      <c r="Y49" s="166" t="s">
        <v>119</v>
      </c>
      <c r="Z49" s="167"/>
      <c r="AA49" s="159">
        <f t="shared" si="68"/>
        <v>402.3287671</v>
      </c>
      <c r="AB49" s="161">
        <f t="shared" si="69"/>
        <v>402.3287671</v>
      </c>
      <c r="AC49" s="168">
        <v>45558.0</v>
      </c>
      <c r="AD49" s="168">
        <v>45646.0</v>
      </c>
      <c r="AE49" s="161">
        <f t="shared" ref="AE49:AF49" si="73">S49-AA49</f>
        <v>429.4520548</v>
      </c>
      <c r="AF49" s="161">
        <f t="shared" si="73"/>
        <v>429.4520548</v>
      </c>
      <c r="AG49" s="158"/>
      <c r="AH49" s="159">
        <f t="shared" si="71"/>
        <v>19597.67123</v>
      </c>
      <c r="AI49" s="164">
        <v>45562.0</v>
      </c>
      <c r="AJ49" s="165" t="s">
        <v>34</v>
      </c>
      <c r="AK49" s="169" t="s">
        <v>120</v>
      </c>
      <c r="AL49" s="170"/>
      <c r="AM49" s="171">
        <v>23419.0</v>
      </c>
      <c r="AN49" s="172" t="s">
        <v>36</v>
      </c>
      <c r="AO49" s="172" t="s">
        <v>121</v>
      </c>
      <c r="AP49" s="173"/>
      <c r="AQ49" s="172" t="s">
        <v>38</v>
      </c>
      <c r="AR49" s="172">
        <v>6.795033275E9</v>
      </c>
      <c r="AS49" s="172">
        <v>2.1000089E7</v>
      </c>
      <c r="AT49" s="174" t="s">
        <v>122</v>
      </c>
      <c r="AU49" s="167"/>
      <c r="AV49" s="167"/>
      <c r="AW49" s="167"/>
      <c r="AX49" s="167"/>
      <c r="AY49" s="167"/>
      <c r="AZ49" s="167"/>
    </row>
    <row r="50" ht="41.25" customHeight="1">
      <c r="A50" s="121">
        <v>45007.0</v>
      </c>
      <c r="B50" s="122" t="s">
        <v>156</v>
      </c>
      <c r="C50" s="123">
        <v>40000.0</v>
      </c>
      <c r="D50" s="124">
        <v>0.08</v>
      </c>
      <c r="E50" s="123">
        <v>2305.75</v>
      </c>
      <c r="F50" s="125">
        <v>2305.75</v>
      </c>
      <c r="G50" s="121">
        <v>45022.0</v>
      </c>
      <c r="H50" s="121">
        <v>45017.0</v>
      </c>
      <c r="I50" s="121">
        <v>45279.0</v>
      </c>
      <c r="J50" s="122" t="s">
        <v>33</v>
      </c>
      <c r="K50" s="127"/>
      <c r="L50" s="123">
        <f t="shared" si="64"/>
        <v>1604.383562</v>
      </c>
      <c r="M50" s="125">
        <f t="shared" si="65"/>
        <v>1604.383562</v>
      </c>
      <c r="N50" s="121">
        <v>45275.0</v>
      </c>
      <c r="O50" s="121">
        <v>45280.0</v>
      </c>
      <c r="P50" s="121">
        <v>45462.0</v>
      </c>
      <c r="Q50" s="126" t="s">
        <v>34</v>
      </c>
      <c r="R50" s="127" t="s">
        <v>157</v>
      </c>
      <c r="S50" s="123">
        <f t="shared" si="66"/>
        <v>1613.150685</v>
      </c>
      <c r="T50" s="125">
        <f t="shared" si="67"/>
        <v>1613.150685</v>
      </c>
      <c r="U50" s="128">
        <v>45460.0</v>
      </c>
      <c r="V50" s="128">
        <v>45463.0</v>
      </c>
      <c r="W50" s="128">
        <v>45646.0</v>
      </c>
      <c r="X50" s="129" t="s">
        <v>34</v>
      </c>
      <c r="Y50" s="212" t="s">
        <v>158</v>
      </c>
      <c r="Z50" s="131"/>
      <c r="AA50" s="123">
        <f t="shared" si="68"/>
        <v>780.2739726</v>
      </c>
      <c r="AB50" s="125">
        <f t="shared" si="69"/>
        <v>780.2739726</v>
      </c>
      <c r="AC50" s="132">
        <v>45558.0</v>
      </c>
      <c r="AD50" s="132">
        <v>45646.0</v>
      </c>
      <c r="AE50" s="125">
        <f t="shared" ref="AE50:AF50" si="74">S50-AA50</f>
        <v>832.8767123</v>
      </c>
      <c r="AF50" s="125">
        <f t="shared" si="74"/>
        <v>832.8767123</v>
      </c>
      <c r="AG50" s="122"/>
      <c r="AH50" s="123">
        <f t="shared" si="71"/>
        <v>39219.72603</v>
      </c>
      <c r="AI50" s="128">
        <v>45561.0</v>
      </c>
      <c r="AJ50" s="129" t="s">
        <v>34</v>
      </c>
      <c r="AK50" s="133" t="s">
        <v>159</v>
      </c>
      <c r="AL50" s="134"/>
      <c r="AM50" s="135">
        <v>18091.0</v>
      </c>
      <c r="AN50" s="136" t="s">
        <v>36</v>
      </c>
      <c r="AO50" s="136" t="s">
        <v>160</v>
      </c>
      <c r="AP50" s="136"/>
      <c r="AQ50" s="136" t="s">
        <v>38</v>
      </c>
      <c r="AR50" s="136">
        <v>4.8305590415E11</v>
      </c>
      <c r="AS50" s="136">
        <v>2.1000322E7</v>
      </c>
      <c r="AT50" s="137" t="s">
        <v>161</v>
      </c>
      <c r="AU50" s="131"/>
      <c r="AV50" s="131"/>
      <c r="AW50" s="131"/>
      <c r="AX50" s="131"/>
      <c r="AY50" s="131"/>
      <c r="AZ50" s="131"/>
    </row>
    <row r="51" ht="15.75" customHeight="1">
      <c r="A51" s="18">
        <v>45007.0</v>
      </c>
      <c r="B51" s="19" t="s">
        <v>204</v>
      </c>
      <c r="C51" s="15">
        <v>150000.0</v>
      </c>
      <c r="D51" s="16">
        <v>0.08</v>
      </c>
      <c r="E51" s="15">
        <v>8646.58</v>
      </c>
      <c r="F51" s="17">
        <v>8646.58</v>
      </c>
      <c r="G51" s="18">
        <v>45022.0</v>
      </c>
      <c r="H51" s="18">
        <v>45017.0</v>
      </c>
      <c r="I51" s="18">
        <v>45279.0</v>
      </c>
      <c r="J51" s="19" t="s">
        <v>33</v>
      </c>
      <c r="K51" s="80"/>
      <c r="L51" s="15">
        <f t="shared" si="64"/>
        <v>6016.438356</v>
      </c>
      <c r="M51" s="17">
        <f t="shared" si="65"/>
        <v>6016.438356</v>
      </c>
      <c r="N51" s="18">
        <v>45275.0</v>
      </c>
      <c r="O51" s="18">
        <v>45280.0</v>
      </c>
      <c r="P51" s="18">
        <v>45462.0</v>
      </c>
      <c r="Q51" s="79" t="s">
        <v>34</v>
      </c>
      <c r="R51" s="80"/>
      <c r="S51" s="15">
        <f t="shared" si="66"/>
        <v>6049.315068</v>
      </c>
      <c r="T51" s="17">
        <f t="shared" si="67"/>
        <v>6049.315068</v>
      </c>
      <c r="U51" s="22">
        <v>45460.0</v>
      </c>
      <c r="V51" s="22">
        <v>45463.0</v>
      </c>
      <c r="W51" s="155">
        <v>45646.0</v>
      </c>
      <c r="X51" s="20" t="s">
        <v>34</v>
      </c>
      <c r="Y51" s="81"/>
      <c r="AA51" s="15">
        <f t="shared" si="68"/>
        <v>2926.027397</v>
      </c>
      <c r="AB51" s="17">
        <f t="shared" si="69"/>
        <v>2926.027397</v>
      </c>
      <c r="AC51" s="22">
        <v>45558.0</v>
      </c>
      <c r="AD51" s="22">
        <v>45646.0</v>
      </c>
      <c r="AE51" s="17">
        <f t="shared" ref="AE51:AF51" si="75">S51-AA51</f>
        <v>3123.287671</v>
      </c>
      <c r="AF51" s="17">
        <f t="shared" si="75"/>
        <v>3123.287671</v>
      </c>
      <c r="AG51" s="19"/>
      <c r="AH51" s="15">
        <f t="shared" si="71"/>
        <v>147073.9726</v>
      </c>
      <c r="AI51" s="24">
        <v>45562.0</v>
      </c>
      <c r="AJ51" s="100" t="s">
        <v>34</v>
      </c>
      <c r="AL51" s="31"/>
      <c r="AM51" s="32">
        <v>31100.0</v>
      </c>
      <c r="AN51" s="28" t="s">
        <v>36</v>
      </c>
      <c r="AO51" s="28" t="s">
        <v>205</v>
      </c>
      <c r="AP51" s="28"/>
      <c r="AQ51" s="28" t="s">
        <v>38</v>
      </c>
      <c r="AR51" s="28">
        <v>9.476731598E9</v>
      </c>
      <c r="AS51" s="28">
        <v>2.1200339E7</v>
      </c>
      <c r="AT51" s="82" t="s">
        <v>206</v>
      </c>
    </row>
    <row r="52" ht="39.75" customHeight="1">
      <c r="A52" s="157">
        <v>45008.0</v>
      </c>
      <c r="B52" s="158" t="s">
        <v>117</v>
      </c>
      <c r="C52" s="159">
        <v>200000.0</v>
      </c>
      <c r="D52" s="160">
        <v>0.0825</v>
      </c>
      <c r="E52" s="159">
        <v>11889.04</v>
      </c>
      <c r="F52" s="161">
        <v>11889.04</v>
      </c>
      <c r="G52" s="157">
        <v>45022.0</v>
      </c>
      <c r="H52" s="157">
        <v>45017.0</v>
      </c>
      <c r="I52" s="157">
        <v>45279.0</v>
      </c>
      <c r="J52" s="158" t="s">
        <v>33</v>
      </c>
      <c r="K52" s="163"/>
      <c r="L52" s="159">
        <f t="shared" si="64"/>
        <v>8272.60274</v>
      </c>
      <c r="M52" s="161">
        <f t="shared" si="65"/>
        <v>8272.60274</v>
      </c>
      <c r="N52" s="157">
        <v>45275.0</v>
      </c>
      <c r="O52" s="157">
        <v>45280.0</v>
      </c>
      <c r="P52" s="157">
        <v>45462.0</v>
      </c>
      <c r="Q52" s="162" t="s">
        <v>34</v>
      </c>
      <c r="R52" s="163" t="s">
        <v>118</v>
      </c>
      <c r="S52" s="159">
        <f t="shared" si="66"/>
        <v>8317.808219</v>
      </c>
      <c r="T52" s="161">
        <f t="shared" si="67"/>
        <v>8317.808219</v>
      </c>
      <c r="U52" s="164">
        <v>45460.0</v>
      </c>
      <c r="V52" s="164">
        <v>45463.0</v>
      </c>
      <c r="W52" s="164">
        <v>45646.0</v>
      </c>
      <c r="X52" s="165" t="s">
        <v>34</v>
      </c>
      <c r="Y52" s="166" t="s">
        <v>119</v>
      </c>
      <c r="Z52" s="167"/>
      <c r="AA52" s="159">
        <f t="shared" si="68"/>
        <v>4023.287671</v>
      </c>
      <c r="AB52" s="161">
        <f t="shared" si="69"/>
        <v>4023.287671</v>
      </c>
      <c r="AC52" s="168">
        <v>45558.0</v>
      </c>
      <c r="AD52" s="168">
        <v>45646.0</v>
      </c>
      <c r="AE52" s="161">
        <f t="shared" ref="AE52:AF52" si="76">S52-AA52</f>
        <v>4294.520548</v>
      </c>
      <c r="AF52" s="161">
        <f t="shared" si="76"/>
        <v>4294.520548</v>
      </c>
      <c r="AG52" s="158"/>
      <c r="AH52" s="159">
        <f t="shared" si="71"/>
        <v>195976.7123</v>
      </c>
      <c r="AI52" s="164">
        <v>45562.0</v>
      </c>
      <c r="AJ52" s="165" t="s">
        <v>34</v>
      </c>
      <c r="AK52" s="169" t="s">
        <v>120</v>
      </c>
      <c r="AL52" s="170"/>
      <c r="AM52" s="171">
        <v>23419.0</v>
      </c>
      <c r="AN52" s="172" t="s">
        <v>36</v>
      </c>
      <c r="AO52" s="172" t="s">
        <v>121</v>
      </c>
      <c r="AP52" s="172"/>
      <c r="AQ52" s="172" t="s">
        <v>38</v>
      </c>
      <c r="AR52" s="172">
        <v>6.795033275E9</v>
      </c>
      <c r="AS52" s="172">
        <v>2.1000089E7</v>
      </c>
      <c r="AT52" s="337" t="s">
        <v>122</v>
      </c>
      <c r="AU52" s="167"/>
      <c r="AV52" s="167"/>
      <c r="AW52" s="167"/>
      <c r="AX52" s="167"/>
      <c r="AY52" s="167"/>
      <c r="AZ52" s="167"/>
    </row>
    <row r="53" ht="15.75" customHeight="1">
      <c r="A53" s="18">
        <v>45009.0</v>
      </c>
      <c r="B53" s="19" t="s">
        <v>207</v>
      </c>
      <c r="C53" s="15">
        <v>200000.0</v>
      </c>
      <c r="D53" s="16">
        <v>0.0825</v>
      </c>
      <c r="E53" s="15">
        <v>11889.04</v>
      </c>
      <c r="F53" s="17">
        <v>11889.04</v>
      </c>
      <c r="G53" s="18">
        <v>45022.0</v>
      </c>
      <c r="H53" s="18">
        <v>45017.0</v>
      </c>
      <c r="I53" s="18">
        <v>45279.0</v>
      </c>
      <c r="J53" s="19" t="s">
        <v>33</v>
      </c>
      <c r="K53" s="80"/>
      <c r="L53" s="15">
        <f t="shared" si="64"/>
        <v>8272.60274</v>
      </c>
      <c r="M53" s="17">
        <f t="shared" si="65"/>
        <v>8272.60274</v>
      </c>
      <c r="N53" s="18">
        <v>45275.0</v>
      </c>
      <c r="O53" s="18">
        <v>45280.0</v>
      </c>
      <c r="P53" s="18">
        <v>45462.0</v>
      </c>
      <c r="Q53" s="79" t="s">
        <v>34</v>
      </c>
      <c r="R53" s="80"/>
      <c r="S53" s="15">
        <f t="shared" si="66"/>
        <v>8317.808219</v>
      </c>
      <c r="T53" s="17">
        <f t="shared" si="67"/>
        <v>8317.808219</v>
      </c>
      <c r="U53" s="22">
        <v>45460.0</v>
      </c>
      <c r="V53" s="24">
        <v>45463.0</v>
      </c>
      <c r="W53" s="155">
        <v>45646.0</v>
      </c>
      <c r="X53" s="20" t="s">
        <v>34</v>
      </c>
      <c r="Y53" s="81"/>
      <c r="AA53" s="15">
        <f t="shared" si="68"/>
        <v>4023.287671</v>
      </c>
      <c r="AB53" s="17">
        <f t="shared" si="69"/>
        <v>4023.287671</v>
      </c>
      <c r="AC53" s="22">
        <v>45558.0</v>
      </c>
      <c r="AD53" s="22">
        <v>45646.0</v>
      </c>
      <c r="AE53" s="17">
        <f t="shared" ref="AE53:AF53" si="77">S53-AA53</f>
        <v>4294.520548</v>
      </c>
      <c r="AF53" s="17">
        <f t="shared" si="77"/>
        <v>4294.520548</v>
      </c>
      <c r="AG53" s="19"/>
      <c r="AH53" s="15">
        <f t="shared" si="71"/>
        <v>195976.7123</v>
      </c>
      <c r="AI53" s="24">
        <v>45562.0</v>
      </c>
      <c r="AJ53" s="100" t="s">
        <v>34</v>
      </c>
      <c r="AL53" s="31"/>
      <c r="AM53" s="32">
        <v>24397.0</v>
      </c>
      <c r="AN53" s="28" t="s">
        <v>36</v>
      </c>
      <c r="AO53" s="28" t="s">
        <v>208</v>
      </c>
      <c r="AP53" s="28"/>
      <c r="AQ53" s="28" t="s">
        <v>38</v>
      </c>
      <c r="AR53" s="338">
        <v>4.83027293064E11</v>
      </c>
      <c r="AS53" s="338">
        <v>2.1000322E7</v>
      </c>
      <c r="AT53" s="82" t="s">
        <v>209</v>
      </c>
    </row>
    <row r="54" ht="36.75" customHeight="1">
      <c r="A54" s="194">
        <v>45012.0</v>
      </c>
      <c r="B54" s="195" t="s">
        <v>147</v>
      </c>
      <c r="C54" s="196">
        <v>50000.0</v>
      </c>
      <c r="D54" s="197">
        <v>0.08</v>
      </c>
      <c r="E54" s="196">
        <v>2882.19</v>
      </c>
      <c r="F54" s="198">
        <v>2882.19</v>
      </c>
      <c r="G54" s="194">
        <v>45022.0</v>
      </c>
      <c r="H54" s="194">
        <v>45017.0</v>
      </c>
      <c r="I54" s="194">
        <v>45279.0</v>
      </c>
      <c r="J54" s="195" t="s">
        <v>33</v>
      </c>
      <c r="K54" s="199"/>
      <c r="L54" s="196">
        <f t="shared" si="64"/>
        <v>2005.479452</v>
      </c>
      <c r="M54" s="198">
        <f t="shared" si="65"/>
        <v>2005.479452</v>
      </c>
      <c r="N54" s="194">
        <v>45275.0</v>
      </c>
      <c r="O54" s="194">
        <v>45280.0</v>
      </c>
      <c r="P54" s="194">
        <v>45462.0</v>
      </c>
      <c r="Q54" s="200" t="s">
        <v>34</v>
      </c>
      <c r="R54" s="199" t="s">
        <v>148</v>
      </c>
      <c r="S54" s="196">
        <f t="shared" si="66"/>
        <v>2016.438356</v>
      </c>
      <c r="T54" s="198">
        <f t="shared" si="67"/>
        <v>2016.438356</v>
      </c>
      <c r="U54" s="201">
        <v>45460.0</v>
      </c>
      <c r="V54" s="201">
        <v>45463.0</v>
      </c>
      <c r="W54" s="201">
        <v>45646.0</v>
      </c>
      <c r="X54" s="202" t="s">
        <v>34</v>
      </c>
      <c r="Y54" s="203" t="s">
        <v>149</v>
      </c>
      <c r="Z54" s="204"/>
      <c r="AA54" s="196">
        <f t="shared" si="68"/>
        <v>975.3424658</v>
      </c>
      <c r="AB54" s="198">
        <f t="shared" si="69"/>
        <v>975.3424658</v>
      </c>
      <c r="AC54" s="205">
        <v>45558.0</v>
      </c>
      <c r="AD54" s="205">
        <v>45646.0</v>
      </c>
      <c r="AE54" s="198">
        <f t="shared" ref="AE54:AF54" si="78">S54-AA54</f>
        <v>1041.09589</v>
      </c>
      <c r="AF54" s="198">
        <f t="shared" si="78"/>
        <v>1041.09589</v>
      </c>
      <c r="AG54" s="195"/>
      <c r="AH54" s="196">
        <f t="shared" si="71"/>
        <v>49024.65753</v>
      </c>
      <c r="AI54" s="201">
        <v>45562.0</v>
      </c>
      <c r="AJ54" s="202" t="s">
        <v>34</v>
      </c>
      <c r="AK54" s="206" t="s">
        <v>150</v>
      </c>
      <c r="AL54" s="207"/>
      <c r="AM54" s="208">
        <v>15157.0</v>
      </c>
      <c r="AN54" s="209" t="s">
        <v>36</v>
      </c>
      <c r="AO54" s="209" t="s">
        <v>151</v>
      </c>
      <c r="AP54" s="209"/>
      <c r="AQ54" s="209" t="s">
        <v>38</v>
      </c>
      <c r="AR54" s="209">
        <v>7.011452811E9</v>
      </c>
      <c r="AS54" s="209">
        <v>2.1407912E7</v>
      </c>
      <c r="AT54" s="339" t="s">
        <v>210</v>
      </c>
      <c r="AU54" s="204"/>
      <c r="AV54" s="204"/>
      <c r="AW54" s="204"/>
      <c r="AX54" s="204"/>
      <c r="AY54" s="204"/>
      <c r="AZ54" s="204"/>
    </row>
    <row r="55" ht="15.75" customHeight="1">
      <c r="A55" s="18">
        <v>45012.0</v>
      </c>
      <c r="B55" s="19" t="s">
        <v>211</v>
      </c>
      <c r="C55" s="15">
        <v>20000.0</v>
      </c>
      <c r="D55" s="16">
        <v>0.08</v>
      </c>
      <c r="E55" s="15">
        <v>1152.88</v>
      </c>
      <c r="F55" s="17">
        <v>1152.88</v>
      </c>
      <c r="G55" s="18">
        <v>45022.0</v>
      </c>
      <c r="H55" s="18">
        <v>45017.0</v>
      </c>
      <c r="I55" s="18">
        <v>45279.0</v>
      </c>
      <c r="J55" s="19" t="s">
        <v>33</v>
      </c>
      <c r="K55" s="80"/>
      <c r="L55" s="15">
        <f t="shared" si="64"/>
        <v>802.1917808</v>
      </c>
      <c r="M55" s="17">
        <f t="shared" si="65"/>
        <v>802.1917808</v>
      </c>
      <c r="N55" s="18">
        <v>45275.0</v>
      </c>
      <c r="O55" s="18">
        <v>45280.0</v>
      </c>
      <c r="P55" s="18">
        <v>45462.0</v>
      </c>
      <c r="Q55" s="79" t="s">
        <v>34</v>
      </c>
      <c r="R55" s="80"/>
      <c r="S55" s="15">
        <f t="shared" si="66"/>
        <v>806.5753425</v>
      </c>
      <c r="T55" s="17">
        <f t="shared" si="67"/>
        <v>806.5753425</v>
      </c>
      <c r="U55" s="22">
        <v>45460.0</v>
      </c>
      <c r="V55" s="24">
        <v>45463.0</v>
      </c>
      <c r="W55" s="155">
        <v>45646.0</v>
      </c>
      <c r="X55" s="20" t="s">
        <v>34</v>
      </c>
      <c r="Y55" s="81"/>
      <c r="AA55" s="15">
        <f t="shared" si="68"/>
        <v>390.1369863</v>
      </c>
      <c r="AB55" s="17">
        <f t="shared" si="69"/>
        <v>390.1369863</v>
      </c>
      <c r="AC55" s="22">
        <v>45558.0</v>
      </c>
      <c r="AD55" s="22">
        <v>45646.0</v>
      </c>
      <c r="AE55" s="17">
        <f t="shared" ref="AE55:AF55" si="79">S55-AA55</f>
        <v>416.4383562</v>
      </c>
      <c r="AF55" s="17">
        <f t="shared" si="79"/>
        <v>416.4383562</v>
      </c>
      <c r="AG55" s="19"/>
      <c r="AH55" s="15">
        <f t="shared" si="71"/>
        <v>19609.86301</v>
      </c>
      <c r="AI55" s="24">
        <v>45562.0</v>
      </c>
      <c r="AJ55" s="100" t="s">
        <v>212</v>
      </c>
      <c r="AL55" s="31"/>
      <c r="AM55" s="32">
        <v>28744.0</v>
      </c>
      <c r="AN55" s="28" t="s">
        <v>36</v>
      </c>
      <c r="AO55" s="28" t="s">
        <v>213</v>
      </c>
      <c r="AP55" s="28"/>
      <c r="AQ55" s="28" t="s">
        <v>38</v>
      </c>
      <c r="AR55" s="28">
        <v>4.608844321E9</v>
      </c>
      <c r="AS55" s="28">
        <v>1.1000138E7</v>
      </c>
      <c r="AT55" s="82" t="s">
        <v>214</v>
      </c>
    </row>
    <row r="56" ht="15.75" customHeight="1">
      <c r="A56" s="18">
        <v>45013.0</v>
      </c>
      <c r="B56" s="19" t="s">
        <v>215</v>
      </c>
      <c r="C56" s="15">
        <v>100000.0</v>
      </c>
      <c r="D56" s="16">
        <v>0.08</v>
      </c>
      <c r="E56" s="15">
        <v>5764.38</v>
      </c>
      <c r="F56" s="17">
        <v>5764.38</v>
      </c>
      <c r="G56" s="18">
        <v>45022.0</v>
      </c>
      <c r="H56" s="18">
        <v>45017.0</v>
      </c>
      <c r="I56" s="18">
        <v>45279.0</v>
      </c>
      <c r="J56" s="19" t="s">
        <v>33</v>
      </c>
      <c r="K56" s="80"/>
      <c r="L56" s="15">
        <f t="shared" si="64"/>
        <v>4010.958904</v>
      </c>
      <c r="M56" s="17">
        <f t="shared" si="65"/>
        <v>4010.958904</v>
      </c>
      <c r="N56" s="18">
        <v>45275.0</v>
      </c>
      <c r="O56" s="18">
        <v>45280.0</v>
      </c>
      <c r="P56" s="18">
        <v>45462.0</v>
      </c>
      <c r="Q56" s="79" t="s">
        <v>34</v>
      </c>
      <c r="R56" s="80"/>
      <c r="S56" s="15">
        <f t="shared" si="66"/>
        <v>4032.876712</v>
      </c>
      <c r="T56" s="17">
        <f t="shared" si="67"/>
        <v>4032.876712</v>
      </c>
      <c r="U56" s="340">
        <v>45460.0</v>
      </c>
      <c r="V56" s="340">
        <v>45463.0</v>
      </c>
      <c r="W56" s="340">
        <v>45646.0</v>
      </c>
      <c r="X56" s="341" t="s">
        <v>34</v>
      </c>
      <c r="Y56" s="342"/>
      <c r="Z56" s="343"/>
      <c r="AA56" s="15">
        <f t="shared" si="68"/>
        <v>1950.684932</v>
      </c>
      <c r="AB56" s="17">
        <f t="shared" si="69"/>
        <v>1950.684932</v>
      </c>
      <c r="AC56" s="22">
        <v>45558.0</v>
      </c>
      <c r="AD56" s="22">
        <v>45646.0</v>
      </c>
      <c r="AE56" s="17">
        <f t="shared" ref="AE56:AF56" si="80">S56-AA56</f>
        <v>2082.191781</v>
      </c>
      <c r="AF56" s="17">
        <f t="shared" si="80"/>
        <v>2082.191781</v>
      </c>
      <c r="AG56" s="19"/>
      <c r="AH56" s="15">
        <f t="shared" si="71"/>
        <v>98049.31507</v>
      </c>
      <c r="AI56" s="24">
        <v>45562.0</v>
      </c>
      <c r="AJ56" s="100" t="s">
        <v>35</v>
      </c>
      <c r="AK56" s="343"/>
      <c r="AL56" s="344"/>
      <c r="AM56" s="345" t="s">
        <v>70</v>
      </c>
      <c r="AN56" s="344" t="s">
        <v>82</v>
      </c>
      <c r="AO56" s="346"/>
      <c r="AP56" s="347" t="s">
        <v>216</v>
      </c>
      <c r="AQ56" s="344" t="s">
        <v>38</v>
      </c>
      <c r="AR56" s="348">
        <v>6.879911979E9</v>
      </c>
      <c r="AS56" s="348">
        <v>2.1000089E7</v>
      </c>
      <c r="AT56" s="349" t="s">
        <v>217</v>
      </c>
      <c r="AU56" s="343"/>
      <c r="AV56" s="343"/>
      <c r="AW56" s="343"/>
      <c r="AX56" s="343"/>
      <c r="AY56" s="343"/>
      <c r="AZ56" s="343"/>
    </row>
    <row r="57" ht="43.5" customHeight="1">
      <c r="A57" s="64">
        <v>45013.0</v>
      </c>
      <c r="B57" s="69" t="s">
        <v>59</v>
      </c>
      <c r="C57" s="66">
        <v>50000.0</v>
      </c>
      <c r="D57" s="67">
        <v>0.08</v>
      </c>
      <c r="E57" s="66">
        <v>2882.19</v>
      </c>
      <c r="F57" s="68">
        <v>2882.19</v>
      </c>
      <c r="G57" s="64">
        <v>45022.0</v>
      </c>
      <c r="H57" s="64">
        <v>45017.0</v>
      </c>
      <c r="I57" s="64">
        <v>45279.0</v>
      </c>
      <c r="J57" s="69" t="s">
        <v>33</v>
      </c>
      <c r="K57" s="350"/>
      <c r="L57" s="66">
        <f t="shared" si="64"/>
        <v>2005.479452</v>
      </c>
      <c r="M57" s="68">
        <f t="shared" si="65"/>
        <v>2005.479452</v>
      </c>
      <c r="N57" s="64">
        <v>45275.0</v>
      </c>
      <c r="O57" s="64">
        <v>45280.0</v>
      </c>
      <c r="P57" s="64">
        <v>45462.0</v>
      </c>
      <c r="Q57" s="351" t="s">
        <v>34</v>
      </c>
      <c r="R57" s="350" t="s">
        <v>218</v>
      </c>
      <c r="S57" s="66">
        <f t="shared" si="66"/>
        <v>2016.438356</v>
      </c>
      <c r="T57" s="68">
        <f t="shared" si="67"/>
        <v>2016.438356</v>
      </c>
      <c r="U57" s="352">
        <v>45460.0</v>
      </c>
      <c r="V57" s="352">
        <v>45463.0</v>
      </c>
      <c r="W57" s="352">
        <v>45646.0</v>
      </c>
      <c r="X57" s="353" t="s">
        <v>34</v>
      </c>
      <c r="Y57" s="74" t="s">
        <v>61</v>
      </c>
      <c r="Z57" s="354"/>
      <c r="AA57" s="66">
        <f t="shared" si="68"/>
        <v>975.3424658</v>
      </c>
      <c r="AB57" s="68">
        <f t="shared" si="69"/>
        <v>975.3424658</v>
      </c>
      <c r="AC57" s="72">
        <v>45558.0</v>
      </c>
      <c r="AD57" s="72">
        <v>45646.0</v>
      </c>
      <c r="AE57" s="68">
        <f t="shared" ref="AE57:AF57" si="81">S57-AA57</f>
        <v>1041.09589</v>
      </c>
      <c r="AF57" s="68">
        <f t="shared" si="81"/>
        <v>1041.09589</v>
      </c>
      <c r="AG57" s="69"/>
      <c r="AH57" s="66">
        <f t="shared" si="71"/>
        <v>49024.65753</v>
      </c>
      <c r="AI57" s="352">
        <v>45562.0</v>
      </c>
      <c r="AJ57" s="353" t="s">
        <v>34</v>
      </c>
      <c r="AK57" s="73" t="s">
        <v>62</v>
      </c>
      <c r="AL57" s="75"/>
      <c r="AM57" s="76">
        <v>27212.0</v>
      </c>
      <c r="AN57" s="77" t="s">
        <v>36</v>
      </c>
      <c r="AO57" s="77" t="s">
        <v>63</v>
      </c>
      <c r="AP57" s="77"/>
      <c r="AQ57" s="77" t="s">
        <v>38</v>
      </c>
      <c r="AR57" s="77">
        <v>1.4790115E7</v>
      </c>
      <c r="AS57" s="77">
        <v>1.1000138E7</v>
      </c>
      <c r="AT57" s="78" t="s">
        <v>64</v>
      </c>
      <c r="AU57" s="354"/>
      <c r="AV57" s="354"/>
      <c r="AW57" s="354"/>
      <c r="AX57" s="354"/>
      <c r="AY57" s="354"/>
      <c r="AZ57" s="354"/>
    </row>
    <row r="58" ht="49.5" customHeight="1">
      <c r="A58" s="280">
        <v>45015.0</v>
      </c>
      <c r="B58" s="281" t="s">
        <v>177</v>
      </c>
      <c r="C58" s="282">
        <v>30000.0</v>
      </c>
      <c r="D58" s="283">
        <v>0.08</v>
      </c>
      <c r="E58" s="282">
        <v>1729.32</v>
      </c>
      <c r="F58" s="284">
        <v>1729.32</v>
      </c>
      <c r="G58" s="280">
        <v>45022.0</v>
      </c>
      <c r="H58" s="280">
        <v>45017.0</v>
      </c>
      <c r="I58" s="280">
        <v>45279.0</v>
      </c>
      <c r="J58" s="281" t="s">
        <v>33</v>
      </c>
      <c r="K58" s="287"/>
      <c r="L58" s="282">
        <f t="shared" si="64"/>
        <v>1203.287671</v>
      </c>
      <c r="M58" s="284">
        <f t="shared" si="65"/>
        <v>1203.287671</v>
      </c>
      <c r="N58" s="280">
        <v>45275.0</v>
      </c>
      <c r="O58" s="280">
        <v>45280.0</v>
      </c>
      <c r="P58" s="280">
        <v>45462.0</v>
      </c>
      <c r="Q58" s="286" t="s">
        <v>34</v>
      </c>
      <c r="R58" s="287" t="s">
        <v>178</v>
      </c>
      <c r="S58" s="282">
        <f t="shared" si="66"/>
        <v>1209.863014</v>
      </c>
      <c r="T58" s="284">
        <f t="shared" si="67"/>
        <v>1209.863014</v>
      </c>
      <c r="U58" s="288">
        <v>45460.0</v>
      </c>
      <c r="V58" s="288">
        <v>45463.0</v>
      </c>
      <c r="W58" s="288">
        <v>45646.0</v>
      </c>
      <c r="X58" s="289" t="s">
        <v>34</v>
      </c>
      <c r="Y58" s="290" t="s">
        <v>179</v>
      </c>
      <c r="Z58" s="291"/>
      <c r="AA58" s="282">
        <f t="shared" si="68"/>
        <v>585.2054795</v>
      </c>
      <c r="AB58" s="284">
        <f t="shared" si="69"/>
        <v>585.2054795</v>
      </c>
      <c r="AC58" s="292">
        <v>45558.0</v>
      </c>
      <c r="AD58" s="292">
        <v>45646.0</v>
      </c>
      <c r="AE58" s="284">
        <f t="shared" ref="AE58:AF58" si="82">S58-AA58</f>
        <v>624.6575342</v>
      </c>
      <c r="AF58" s="284">
        <f t="shared" si="82"/>
        <v>624.6575342</v>
      </c>
      <c r="AG58" s="281"/>
      <c r="AH58" s="282">
        <f t="shared" si="71"/>
        <v>29414.79452</v>
      </c>
      <c r="AI58" s="288">
        <v>45562.0</v>
      </c>
      <c r="AJ58" s="289" t="s">
        <v>34</v>
      </c>
      <c r="AK58" s="293" t="s">
        <v>180</v>
      </c>
      <c r="AL58" s="294"/>
      <c r="AM58" s="295">
        <v>17984.0</v>
      </c>
      <c r="AN58" s="296"/>
      <c r="AO58" s="296" t="s">
        <v>181</v>
      </c>
      <c r="AP58" s="296"/>
      <c r="AQ58" s="296" t="s">
        <v>38</v>
      </c>
      <c r="AR58" s="296">
        <v>1.71099369E8</v>
      </c>
      <c r="AS58" s="296">
        <v>2.1000021E7</v>
      </c>
      <c r="AT58" s="297" t="s">
        <v>182</v>
      </c>
      <c r="AU58" s="291"/>
      <c r="AV58" s="291"/>
      <c r="AW58" s="291"/>
      <c r="AX58" s="291"/>
      <c r="AY58" s="291"/>
      <c r="AZ58" s="291"/>
    </row>
    <row r="59" ht="15.75" customHeight="1">
      <c r="A59" s="18">
        <v>45016.0</v>
      </c>
      <c r="B59" s="19" t="s">
        <v>219</v>
      </c>
      <c r="C59" s="15">
        <v>400000.0</v>
      </c>
      <c r="D59" s="16">
        <v>0.085</v>
      </c>
      <c r="E59" s="15">
        <v>24498.63</v>
      </c>
      <c r="F59" s="17">
        <v>24498.63</v>
      </c>
      <c r="G59" s="18">
        <v>45022.0</v>
      </c>
      <c r="H59" s="18">
        <v>45017.0</v>
      </c>
      <c r="I59" s="18">
        <v>45279.0</v>
      </c>
      <c r="J59" s="19" t="s">
        <v>33</v>
      </c>
      <c r="K59" s="80"/>
      <c r="L59" s="15">
        <f t="shared" si="64"/>
        <v>17046.57534</v>
      </c>
      <c r="M59" s="17">
        <f t="shared" si="65"/>
        <v>17046.57534</v>
      </c>
      <c r="N59" s="18">
        <v>45275.0</v>
      </c>
      <c r="O59" s="18">
        <v>45280.0</v>
      </c>
      <c r="P59" s="18">
        <v>45462.0</v>
      </c>
      <c r="Q59" s="79" t="s">
        <v>34</v>
      </c>
      <c r="R59" s="80"/>
      <c r="S59" s="15">
        <f t="shared" si="66"/>
        <v>17139.72603</v>
      </c>
      <c r="T59" s="17">
        <f t="shared" si="67"/>
        <v>17139.72603</v>
      </c>
      <c r="U59" s="22">
        <v>45460.0</v>
      </c>
      <c r="V59" s="22">
        <v>45463.0</v>
      </c>
      <c r="W59" s="155">
        <v>45646.0</v>
      </c>
      <c r="X59" s="20" t="s">
        <v>34</v>
      </c>
      <c r="Y59" s="81"/>
      <c r="AA59" s="15">
        <f t="shared" si="68"/>
        <v>8290.410959</v>
      </c>
      <c r="AB59" s="17">
        <f t="shared" si="69"/>
        <v>8290.410959</v>
      </c>
      <c r="AC59" s="22">
        <v>45558.0</v>
      </c>
      <c r="AD59" s="22">
        <v>45646.0</v>
      </c>
      <c r="AE59" s="17">
        <f t="shared" ref="AE59:AF59" si="83">S59-AA59</f>
        <v>8849.315068</v>
      </c>
      <c r="AF59" s="17">
        <f t="shared" si="83"/>
        <v>8849.315068</v>
      </c>
      <c r="AG59" s="19"/>
      <c r="AH59" s="15">
        <f t="shared" si="71"/>
        <v>391709.589</v>
      </c>
      <c r="AI59" s="24">
        <v>45562.0</v>
      </c>
      <c r="AJ59" s="100" t="s">
        <v>34</v>
      </c>
      <c r="AL59" s="31"/>
      <c r="AM59" s="32">
        <v>20147.0</v>
      </c>
      <c r="AN59" s="28" t="s">
        <v>36</v>
      </c>
      <c r="AO59" s="28" t="s">
        <v>220</v>
      </c>
      <c r="AP59" s="28"/>
      <c r="AQ59" s="28" t="s">
        <v>38</v>
      </c>
      <c r="AR59" s="28">
        <v>3.6107990278E10</v>
      </c>
      <c r="AS59" s="28">
        <v>3.117611E7</v>
      </c>
      <c r="AT59" s="82" t="s">
        <v>221</v>
      </c>
    </row>
    <row r="60" ht="15.75" customHeight="1">
      <c r="A60" s="83">
        <v>45019.0</v>
      </c>
      <c r="B60" s="84" t="s">
        <v>222</v>
      </c>
      <c r="C60" s="85">
        <v>10000.0</v>
      </c>
      <c r="D60" s="86">
        <v>0.08</v>
      </c>
      <c r="E60" s="85">
        <v>576.44</v>
      </c>
      <c r="F60" s="87">
        <v>518.79</v>
      </c>
      <c r="G60" s="83">
        <v>45022.0</v>
      </c>
      <c r="H60" s="83">
        <v>45017.0</v>
      </c>
      <c r="I60" s="83">
        <v>45279.0</v>
      </c>
      <c r="J60" s="84" t="s">
        <v>33</v>
      </c>
      <c r="K60" s="89"/>
      <c r="L60" s="85">
        <f t="shared" si="64"/>
        <v>401.0958904</v>
      </c>
      <c r="M60" s="87">
        <f>L60*0.9</f>
        <v>360.9863014</v>
      </c>
      <c r="N60" s="83">
        <v>45275.0</v>
      </c>
      <c r="O60" s="83">
        <v>45280.0</v>
      </c>
      <c r="P60" s="83">
        <v>45462.0</v>
      </c>
      <c r="Q60" s="88" t="s">
        <v>34</v>
      </c>
      <c r="R60" s="89"/>
      <c r="S60" s="85">
        <f t="shared" si="66"/>
        <v>403.2876712</v>
      </c>
      <c r="T60" s="87">
        <f>S60*0.9</f>
        <v>362.9589041</v>
      </c>
      <c r="U60" s="90">
        <v>45460.0</v>
      </c>
      <c r="V60" s="90">
        <v>45463.0</v>
      </c>
      <c r="W60" s="175">
        <v>45646.0</v>
      </c>
      <c r="X60" s="91" t="s">
        <v>34</v>
      </c>
      <c r="Y60" s="92"/>
      <c r="Z60" s="93"/>
      <c r="AA60" s="85">
        <f t="shared" si="68"/>
        <v>195.0684932</v>
      </c>
      <c r="AB60" s="87">
        <f>AA60*0.9</f>
        <v>175.5616438</v>
      </c>
      <c r="AC60" s="90">
        <v>45558.0</v>
      </c>
      <c r="AD60" s="90">
        <v>45646.0</v>
      </c>
      <c r="AE60" s="87">
        <f t="shared" ref="AE60:AF60" si="84">S60-AA60</f>
        <v>208.2191781</v>
      </c>
      <c r="AF60" s="87">
        <f t="shared" si="84"/>
        <v>187.3972603</v>
      </c>
      <c r="AG60" s="84"/>
      <c r="AH60" s="85">
        <f t="shared" si="71"/>
        <v>9824.438356</v>
      </c>
      <c r="AI60" s="94">
        <v>45562.0</v>
      </c>
      <c r="AJ60" s="355" t="s">
        <v>35</v>
      </c>
      <c r="AK60" s="93"/>
      <c r="AL60" s="96"/>
      <c r="AM60" s="97">
        <v>34323.0</v>
      </c>
      <c r="AN60" s="98" t="s">
        <v>69</v>
      </c>
      <c r="AO60" s="98" t="s">
        <v>70</v>
      </c>
      <c r="AP60" s="356"/>
      <c r="AQ60" s="98" t="s">
        <v>38</v>
      </c>
      <c r="AR60" s="356">
        <v>8.75391711E8</v>
      </c>
      <c r="AS60" s="356">
        <v>2.1000021E7</v>
      </c>
      <c r="AT60" s="357" t="s">
        <v>223</v>
      </c>
      <c r="AU60" s="93"/>
      <c r="AV60" s="93"/>
      <c r="AW60" s="93"/>
      <c r="AX60" s="93"/>
      <c r="AY60" s="93"/>
      <c r="AZ60" s="93"/>
    </row>
    <row r="61" ht="8.25" customHeight="1">
      <c r="A61" s="18"/>
      <c r="B61" s="19"/>
      <c r="C61" s="15"/>
      <c r="D61" s="16"/>
      <c r="E61" s="15"/>
      <c r="F61" s="17"/>
      <c r="G61" s="18"/>
      <c r="H61" s="18"/>
      <c r="I61" s="18"/>
      <c r="J61" s="19"/>
      <c r="K61" s="80"/>
      <c r="L61" s="15"/>
      <c r="M61" s="17"/>
      <c r="N61" s="18"/>
      <c r="O61" s="18"/>
      <c r="P61" s="18"/>
      <c r="Q61" s="79"/>
      <c r="R61" s="80"/>
      <c r="S61" s="15"/>
      <c r="T61" s="17"/>
      <c r="U61" s="22"/>
      <c r="V61" s="22"/>
      <c r="W61" s="155"/>
      <c r="X61" s="20"/>
      <c r="Y61" s="81"/>
      <c r="AA61" s="15"/>
      <c r="AB61" s="17"/>
      <c r="AC61" s="22"/>
      <c r="AD61" s="22"/>
      <c r="AE61" s="19"/>
      <c r="AF61" s="19"/>
      <c r="AG61" s="19"/>
      <c r="AH61" s="23"/>
      <c r="AI61" s="252"/>
      <c r="AJ61" s="100"/>
      <c r="AL61" s="31"/>
      <c r="AM61" s="32"/>
      <c r="AN61" s="28"/>
      <c r="AO61" s="28"/>
      <c r="AP61" s="28"/>
      <c r="AQ61" s="28"/>
      <c r="AR61" s="28"/>
      <c r="AS61" s="28"/>
      <c r="AT61" s="82"/>
    </row>
    <row r="62" ht="15.75" customHeight="1">
      <c r="A62" s="18">
        <v>45047.0</v>
      </c>
      <c r="B62" s="19" t="s">
        <v>224</v>
      </c>
      <c r="C62" s="15">
        <v>50000.0</v>
      </c>
      <c r="D62" s="16">
        <v>0.0825</v>
      </c>
      <c r="E62" s="15">
        <v>2633.22</v>
      </c>
      <c r="F62" s="17">
        <v>2633.22</v>
      </c>
      <c r="G62" s="18">
        <v>45071.0</v>
      </c>
      <c r="H62" s="18">
        <v>45047.0</v>
      </c>
      <c r="I62" s="18">
        <v>45279.0</v>
      </c>
      <c r="J62" s="19" t="s">
        <v>33</v>
      </c>
      <c r="K62" s="80"/>
      <c r="L62" s="15">
        <f t="shared" ref="L62:L67" si="86">(C62*D62)*((P62-O62+1)/365)</f>
        <v>2068.150685</v>
      </c>
      <c r="M62" s="17">
        <f t="shared" ref="M62:M67" si="87">L62</f>
        <v>2068.150685</v>
      </c>
      <c r="N62" s="18">
        <v>45275.0</v>
      </c>
      <c r="O62" s="18">
        <v>45280.0</v>
      </c>
      <c r="P62" s="18">
        <v>45462.0</v>
      </c>
      <c r="Q62" s="79" t="s">
        <v>34</v>
      </c>
      <c r="R62" s="80"/>
      <c r="S62" s="15">
        <f t="shared" ref="S62:S67" si="88">(C62*D62)*((W62-V62+1)/365)</f>
        <v>2079.452055</v>
      </c>
      <c r="T62" s="17">
        <f t="shared" ref="T62:T67" si="89">S62</f>
        <v>2079.452055</v>
      </c>
      <c r="U62" s="22">
        <v>45460.0</v>
      </c>
      <c r="V62" s="22">
        <v>45463.0</v>
      </c>
      <c r="W62" s="155">
        <v>45646.0</v>
      </c>
      <c r="X62" s="20" t="s">
        <v>34</v>
      </c>
      <c r="Y62" s="81"/>
      <c r="AA62" s="15">
        <f t="shared" ref="AA62:AA67" si="90">(C62*D62)*((AD62-AC62+1)/365)</f>
        <v>1005.821918</v>
      </c>
      <c r="AB62" s="17">
        <f t="shared" ref="AB62:AB67" si="91">AA62</f>
        <v>1005.821918</v>
      </c>
      <c r="AC62" s="22">
        <v>45558.0</v>
      </c>
      <c r="AD62" s="22">
        <v>45646.0</v>
      </c>
      <c r="AE62" s="17">
        <f t="shared" ref="AE62:AF62" si="85">S62-AA62</f>
        <v>1073.630137</v>
      </c>
      <c r="AF62" s="17">
        <f t="shared" si="85"/>
        <v>1073.630137</v>
      </c>
      <c r="AG62" s="19"/>
      <c r="AH62" s="15">
        <f t="shared" ref="AH62:AH67" si="93">C62-AB62</f>
        <v>48994.17808</v>
      </c>
      <c r="AI62" s="24">
        <v>45562.0</v>
      </c>
      <c r="AJ62" s="100" t="s">
        <v>35</v>
      </c>
      <c r="AL62" s="31"/>
      <c r="AM62" s="32">
        <v>28064.0</v>
      </c>
      <c r="AN62" s="28" t="s">
        <v>36</v>
      </c>
      <c r="AO62" s="28" t="s">
        <v>225</v>
      </c>
      <c r="AP62" s="28"/>
      <c r="AQ62" s="28" t="s">
        <v>38</v>
      </c>
      <c r="AR62" s="28">
        <v>8.50913021E8</v>
      </c>
      <c r="AS62" s="28">
        <v>2.1000021E7</v>
      </c>
      <c r="AT62" s="82" t="s">
        <v>226</v>
      </c>
    </row>
    <row r="63" ht="15.75" customHeight="1">
      <c r="A63" s="18">
        <v>45048.0</v>
      </c>
      <c r="B63" s="19" t="s">
        <v>227</v>
      </c>
      <c r="C63" s="15">
        <v>20000.0</v>
      </c>
      <c r="D63" s="16">
        <v>0.08</v>
      </c>
      <c r="E63" s="15">
        <v>1016.99</v>
      </c>
      <c r="F63" s="17">
        <v>1016.99</v>
      </c>
      <c r="G63" s="18">
        <v>45071.0</v>
      </c>
      <c r="H63" s="18">
        <v>45048.0</v>
      </c>
      <c r="I63" s="18">
        <v>45279.0</v>
      </c>
      <c r="J63" s="19" t="s">
        <v>33</v>
      </c>
      <c r="K63" s="80"/>
      <c r="L63" s="15">
        <f t="shared" si="86"/>
        <v>802.1917808</v>
      </c>
      <c r="M63" s="17">
        <f t="shared" si="87"/>
        <v>802.1917808</v>
      </c>
      <c r="N63" s="18">
        <v>45275.0</v>
      </c>
      <c r="O63" s="18">
        <v>45280.0</v>
      </c>
      <c r="P63" s="18">
        <v>45462.0</v>
      </c>
      <c r="Q63" s="79" t="s">
        <v>34</v>
      </c>
      <c r="R63" s="80"/>
      <c r="S63" s="15">
        <f t="shared" si="88"/>
        <v>806.5753425</v>
      </c>
      <c r="T63" s="17">
        <f t="shared" si="89"/>
        <v>806.5753425</v>
      </c>
      <c r="U63" s="22">
        <v>45460.0</v>
      </c>
      <c r="V63" s="22">
        <v>45463.0</v>
      </c>
      <c r="W63" s="155">
        <v>45646.0</v>
      </c>
      <c r="X63" s="20" t="s">
        <v>34</v>
      </c>
      <c r="Y63" s="81"/>
      <c r="AA63" s="15">
        <f t="shared" si="90"/>
        <v>390.1369863</v>
      </c>
      <c r="AB63" s="17">
        <f t="shared" si="91"/>
        <v>390.1369863</v>
      </c>
      <c r="AC63" s="22">
        <v>45558.0</v>
      </c>
      <c r="AD63" s="22">
        <v>45646.0</v>
      </c>
      <c r="AE63" s="17">
        <f t="shared" ref="AE63:AF63" si="92">S63-AA63</f>
        <v>416.4383562</v>
      </c>
      <c r="AF63" s="17">
        <f t="shared" si="92"/>
        <v>416.4383562</v>
      </c>
      <c r="AG63" s="19"/>
      <c r="AH63" s="15">
        <f t="shared" si="93"/>
        <v>19609.86301</v>
      </c>
      <c r="AI63" s="24">
        <v>45562.0</v>
      </c>
      <c r="AJ63" s="100" t="s">
        <v>44</v>
      </c>
      <c r="AL63" s="31"/>
      <c r="AM63" s="32">
        <v>24696.0</v>
      </c>
      <c r="AN63" s="28" t="s">
        <v>36</v>
      </c>
      <c r="AO63" s="28" t="s">
        <v>228</v>
      </c>
      <c r="AP63" s="28"/>
      <c r="AQ63" s="28" t="s">
        <v>38</v>
      </c>
      <c r="AR63" s="28">
        <v>4.668604666E9</v>
      </c>
      <c r="AS63" s="28">
        <v>2.6009593E7</v>
      </c>
      <c r="AT63" s="82" t="s">
        <v>229</v>
      </c>
    </row>
    <row r="64" ht="15.75" customHeight="1">
      <c r="A64" s="18">
        <v>45057.0</v>
      </c>
      <c r="B64" s="19" t="s">
        <v>230</v>
      </c>
      <c r="C64" s="15">
        <v>150000.0</v>
      </c>
      <c r="D64" s="16">
        <v>0.0825</v>
      </c>
      <c r="E64" s="15">
        <v>7560.62</v>
      </c>
      <c r="F64" s="17">
        <v>7560.62</v>
      </c>
      <c r="G64" s="18">
        <v>45071.0</v>
      </c>
      <c r="H64" s="18">
        <v>45057.0</v>
      </c>
      <c r="I64" s="18">
        <v>45279.0</v>
      </c>
      <c r="J64" s="19" t="s">
        <v>33</v>
      </c>
      <c r="K64" s="80"/>
      <c r="L64" s="15">
        <f t="shared" si="86"/>
        <v>6204.452055</v>
      </c>
      <c r="M64" s="17">
        <f t="shared" si="87"/>
        <v>6204.452055</v>
      </c>
      <c r="N64" s="18">
        <v>45275.0</v>
      </c>
      <c r="O64" s="18">
        <v>45280.0</v>
      </c>
      <c r="P64" s="18">
        <v>45462.0</v>
      </c>
      <c r="Q64" s="79" t="s">
        <v>34</v>
      </c>
      <c r="R64" s="80"/>
      <c r="S64" s="15">
        <f t="shared" si="88"/>
        <v>6238.356164</v>
      </c>
      <c r="T64" s="17">
        <f t="shared" si="89"/>
        <v>6238.356164</v>
      </c>
      <c r="U64" s="22">
        <v>45460.0</v>
      </c>
      <c r="V64" s="22">
        <v>45463.0</v>
      </c>
      <c r="W64" s="155">
        <v>45646.0</v>
      </c>
      <c r="X64" s="20" t="s">
        <v>34</v>
      </c>
      <c r="Y64" s="81"/>
      <c r="AA64" s="15">
        <f t="shared" si="90"/>
        <v>3017.465753</v>
      </c>
      <c r="AB64" s="17">
        <f t="shared" si="91"/>
        <v>3017.465753</v>
      </c>
      <c r="AC64" s="22">
        <v>45558.0</v>
      </c>
      <c r="AD64" s="22">
        <v>45646.0</v>
      </c>
      <c r="AE64" s="17">
        <f t="shared" ref="AE64:AF64" si="94">S64-AA64</f>
        <v>3220.890411</v>
      </c>
      <c r="AF64" s="17">
        <f t="shared" si="94"/>
        <v>3220.890411</v>
      </c>
      <c r="AG64" s="19"/>
      <c r="AH64" s="15">
        <f t="shared" si="93"/>
        <v>146982.5342</v>
      </c>
      <c r="AI64" s="24">
        <v>45562.0</v>
      </c>
      <c r="AJ64" s="100" t="s">
        <v>35</v>
      </c>
      <c r="AL64" s="31"/>
      <c r="AM64" s="32">
        <v>25749.0</v>
      </c>
      <c r="AN64" s="28" t="s">
        <v>36</v>
      </c>
      <c r="AO64" s="28" t="s">
        <v>231</v>
      </c>
      <c r="AP64" s="28"/>
      <c r="AQ64" s="28" t="s">
        <v>38</v>
      </c>
      <c r="AR64" s="28">
        <v>9.2011797E8</v>
      </c>
      <c r="AS64" s="28">
        <v>2.1001088E7</v>
      </c>
      <c r="AT64" s="82" t="s">
        <v>232</v>
      </c>
    </row>
    <row r="65" ht="15.75" customHeight="1">
      <c r="A65" s="18">
        <v>45058.0</v>
      </c>
      <c r="B65" s="19" t="s">
        <v>233</v>
      </c>
      <c r="C65" s="15">
        <v>50000.0</v>
      </c>
      <c r="D65" s="16">
        <v>0.0825</v>
      </c>
      <c r="E65" s="15">
        <v>2508.9</v>
      </c>
      <c r="F65" s="17">
        <v>2508.9</v>
      </c>
      <c r="G65" s="18">
        <v>45071.0</v>
      </c>
      <c r="H65" s="18">
        <v>45058.0</v>
      </c>
      <c r="I65" s="18">
        <v>45279.0</v>
      </c>
      <c r="J65" s="19" t="s">
        <v>33</v>
      </c>
      <c r="K65" s="80"/>
      <c r="L65" s="15">
        <f t="shared" si="86"/>
        <v>2068.150685</v>
      </c>
      <c r="M65" s="17">
        <f t="shared" si="87"/>
        <v>2068.150685</v>
      </c>
      <c r="N65" s="18">
        <v>45275.0</v>
      </c>
      <c r="O65" s="18">
        <v>45280.0</v>
      </c>
      <c r="P65" s="18">
        <v>45462.0</v>
      </c>
      <c r="Q65" s="79" t="s">
        <v>34</v>
      </c>
      <c r="R65" s="80"/>
      <c r="S65" s="15">
        <f t="shared" si="88"/>
        <v>2079.452055</v>
      </c>
      <c r="T65" s="17">
        <f t="shared" si="89"/>
        <v>2079.452055</v>
      </c>
      <c r="U65" s="22">
        <v>45460.0</v>
      </c>
      <c r="V65" s="22">
        <v>45463.0</v>
      </c>
      <c r="W65" s="155">
        <v>45646.0</v>
      </c>
      <c r="X65" s="20" t="s">
        <v>34</v>
      </c>
      <c r="Y65" s="81"/>
      <c r="AA65" s="15">
        <f t="shared" si="90"/>
        <v>1005.821918</v>
      </c>
      <c r="AB65" s="17">
        <f t="shared" si="91"/>
        <v>1005.821918</v>
      </c>
      <c r="AC65" s="22">
        <v>45558.0</v>
      </c>
      <c r="AD65" s="22">
        <v>45646.0</v>
      </c>
      <c r="AE65" s="17">
        <f t="shared" ref="AE65:AF65" si="95">S65-AA65</f>
        <v>1073.630137</v>
      </c>
      <c r="AF65" s="17">
        <f t="shared" si="95"/>
        <v>1073.630137</v>
      </c>
      <c r="AG65" s="343"/>
      <c r="AH65" s="15">
        <f t="shared" si="93"/>
        <v>48994.17808</v>
      </c>
      <c r="AI65" s="24">
        <v>45562.0</v>
      </c>
      <c r="AJ65" s="25" t="s">
        <v>35</v>
      </c>
      <c r="AL65" s="31"/>
      <c r="AM65" s="32">
        <v>22868.0</v>
      </c>
      <c r="AN65" s="28" t="s">
        <v>36</v>
      </c>
      <c r="AO65" s="28" t="s">
        <v>234</v>
      </c>
      <c r="AP65" s="28"/>
      <c r="AQ65" s="28" t="s">
        <v>38</v>
      </c>
      <c r="AR65" s="28">
        <v>6.104042544E9</v>
      </c>
      <c r="AS65" s="28">
        <v>2.1202337E7</v>
      </c>
      <c r="AT65" s="82" t="s">
        <v>235</v>
      </c>
    </row>
    <row r="66" ht="15.75" customHeight="1">
      <c r="A66" s="18">
        <v>45058.0</v>
      </c>
      <c r="B66" s="19" t="s">
        <v>236</v>
      </c>
      <c r="C66" s="15">
        <v>20000.0</v>
      </c>
      <c r="D66" s="16">
        <v>0.0825</v>
      </c>
      <c r="E66" s="15">
        <v>1003.56</v>
      </c>
      <c r="F66" s="17">
        <v>1003.56</v>
      </c>
      <c r="G66" s="18">
        <v>45071.0</v>
      </c>
      <c r="H66" s="18">
        <v>45058.0</v>
      </c>
      <c r="I66" s="18">
        <v>45279.0</v>
      </c>
      <c r="J66" s="19" t="s">
        <v>33</v>
      </c>
      <c r="K66" s="80"/>
      <c r="L66" s="15">
        <f t="shared" si="86"/>
        <v>827.260274</v>
      </c>
      <c r="M66" s="17">
        <f t="shared" si="87"/>
        <v>827.260274</v>
      </c>
      <c r="N66" s="18">
        <v>45275.0</v>
      </c>
      <c r="O66" s="18">
        <v>45280.0</v>
      </c>
      <c r="P66" s="18">
        <v>45462.0</v>
      </c>
      <c r="Q66" s="79" t="s">
        <v>34</v>
      </c>
      <c r="R66" s="80"/>
      <c r="S66" s="15">
        <f t="shared" si="88"/>
        <v>831.7808219</v>
      </c>
      <c r="T66" s="17">
        <f t="shared" si="89"/>
        <v>831.7808219</v>
      </c>
      <c r="U66" s="22">
        <v>45460.0</v>
      </c>
      <c r="V66" s="22">
        <v>45463.0</v>
      </c>
      <c r="W66" s="155">
        <v>45646.0</v>
      </c>
      <c r="X66" s="20" t="s">
        <v>34</v>
      </c>
      <c r="Y66" s="81"/>
      <c r="AA66" s="15">
        <f t="shared" si="90"/>
        <v>402.3287671</v>
      </c>
      <c r="AB66" s="17">
        <f t="shared" si="91"/>
        <v>402.3287671</v>
      </c>
      <c r="AC66" s="22">
        <v>45558.0</v>
      </c>
      <c r="AD66" s="22">
        <v>45646.0</v>
      </c>
      <c r="AE66" s="17">
        <f t="shared" ref="AE66:AF66" si="96">S66-AA66</f>
        <v>429.4520548</v>
      </c>
      <c r="AF66" s="17">
        <f t="shared" si="96"/>
        <v>429.4520548</v>
      </c>
      <c r="AG66" s="343"/>
      <c r="AH66" s="15">
        <f t="shared" si="93"/>
        <v>19597.67123</v>
      </c>
      <c r="AI66" s="24">
        <v>45562.0</v>
      </c>
      <c r="AJ66" s="100" t="s">
        <v>35</v>
      </c>
      <c r="AL66" s="28"/>
      <c r="AM66" s="156" t="s">
        <v>70</v>
      </c>
      <c r="AN66" s="28" t="s">
        <v>82</v>
      </c>
      <c r="AO66" s="253" t="s">
        <v>237</v>
      </c>
      <c r="AP66" s="253"/>
      <c r="AQ66" s="253" t="s">
        <v>38</v>
      </c>
      <c r="AR66" s="28">
        <v>5.008141375E9</v>
      </c>
      <c r="AS66" s="28">
        <v>2.1213606E7</v>
      </c>
      <c r="AT66" s="255" t="s">
        <v>238</v>
      </c>
    </row>
    <row r="67" ht="54.0" customHeight="1">
      <c r="A67" s="18">
        <v>45061.0</v>
      </c>
      <c r="B67" s="19" t="s">
        <v>239</v>
      </c>
      <c r="C67" s="15">
        <v>30000.0</v>
      </c>
      <c r="D67" s="16">
        <v>0.08</v>
      </c>
      <c r="E67" s="15">
        <v>1440.0</v>
      </c>
      <c r="F67" s="17">
        <v>1440.0</v>
      </c>
      <c r="G67" s="18">
        <v>45071.0</v>
      </c>
      <c r="H67" s="18">
        <v>45061.0</v>
      </c>
      <c r="I67" s="18">
        <v>45279.0</v>
      </c>
      <c r="J67" s="19" t="s">
        <v>33</v>
      </c>
      <c r="K67" s="80"/>
      <c r="L67" s="15">
        <f t="shared" si="86"/>
        <v>1203.287671</v>
      </c>
      <c r="M67" s="17">
        <f t="shared" si="87"/>
        <v>1203.287671</v>
      </c>
      <c r="N67" s="18">
        <v>45275.0</v>
      </c>
      <c r="O67" s="18">
        <v>45280.0</v>
      </c>
      <c r="P67" s="18">
        <v>45462.0</v>
      </c>
      <c r="Q67" s="79" t="s">
        <v>34</v>
      </c>
      <c r="R67" s="80" t="s">
        <v>240</v>
      </c>
      <c r="S67" s="15">
        <f t="shared" si="88"/>
        <v>1209.863014</v>
      </c>
      <c r="T67" s="17">
        <f t="shared" si="89"/>
        <v>1209.863014</v>
      </c>
      <c r="U67" s="22">
        <v>45460.0</v>
      </c>
      <c r="V67" s="22">
        <v>45463.0</v>
      </c>
      <c r="W67" s="155">
        <v>45646.0</v>
      </c>
      <c r="X67" s="20" t="s">
        <v>34</v>
      </c>
      <c r="Y67" s="81"/>
      <c r="AA67" s="15">
        <f t="shared" si="90"/>
        <v>585.2054795</v>
      </c>
      <c r="AB67" s="17">
        <f t="shared" si="91"/>
        <v>585.2054795</v>
      </c>
      <c r="AC67" s="22">
        <v>45558.0</v>
      </c>
      <c r="AD67" s="22">
        <v>45646.0</v>
      </c>
      <c r="AE67" s="17">
        <f t="shared" ref="AE67:AF67" si="97">S67-AA67</f>
        <v>624.6575342</v>
      </c>
      <c r="AF67" s="17">
        <f t="shared" si="97"/>
        <v>624.6575342</v>
      </c>
      <c r="AG67" s="343"/>
      <c r="AH67" s="15">
        <f t="shared" si="93"/>
        <v>29414.79452</v>
      </c>
      <c r="AI67" s="24">
        <v>45562.0</v>
      </c>
      <c r="AJ67" s="100" t="s">
        <v>35</v>
      </c>
      <c r="AL67" s="358"/>
      <c r="AM67" s="359">
        <v>30843.0</v>
      </c>
      <c r="AN67" s="360" t="s">
        <v>36</v>
      </c>
      <c r="AO67" s="253" t="s">
        <v>241</v>
      </c>
      <c r="AP67" s="253"/>
      <c r="AQ67" s="360" t="s">
        <v>38</v>
      </c>
      <c r="AR67" s="253">
        <v>5.04793905E8</v>
      </c>
      <c r="AS67" s="253">
        <v>2.1000021E7</v>
      </c>
      <c r="AT67" s="255" t="s">
        <v>242</v>
      </c>
    </row>
    <row r="68" ht="31.5" customHeight="1">
      <c r="A68" s="256">
        <v>45062.0</v>
      </c>
      <c r="B68" s="257" t="s">
        <v>243</v>
      </c>
      <c r="C68" s="258">
        <v>120000.0</v>
      </c>
      <c r="D68" s="259">
        <v>0.09</v>
      </c>
      <c r="E68" s="258">
        <f t="shared" ref="E68:E69" si="98">(C68*D68)*((I68-H68+1)/365)</f>
        <v>6450.410959</v>
      </c>
      <c r="F68" s="260">
        <f t="shared" ref="F68:F69" si="99">E68</f>
        <v>6450.410959</v>
      </c>
      <c r="G68" s="256">
        <v>45071.0</v>
      </c>
      <c r="H68" s="256">
        <v>45062.0</v>
      </c>
      <c r="I68" s="256">
        <v>45279.0</v>
      </c>
      <c r="J68" s="257" t="s">
        <v>33</v>
      </c>
      <c r="K68" s="263" t="s">
        <v>244</v>
      </c>
      <c r="L68" s="258"/>
      <c r="M68" s="260"/>
      <c r="N68" s="256"/>
      <c r="O68" s="256"/>
      <c r="P68" s="256"/>
      <c r="Q68" s="262"/>
      <c r="R68" s="263"/>
      <c r="S68" s="258"/>
      <c r="T68" s="260"/>
      <c r="U68" s="361"/>
      <c r="V68" s="270"/>
      <c r="W68" s="361"/>
      <c r="X68" s="361"/>
      <c r="Y68" s="362"/>
      <c r="Z68" s="363"/>
      <c r="AA68" s="258"/>
      <c r="AB68" s="260"/>
      <c r="AC68" s="270"/>
      <c r="AD68" s="270"/>
      <c r="AE68" s="257"/>
      <c r="AF68" s="257"/>
      <c r="AG68" s="268"/>
      <c r="AH68" s="258">
        <f>C68</f>
        <v>120000</v>
      </c>
      <c r="AI68" s="364">
        <v>45279.0</v>
      </c>
      <c r="AJ68" s="365" t="s">
        <v>34</v>
      </c>
      <c r="AK68" s="263" t="s">
        <v>244</v>
      </c>
      <c r="AL68" s="366"/>
      <c r="AM68" s="367">
        <v>26014.0</v>
      </c>
      <c r="AN68" s="368" t="s">
        <v>36</v>
      </c>
      <c r="AO68" s="368" t="s">
        <v>245</v>
      </c>
      <c r="AP68" s="369"/>
      <c r="AQ68" s="370" t="s">
        <v>38</v>
      </c>
      <c r="AR68" s="368">
        <v>1.33162682E8</v>
      </c>
      <c r="AS68" s="368">
        <v>2.1000021E7</v>
      </c>
      <c r="AT68" s="371" t="s">
        <v>246</v>
      </c>
      <c r="AU68" s="363"/>
      <c r="AV68" s="363"/>
      <c r="AW68" s="363"/>
      <c r="AX68" s="363"/>
      <c r="AY68" s="363"/>
      <c r="AZ68" s="363"/>
    </row>
    <row r="69" ht="51.75" customHeight="1">
      <c r="A69" s="256">
        <v>45062.0</v>
      </c>
      <c r="B69" s="257" t="s">
        <v>243</v>
      </c>
      <c r="C69" s="258">
        <v>30000.0</v>
      </c>
      <c r="D69" s="259">
        <v>0.09</v>
      </c>
      <c r="E69" s="258">
        <f t="shared" si="98"/>
        <v>1523.835616</v>
      </c>
      <c r="F69" s="260">
        <f t="shared" si="99"/>
        <v>1523.835616</v>
      </c>
      <c r="G69" s="256">
        <v>45071.0</v>
      </c>
      <c r="H69" s="256">
        <v>45062.0</v>
      </c>
      <c r="I69" s="256">
        <v>45267.0</v>
      </c>
      <c r="J69" s="257" t="s">
        <v>33</v>
      </c>
      <c r="K69" s="263" t="s">
        <v>247</v>
      </c>
      <c r="L69" s="258"/>
      <c r="M69" s="260"/>
      <c r="N69" s="256"/>
      <c r="O69" s="256"/>
      <c r="P69" s="256"/>
      <c r="Q69" s="262"/>
      <c r="R69" s="263"/>
      <c r="S69" s="258"/>
      <c r="T69" s="260"/>
      <c r="U69" s="361"/>
      <c r="V69" s="270"/>
      <c r="W69" s="361"/>
      <c r="X69" s="361"/>
      <c r="Y69" s="362"/>
      <c r="Z69" s="363"/>
      <c r="AA69" s="258"/>
      <c r="AB69" s="260"/>
      <c r="AC69" s="270"/>
      <c r="AD69" s="270"/>
      <c r="AE69" s="257"/>
      <c r="AF69" s="257"/>
      <c r="AG69" s="268"/>
      <c r="AH69" s="271">
        <v>29911.24</v>
      </c>
      <c r="AI69" s="364">
        <v>45267.0</v>
      </c>
      <c r="AJ69" s="365" t="s">
        <v>34</v>
      </c>
      <c r="AK69" s="263" t="s">
        <v>247</v>
      </c>
      <c r="AL69" s="372"/>
      <c r="AM69" s="373">
        <v>26014.0</v>
      </c>
      <c r="AN69" s="370" t="s">
        <v>36</v>
      </c>
      <c r="AO69" s="370" t="s">
        <v>245</v>
      </c>
      <c r="AP69" s="370"/>
      <c r="AQ69" s="370" t="s">
        <v>38</v>
      </c>
      <c r="AR69" s="370">
        <v>1.33162682E8</v>
      </c>
      <c r="AS69" s="370">
        <v>2.1000021E7</v>
      </c>
      <c r="AT69" s="374" t="s">
        <v>246</v>
      </c>
      <c r="AU69" s="363"/>
      <c r="AV69" s="363"/>
      <c r="AW69" s="363"/>
      <c r="AX69" s="363"/>
      <c r="AY69" s="363"/>
      <c r="AZ69" s="363"/>
    </row>
    <row r="70" ht="15.75" customHeight="1">
      <c r="A70" s="18">
        <v>45062.0</v>
      </c>
      <c r="B70" s="19" t="s">
        <v>248</v>
      </c>
      <c r="C70" s="15">
        <v>120000.0</v>
      </c>
      <c r="D70" s="16">
        <v>0.0875</v>
      </c>
      <c r="E70" s="15">
        <v>6271.23</v>
      </c>
      <c r="F70" s="17">
        <v>6271.23</v>
      </c>
      <c r="G70" s="18">
        <v>45071.0</v>
      </c>
      <c r="H70" s="18">
        <v>45062.0</v>
      </c>
      <c r="I70" s="18">
        <v>45279.0</v>
      </c>
      <c r="J70" s="19" t="s">
        <v>33</v>
      </c>
      <c r="K70" s="80"/>
      <c r="L70" s="15">
        <f t="shared" ref="L70:L84" si="101">(C70*D70)*((P70-O70+1)/365)</f>
        <v>5264.383562</v>
      </c>
      <c r="M70" s="17">
        <f t="shared" ref="M70:M84" si="102">L70</f>
        <v>5264.383562</v>
      </c>
      <c r="N70" s="18">
        <v>45275.0</v>
      </c>
      <c r="O70" s="18">
        <v>45280.0</v>
      </c>
      <c r="P70" s="18">
        <v>45462.0</v>
      </c>
      <c r="Q70" s="79" t="s">
        <v>34</v>
      </c>
      <c r="R70" s="80"/>
      <c r="S70" s="15">
        <f t="shared" ref="S70:S84" si="103">(C70*D70)*((W70-V70+1)/365)</f>
        <v>5293.150685</v>
      </c>
      <c r="T70" s="17">
        <f t="shared" ref="T70:T84" si="104">S70</f>
        <v>5293.150685</v>
      </c>
      <c r="U70" s="22">
        <v>45460.0</v>
      </c>
      <c r="V70" s="22">
        <v>45463.0</v>
      </c>
      <c r="W70" s="155">
        <v>45646.0</v>
      </c>
      <c r="X70" s="20" t="s">
        <v>34</v>
      </c>
      <c r="Y70" s="81"/>
      <c r="AA70" s="15">
        <f t="shared" ref="AA70:AA84" si="105">(C70*D70)*((AD70-AC70+1)/365)</f>
        <v>2560.273973</v>
      </c>
      <c r="AB70" s="17">
        <f t="shared" ref="AB70:AB84" si="106">AA70</f>
        <v>2560.273973</v>
      </c>
      <c r="AC70" s="22">
        <v>45558.0</v>
      </c>
      <c r="AD70" s="22">
        <v>45646.0</v>
      </c>
      <c r="AE70" s="17">
        <f t="shared" ref="AE70:AF70" si="100">S70-AA70</f>
        <v>2732.876712</v>
      </c>
      <c r="AF70" s="17">
        <f t="shared" si="100"/>
        <v>2732.876712</v>
      </c>
      <c r="AG70" s="343"/>
      <c r="AH70" s="15">
        <f>C70-AB70</f>
        <v>117439.726</v>
      </c>
      <c r="AI70" s="24">
        <v>45560.0</v>
      </c>
      <c r="AJ70" s="100" t="s">
        <v>34</v>
      </c>
      <c r="AL70" s="31"/>
      <c r="AM70" s="32">
        <v>24464.0</v>
      </c>
      <c r="AN70" s="28" t="s">
        <v>36</v>
      </c>
      <c r="AO70" s="28" t="s">
        <v>249</v>
      </c>
      <c r="AP70" s="28"/>
      <c r="AQ70" s="28" t="s">
        <v>38</v>
      </c>
      <c r="AR70" s="28">
        <v>5.008141375E9</v>
      </c>
      <c r="AS70" s="28">
        <v>2.1213591E7</v>
      </c>
      <c r="AT70" s="82" t="s">
        <v>134</v>
      </c>
    </row>
    <row r="71" ht="44.25" customHeight="1">
      <c r="A71" s="18">
        <v>45064.0</v>
      </c>
      <c r="B71" s="19" t="s">
        <v>250</v>
      </c>
      <c r="C71" s="15">
        <v>200000.0</v>
      </c>
      <c r="D71" s="16">
        <v>0.085</v>
      </c>
      <c r="E71" s="15">
        <v>10060.27</v>
      </c>
      <c r="F71" s="17">
        <v>10060.27</v>
      </c>
      <c r="G71" s="18">
        <v>45071.0</v>
      </c>
      <c r="H71" s="18">
        <v>45064.0</v>
      </c>
      <c r="I71" s="18">
        <v>45279.0</v>
      </c>
      <c r="J71" s="19" t="s">
        <v>33</v>
      </c>
      <c r="K71" s="80"/>
      <c r="L71" s="15">
        <f t="shared" si="101"/>
        <v>8523.287671</v>
      </c>
      <c r="M71" s="17">
        <f t="shared" si="102"/>
        <v>8523.287671</v>
      </c>
      <c r="N71" s="18">
        <v>45275.0</v>
      </c>
      <c r="O71" s="18">
        <v>45280.0</v>
      </c>
      <c r="P71" s="18">
        <v>45462.0</v>
      </c>
      <c r="Q71" s="79" t="s">
        <v>34</v>
      </c>
      <c r="R71" s="80"/>
      <c r="S71" s="15">
        <f t="shared" si="103"/>
        <v>1397.260274</v>
      </c>
      <c r="T71" s="17">
        <f t="shared" si="104"/>
        <v>1397.260274</v>
      </c>
      <c r="U71" s="22">
        <v>45460.0</v>
      </c>
      <c r="V71" s="22">
        <v>45463.0</v>
      </c>
      <c r="W71" s="375">
        <v>45492.0</v>
      </c>
      <c r="X71" s="20" t="s">
        <v>34</v>
      </c>
      <c r="Y71" s="81"/>
      <c r="AA71" s="15">
        <f t="shared" si="105"/>
        <v>7172.60274</v>
      </c>
      <c r="AB71" s="17">
        <f t="shared" si="106"/>
        <v>7172.60274</v>
      </c>
      <c r="AC71" s="22">
        <v>45493.0</v>
      </c>
      <c r="AD71" s="22">
        <v>45646.0</v>
      </c>
      <c r="AE71" s="17">
        <f t="shared" ref="AE71:AF71" si="107">8569.86-AA71</f>
        <v>1397.25726</v>
      </c>
      <c r="AF71" s="17">
        <f t="shared" si="107"/>
        <v>1397.25726</v>
      </c>
      <c r="AG71" s="17"/>
      <c r="AH71" s="15">
        <v>200000.0</v>
      </c>
      <c r="AI71" s="24">
        <v>45492.0</v>
      </c>
      <c r="AJ71" s="20" t="s">
        <v>34</v>
      </c>
      <c r="AK71" s="376" t="s">
        <v>251</v>
      </c>
      <c r="AL71" s="28"/>
      <c r="AM71" s="156" t="s">
        <v>70</v>
      </c>
      <c r="AN71" s="28" t="s">
        <v>82</v>
      </c>
      <c r="AO71" s="28"/>
      <c r="AP71" s="28" t="s">
        <v>252</v>
      </c>
      <c r="AQ71" s="28" t="s">
        <v>38</v>
      </c>
      <c r="AR71" s="28">
        <v>4.83059080368E11</v>
      </c>
      <c r="AS71" s="28">
        <v>2.1000322E7</v>
      </c>
      <c r="AT71" s="377" t="s">
        <v>253</v>
      </c>
    </row>
    <row r="72" ht="41.25" customHeight="1">
      <c r="A72" s="177">
        <v>45085.0</v>
      </c>
      <c r="B72" s="178" t="s">
        <v>129</v>
      </c>
      <c r="C72" s="179">
        <v>200000.0</v>
      </c>
      <c r="D72" s="180">
        <v>0.0875</v>
      </c>
      <c r="E72" s="179">
        <v>9253.42</v>
      </c>
      <c r="F72" s="181">
        <v>9253.42</v>
      </c>
      <c r="G72" s="177">
        <v>45103.0</v>
      </c>
      <c r="H72" s="177">
        <v>45087.0</v>
      </c>
      <c r="I72" s="177">
        <v>45279.0</v>
      </c>
      <c r="J72" s="178" t="s">
        <v>33</v>
      </c>
      <c r="K72" s="182"/>
      <c r="L72" s="179">
        <f t="shared" si="101"/>
        <v>8773.972603</v>
      </c>
      <c r="M72" s="181">
        <f t="shared" si="102"/>
        <v>8773.972603</v>
      </c>
      <c r="N72" s="177">
        <v>45275.0</v>
      </c>
      <c r="O72" s="177">
        <v>45280.0</v>
      </c>
      <c r="P72" s="177">
        <v>45462.0</v>
      </c>
      <c r="Q72" s="183" t="s">
        <v>34</v>
      </c>
      <c r="R72" s="182" t="s">
        <v>130</v>
      </c>
      <c r="S72" s="179">
        <f t="shared" si="103"/>
        <v>8821.917808</v>
      </c>
      <c r="T72" s="181">
        <f t="shared" si="104"/>
        <v>8821.917808</v>
      </c>
      <c r="U72" s="184">
        <v>45460.0</v>
      </c>
      <c r="V72" s="184">
        <v>45463.0</v>
      </c>
      <c r="W72" s="184">
        <v>45646.0</v>
      </c>
      <c r="X72" s="185" t="s">
        <v>34</v>
      </c>
      <c r="Y72" s="186" t="s">
        <v>131</v>
      </c>
      <c r="Z72" s="187"/>
      <c r="AA72" s="179">
        <f t="shared" si="105"/>
        <v>4267.123288</v>
      </c>
      <c r="AB72" s="181">
        <f t="shared" si="106"/>
        <v>4267.123288</v>
      </c>
      <c r="AC72" s="188">
        <v>45558.0</v>
      </c>
      <c r="AD72" s="188">
        <v>45646.0</v>
      </c>
      <c r="AE72" s="181">
        <f t="shared" ref="AE72:AF72" si="108">S72-AA72</f>
        <v>4554.794521</v>
      </c>
      <c r="AF72" s="181">
        <f t="shared" si="108"/>
        <v>4554.794521</v>
      </c>
      <c r="AG72" s="187"/>
      <c r="AH72" s="179">
        <f t="shared" ref="AH72:AH84" si="110">C72-AB72</f>
        <v>195732.8767</v>
      </c>
      <c r="AI72" s="184">
        <v>45560.0</v>
      </c>
      <c r="AJ72" s="185" t="s">
        <v>34</v>
      </c>
      <c r="AK72" s="189" t="s">
        <v>132</v>
      </c>
      <c r="AL72" s="190"/>
      <c r="AM72" s="191">
        <v>22769.0</v>
      </c>
      <c r="AN72" s="192" t="s">
        <v>36</v>
      </c>
      <c r="AO72" s="192" t="s">
        <v>133</v>
      </c>
      <c r="AP72" s="192"/>
      <c r="AQ72" s="192" t="s">
        <v>38</v>
      </c>
      <c r="AR72" s="192">
        <v>5.006130776E9</v>
      </c>
      <c r="AS72" s="192">
        <v>2.1213591E7</v>
      </c>
      <c r="AT72" s="193" t="s">
        <v>134</v>
      </c>
      <c r="AU72" s="187"/>
      <c r="AV72" s="187"/>
      <c r="AW72" s="187"/>
      <c r="AX72" s="187"/>
      <c r="AY72" s="187"/>
      <c r="AZ72" s="187"/>
    </row>
    <row r="73" ht="15.75" customHeight="1">
      <c r="A73" s="18">
        <v>45086.0</v>
      </c>
      <c r="B73" s="19" t="s">
        <v>254</v>
      </c>
      <c r="C73" s="15">
        <v>40000.0</v>
      </c>
      <c r="D73" s="16">
        <v>0.085</v>
      </c>
      <c r="E73" s="15">
        <v>1704.66</v>
      </c>
      <c r="F73" s="17">
        <v>1704.66</v>
      </c>
      <c r="G73" s="18">
        <v>45104.0</v>
      </c>
      <c r="H73" s="18">
        <v>45097.0</v>
      </c>
      <c r="I73" s="18">
        <v>45279.0</v>
      </c>
      <c r="J73" s="19" t="s">
        <v>33</v>
      </c>
      <c r="K73" s="80"/>
      <c r="L73" s="15">
        <f t="shared" si="101"/>
        <v>1704.657534</v>
      </c>
      <c r="M73" s="17">
        <f t="shared" si="102"/>
        <v>1704.657534</v>
      </c>
      <c r="N73" s="18">
        <v>45275.0</v>
      </c>
      <c r="O73" s="18">
        <v>45280.0</v>
      </c>
      <c r="P73" s="18">
        <v>45462.0</v>
      </c>
      <c r="Q73" s="79" t="s">
        <v>34</v>
      </c>
      <c r="R73" s="80"/>
      <c r="S73" s="15">
        <f t="shared" si="103"/>
        <v>1713.972603</v>
      </c>
      <c r="T73" s="17">
        <f t="shared" si="104"/>
        <v>1713.972603</v>
      </c>
      <c r="U73" s="22">
        <v>45460.0</v>
      </c>
      <c r="V73" s="22">
        <v>45463.0</v>
      </c>
      <c r="W73" s="155">
        <v>45646.0</v>
      </c>
      <c r="X73" s="20" t="s">
        <v>34</v>
      </c>
      <c r="Y73" s="81"/>
      <c r="AA73" s="15">
        <f t="shared" si="105"/>
        <v>829.0410959</v>
      </c>
      <c r="AB73" s="17">
        <f t="shared" si="106"/>
        <v>829.0410959</v>
      </c>
      <c r="AC73" s="22">
        <v>45558.0</v>
      </c>
      <c r="AD73" s="22">
        <v>45646.0</v>
      </c>
      <c r="AE73" s="17">
        <f t="shared" ref="AE73:AF73" si="109">S73-AA73</f>
        <v>884.9315068</v>
      </c>
      <c r="AF73" s="17">
        <f t="shared" si="109"/>
        <v>884.9315068</v>
      </c>
      <c r="AG73" s="343"/>
      <c r="AH73" s="15">
        <f t="shared" si="110"/>
        <v>39170.9589</v>
      </c>
      <c r="AI73" s="340">
        <v>45562.0</v>
      </c>
      <c r="AJ73" s="100" t="s">
        <v>44</v>
      </c>
      <c r="AL73" s="31"/>
      <c r="AM73" s="32">
        <v>24891.0</v>
      </c>
      <c r="AN73" s="28" t="s">
        <v>36</v>
      </c>
      <c r="AO73" s="28" t="s">
        <v>255</v>
      </c>
      <c r="AP73" s="29"/>
      <c r="AQ73" s="28" t="s">
        <v>38</v>
      </c>
      <c r="AR73" s="28">
        <v>3.81011556479E11</v>
      </c>
      <c r="AS73" s="28">
        <v>2.1200339E7</v>
      </c>
      <c r="AT73" s="33" t="s">
        <v>256</v>
      </c>
    </row>
    <row r="74" ht="15.75" customHeight="1">
      <c r="A74" s="18">
        <v>45092.0</v>
      </c>
      <c r="B74" s="19" t="s">
        <v>257</v>
      </c>
      <c r="C74" s="15">
        <v>10000.0</v>
      </c>
      <c r="D74" s="16">
        <v>0.085</v>
      </c>
      <c r="E74" s="15">
        <v>426.16</v>
      </c>
      <c r="F74" s="17">
        <v>426.16</v>
      </c>
      <c r="G74" s="18">
        <v>45104.0</v>
      </c>
      <c r="H74" s="18">
        <v>45097.0</v>
      </c>
      <c r="I74" s="18">
        <v>45279.0</v>
      </c>
      <c r="J74" s="19" t="s">
        <v>33</v>
      </c>
      <c r="K74" s="80"/>
      <c r="L74" s="15">
        <f t="shared" si="101"/>
        <v>426.1643836</v>
      </c>
      <c r="M74" s="17">
        <f t="shared" si="102"/>
        <v>426.1643836</v>
      </c>
      <c r="N74" s="18">
        <v>45275.0</v>
      </c>
      <c r="O74" s="18">
        <v>45280.0</v>
      </c>
      <c r="P74" s="18">
        <v>45462.0</v>
      </c>
      <c r="Q74" s="79" t="s">
        <v>34</v>
      </c>
      <c r="R74" s="80"/>
      <c r="S74" s="15">
        <f t="shared" si="103"/>
        <v>428.4931507</v>
      </c>
      <c r="T74" s="17">
        <f t="shared" si="104"/>
        <v>428.4931507</v>
      </c>
      <c r="U74" s="22">
        <v>45460.0</v>
      </c>
      <c r="V74" s="22">
        <v>45463.0</v>
      </c>
      <c r="W74" s="155">
        <v>45646.0</v>
      </c>
      <c r="X74" s="20" t="s">
        <v>34</v>
      </c>
      <c r="Y74" s="81"/>
      <c r="AA74" s="15">
        <f t="shared" si="105"/>
        <v>207.260274</v>
      </c>
      <c r="AB74" s="17">
        <f t="shared" si="106"/>
        <v>207.260274</v>
      </c>
      <c r="AC74" s="22">
        <v>45558.0</v>
      </c>
      <c r="AD74" s="22">
        <v>45646.0</v>
      </c>
      <c r="AE74" s="17">
        <f t="shared" ref="AE74:AF74" si="111">S74-AA74</f>
        <v>221.2328767</v>
      </c>
      <c r="AF74" s="17">
        <f t="shared" si="111"/>
        <v>221.2328767</v>
      </c>
      <c r="AG74" s="343"/>
      <c r="AH74" s="15">
        <f t="shared" si="110"/>
        <v>9792.739726</v>
      </c>
      <c r="AI74" s="340">
        <v>45562.0</v>
      </c>
      <c r="AJ74" s="100" t="s">
        <v>44</v>
      </c>
      <c r="AL74" s="358"/>
      <c r="AM74" s="359">
        <v>23778.0</v>
      </c>
      <c r="AN74" s="28" t="s">
        <v>36</v>
      </c>
      <c r="AO74" s="253" t="s">
        <v>258</v>
      </c>
      <c r="AP74" s="253"/>
      <c r="AQ74" s="28" t="s">
        <v>38</v>
      </c>
      <c r="AR74" s="378" t="s">
        <v>259</v>
      </c>
      <c r="AS74" s="348">
        <v>2.1000322E7</v>
      </c>
      <c r="AT74" s="255" t="s">
        <v>260</v>
      </c>
    </row>
    <row r="75" ht="15.75" customHeight="1">
      <c r="A75" s="18">
        <v>45093.0</v>
      </c>
      <c r="B75" s="19" t="s">
        <v>261</v>
      </c>
      <c r="C75" s="15">
        <v>150000.0</v>
      </c>
      <c r="D75" s="16">
        <v>0.0875</v>
      </c>
      <c r="E75" s="15">
        <v>6580.48</v>
      </c>
      <c r="F75" s="17">
        <v>6580.48</v>
      </c>
      <c r="G75" s="18">
        <v>45104.0</v>
      </c>
      <c r="H75" s="18">
        <v>45097.0</v>
      </c>
      <c r="I75" s="18">
        <v>45279.0</v>
      </c>
      <c r="J75" s="19" t="s">
        <v>33</v>
      </c>
      <c r="K75" s="80"/>
      <c r="L75" s="15">
        <f t="shared" si="101"/>
        <v>6580.479452</v>
      </c>
      <c r="M75" s="17">
        <f t="shared" si="102"/>
        <v>6580.479452</v>
      </c>
      <c r="N75" s="18">
        <v>45275.0</v>
      </c>
      <c r="O75" s="18">
        <v>45280.0</v>
      </c>
      <c r="P75" s="18">
        <v>45462.0</v>
      </c>
      <c r="Q75" s="79" t="s">
        <v>34</v>
      </c>
      <c r="R75" s="80"/>
      <c r="S75" s="15">
        <f t="shared" si="103"/>
        <v>6616.438356</v>
      </c>
      <c r="T75" s="17">
        <f t="shared" si="104"/>
        <v>6616.438356</v>
      </c>
      <c r="U75" s="22">
        <v>45460.0</v>
      </c>
      <c r="V75" s="22">
        <v>45463.0</v>
      </c>
      <c r="W75" s="155">
        <v>45646.0</v>
      </c>
      <c r="X75" s="20" t="s">
        <v>34</v>
      </c>
      <c r="Y75" s="81"/>
      <c r="AA75" s="15">
        <f t="shared" si="105"/>
        <v>3200.342466</v>
      </c>
      <c r="AB75" s="17">
        <f t="shared" si="106"/>
        <v>3200.342466</v>
      </c>
      <c r="AC75" s="22">
        <v>45558.0</v>
      </c>
      <c r="AD75" s="22">
        <v>45646.0</v>
      </c>
      <c r="AE75" s="17">
        <f t="shared" ref="AE75:AF75" si="112">S75-AA75</f>
        <v>3416.09589</v>
      </c>
      <c r="AF75" s="17">
        <f t="shared" si="112"/>
        <v>3416.09589</v>
      </c>
      <c r="AG75" s="343"/>
      <c r="AH75" s="15">
        <f t="shared" si="110"/>
        <v>146799.6575</v>
      </c>
      <c r="AI75" s="340">
        <v>45562.0</v>
      </c>
      <c r="AJ75" s="100" t="s">
        <v>35</v>
      </c>
      <c r="AL75" s="358"/>
      <c r="AM75" s="359">
        <v>23865.0</v>
      </c>
      <c r="AN75" s="360" t="s">
        <v>36</v>
      </c>
      <c r="AO75" s="360" t="s">
        <v>262</v>
      </c>
      <c r="AP75" s="360"/>
      <c r="AQ75" s="360" t="s">
        <v>38</v>
      </c>
      <c r="AR75" s="360">
        <v>1.8066299365E10</v>
      </c>
      <c r="AS75" s="360">
        <v>2.1000021E7</v>
      </c>
      <c r="AT75" s="379" t="s">
        <v>263</v>
      </c>
    </row>
    <row r="76" ht="15.75" customHeight="1">
      <c r="A76" s="18">
        <v>45093.0</v>
      </c>
      <c r="B76" s="380" t="s">
        <v>264</v>
      </c>
      <c r="C76" s="15">
        <v>10000.0</v>
      </c>
      <c r="D76" s="16">
        <v>0.085</v>
      </c>
      <c r="E76" s="15">
        <v>426.16</v>
      </c>
      <c r="F76" s="17">
        <v>426.16</v>
      </c>
      <c r="G76" s="18">
        <v>45104.0</v>
      </c>
      <c r="H76" s="18">
        <v>45097.0</v>
      </c>
      <c r="I76" s="18">
        <v>45279.0</v>
      </c>
      <c r="J76" s="19" t="s">
        <v>33</v>
      </c>
      <c r="K76" s="80"/>
      <c r="L76" s="15">
        <f t="shared" si="101"/>
        <v>426.1643836</v>
      </c>
      <c r="M76" s="17">
        <f t="shared" si="102"/>
        <v>426.1643836</v>
      </c>
      <c r="N76" s="18">
        <v>45275.0</v>
      </c>
      <c r="O76" s="18">
        <v>45280.0</v>
      </c>
      <c r="P76" s="18">
        <v>45462.0</v>
      </c>
      <c r="Q76" s="79" t="s">
        <v>34</v>
      </c>
      <c r="R76" s="80"/>
      <c r="S76" s="15">
        <f t="shared" si="103"/>
        <v>428.4931507</v>
      </c>
      <c r="T76" s="17">
        <f t="shared" si="104"/>
        <v>428.4931507</v>
      </c>
      <c r="U76" s="22">
        <v>45460.0</v>
      </c>
      <c r="V76" s="22">
        <v>45463.0</v>
      </c>
      <c r="W76" s="155">
        <v>45646.0</v>
      </c>
      <c r="X76" s="20" t="s">
        <v>34</v>
      </c>
      <c r="Y76" s="81"/>
      <c r="AA76" s="15">
        <f t="shared" si="105"/>
        <v>207.260274</v>
      </c>
      <c r="AB76" s="17">
        <f t="shared" si="106"/>
        <v>207.260274</v>
      </c>
      <c r="AC76" s="22">
        <v>45558.0</v>
      </c>
      <c r="AD76" s="22">
        <v>45646.0</v>
      </c>
      <c r="AE76" s="17">
        <f t="shared" ref="AE76:AF76" si="113">S76-AA76</f>
        <v>221.2328767</v>
      </c>
      <c r="AF76" s="17">
        <f t="shared" si="113"/>
        <v>221.2328767</v>
      </c>
      <c r="AG76" s="343"/>
      <c r="AH76" s="15">
        <f t="shared" si="110"/>
        <v>9792.739726</v>
      </c>
      <c r="AI76" s="340">
        <v>45562.0</v>
      </c>
      <c r="AJ76" s="100" t="s">
        <v>35</v>
      </c>
      <c r="AL76" s="358"/>
      <c r="AM76" s="359">
        <v>21165.0</v>
      </c>
      <c r="AN76" s="360" t="s">
        <v>36</v>
      </c>
      <c r="AO76" s="253" t="s">
        <v>265</v>
      </c>
      <c r="AP76" s="253"/>
      <c r="AQ76" s="360" t="s">
        <v>38</v>
      </c>
      <c r="AR76" s="253">
        <v>4.017153148E9</v>
      </c>
      <c r="AS76" s="253">
        <v>2.1000021E7</v>
      </c>
      <c r="AT76" s="255" t="s">
        <v>266</v>
      </c>
    </row>
    <row r="77" ht="39.0" customHeight="1">
      <c r="A77" s="381">
        <v>45093.0</v>
      </c>
      <c r="B77" s="382" t="s">
        <v>85</v>
      </c>
      <c r="C77" s="383">
        <v>10000.0</v>
      </c>
      <c r="D77" s="384">
        <v>0.085</v>
      </c>
      <c r="E77" s="383">
        <v>426.16</v>
      </c>
      <c r="F77" s="385">
        <v>426.16</v>
      </c>
      <c r="G77" s="381">
        <v>45104.0</v>
      </c>
      <c r="H77" s="381">
        <v>45097.0</v>
      </c>
      <c r="I77" s="381">
        <v>45279.0</v>
      </c>
      <c r="J77" s="382" t="s">
        <v>33</v>
      </c>
      <c r="K77" s="386"/>
      <c r="L77" s="383">
        <f t="shared" si="101"/>
        <v>426.1643836</v>
      </c>
      <c r="M77" s="385">
        <f t="shared" si="102"/>
        <v>426.1643836</v>
      </c>
      <c r="N77" s="381">
        <v>45275.0</v>
      </c>
      <c r="O77" s="381">
        <v>45280.0</v>
      </c>
      <c r="P77" s="381">
        <v>45462.0</v>
      </c>
      <c r="Q77" s="387" t="s">
        <v>34</v>
      </c>
      <c r="R77" s="386" t="s">
        <v>86</v>
      </c>
      <c r="S77" s="383">
        <f t="shared" si="103"/>
        <v>428.4931507</v>
      </c>
      <c r="T77" s="385">
        <f t="shared" si="104"/>
        <v>428.4931507</v>
      </c>
      <c r="U77" s="388">
        <v>45460.0</v>
      </c>
      <c r="V77" s="388">
        <v>45463.0</v>
      </c>
      <c r="W77" s="388">
        <v>45646.0</v>
      </c>
      <c r="X77" s="389" t="s">
        <v>34</v>
      </c>
      <c r="Y77" s="390" t="s">
        <v>87</v>
      </c>
      <c r="Z77" s="391"/>
      <c r="AA77" s="383">
        <f t="shared" si="105"/>
        <v>207.260274</v>
      </c>
      <c r="AB77" s="385">
        <f t="shared" si="106"/>
        <v>207.260274</v>
      </c>
      <c r="AC77" s="392">
        <v>45558.0</v>
      </c>
      <c r="AD77" s="392">
        <v>45646.0</v>
      </c>
      <c r="AE77" s="385">
        <f t="shared" ref="AE77:AF77" si="114">S77-AA77</f>
        <v>221.2328767</v>
      </c>
      <c r="AF77" s="385">
        <f t="shared" si="114"/>
        <v>221.2328767</v>
      </c>
      <c r="AG77" s="391"/>
      <c r="AH77" s="383">
        <f t="shared" si="110"/>
        <v>9792.739726</v>
      </c>
      <c r="AI77" s="388">
        <v>45562.0</v>
      </c>
      <c r="AJ77" s="389" t="s">
        <v>34</v>
      </c>
      <c r="AK77" s="393" t="s">
        <v>88</v>
      </c>
      <c r="AL77" s="394"/>
      <c r="AM77" s="395">
        <v>21025.0</v>
      </c>
      <c r="AN77" s="396" t="s">
        <v>36</v>
      </c>
      <c r="AO77" s="397" t="s">
        <v>89</v>
      </c>
      <c r="AP77" s="397"/>
      <c r="AQ77" s="396" t="s">
        <v>38</v>
      </c>
      <c r="AR77" s="397">
        <v>4.97552854E9</v>
      </c>
      <c r="AS77" s="397">
        <v>2.1000089E7</v>
      </c>
      <c r="AT77" s="398" t="s">
        <v>90</v>
      </c>
      <c r="AU77" s="391"/>
      <c r="AV77" s="391"/>
      <c r="AW77" s="391"/>
      <c r="AX77" s="391"/>
      <c r="AY77" s="391"/>
      <c r="AZ77" s="391"/>
    </row>
    <row r="78" ht="43.5" customHeight="1">
      <c r="A78" s="34">
        <v>45093.0</v>
      </c>
      <c r="B78" s="35" t="s">
        <v>47</v>
      </c>
      <c r="C78" s="36">
        <v>50000.0</v>
      </c>
      <c r="D78" s="37">
        <v>0.085</v>
      </c>
      <c r="E78" s="36">
        <v>2130.82</v>
      </c>
      <c r="F78" s="38">
        <v>2130.82</v>
      </c>
      <c r="G78" s="34">
        <v>45104.0</v>
      </c>
      <c r="H78" s="34">
        <v>45097.0</v>
      </c>
      <c r="I78" s="34">
        <v>45279.0</v>
      </c>
      <c r="J78" s="35" t="s">
        <v>33</v>
      </c>
      <c r="K78" s="399"/>
      <c r="L78" s="36">
        <f t="shared" si="101"/>
        <v>2130.821918</v>
      </c>
      <c r="M78" s="38">
        <f t="shared" si="102"/>
        <v>2130.821918</v>
      </c>
      <c r="N78" s="34">
        <v>45275.0</v>
      </c>
      <c r="O78" s="34">
        <v>45280.0</v>
      </c>
      <c r="P78" s="34">
        <v>45462.0</v>
      </c>
      <c r="Q78" s="400" t="s">
        <v>34</v>
      </c>
      <c r="R78" s="399"/>
      <c r="S78" s="36">
        <f t="shared" si="103"/>
        <v>2142.465753</v>
      </c>
      <c r="T78" s="38">
        <f t="shared" si="104"/>
        <v>2142.465753</v>
      </c>
      <c r="U78" s="41">
        <v>45460.0</v>
      </c>
      <c r="V78" s="41">
        <v>45463.0</v>
      </c>
      <c r="W78" s="401">
        <v>45646.0</v>
      </c>
      <c r="X78" s="39" t="s">
        <v>34</v>
      </c>
      <c r="Y78" s="42" t="s">
        <v>48</v>
      </c>
      <c r="Z78" s="402"/>
      <c r="AA78" s="36">
        <f t="shared" si="105"/>
        <v>1036.30137</v>
      </c>
      <c r="AB78" s="38">
        <f t="shared" si="106"/>
        <v>1036.30137</v>
      </c>
      <c r="AC78" s="41">
        <v>45558.0</v>
      </c>
      <c r="AD78" s="41">
        <v>45646.0</v>
      </c>
      <c r="AE78" s="38">
        <f t="shared" ref="AE78:AF78" si="115">S78-AA78</f>
        <v>1106.164384</v>
      </c>
      <c r="AF78" s="38">
        <f t="shared" si="115"/>
        <v>1106.164384</v>
      </c>
      <c r="AG78" s="403"/>
      <c r="AH78" s="36">
        <f t="shared" si="110"/>
        <v>48963.69863</v>
      </c>
      <c r="AI78" s="41">
        <v>45562.0</v>
      </c>
      <c r="AJ78" s="43" t="s">
        <v>35</v>
      </c>
      <c r="AK78" s="43" t="s">
        <v>49</v>
      </c>
      <c r="AL78" s="404"/>
      <c r="AM78" s="405">
        <v>26399.0</v>
      </c>
      <c r="AN78" s="406" t="s">
        <v>36</v>
      </c>
      <c r="AO78" s="406" t="s">
        <v>50</v>
      </c>
      <c r="AP78" s="406"/>
      <c r="AQ78" s="406" t="s">
        <v>38</v>
      </c>
      <c r="AR78" s="407">
        <v>8.56323881E8</v>
      </c>
      <c r="AS78" s="407">
        <v>2.1202337E7</v>
      </c>
      <c r="AT78" s="408" t="s">
        <v>51</v>
      </c>
      <c r="AU78" s="402"/>
      <c r="AV78" s="402"/>
      <c r="AW78" s="402"/>
      <c r="AX78" s="402"/>
      <c r="AY78" s="402"/>
      <c r="AZ78" s="402"/>
    </row>
    <row r="79" ht="45.75" customHeight="1">
      <c r="A79" s="298">
        <v>45099.0</v>
      </c>
      <c r="B79" s="299" t="s">
        <v>186</v>
      </c>
      <c r="C79" s="300">
        <v>20000.0</v>
      </c>
      <c r="D79" s="301">
        <v>0.085</v>
      </c>
      <c r="E79" s="300">
        <v>852.33</v>
      </c>
      <c r="F79" s="302">
        <v>852.33</v>
      </c>
      <c r="G79" s="298">
        <v>45104.0</v>
      </c>
      <c r="H79" s="298">
        <v>45097.0</v>
      </c>
      <c r="I79" s="298">
        <v>45279.0</v>
      </c>
      <c r="J79" s="299" t="s">
        <v>33</v>
      </c>
      <c r="K79" s="305"/>
      <c r="L79" s="300">
        <f t="shared" si="101"/>
        <v>852.3287671</v>
      </c>
      <c r="M79" s="302">
        <f t="shared" si="102"/>
        <v>852.3287671</v>
      </c>
      <c r="N79" s="298">
        <v>45275.0</v>
      </c>
      <c r="O79" s="298">
        <v>45280.0</v>
      </c>
      <c r="P79" s="298">
        <v>45462.0</v>
      </c>
      <c r="Q79" s="304" t="s">
        <v>34</v>
      </c>
      <c r="R79" s="305" t="s">
        <v>187</v>
      </c>
      <c r="S79" s="300">
        <f t="shared" si="103"/>
        <v>856.9863014</v>
      </c>
      <c r="T79" s="302">
        <f t="shared" si="104"/>
        <v>856.9863014</v>
      </c>
      <c r="U79" s="306">
        <v>45460.0</v>
      </c>
      <c r="V79" s="306">
        <v>45463.0</v>
      </c>
      <c r="W79" s="306">
        <v>45646.0</v>
      </c>
      <c r="X79" s="307" t="s">
        <v>34</v>
      </c>
      <c r="Y79" s="308" t="s">
        <v>188</v>
      </c>
      <c r="Z79" s="309"/>
      <c r="AA79" s="300">
        <f t="shared" si="105"/>
        <v>414.5205479</v>
      </c>
      <c r="AB79" s="302">
        <f t="shared" si="106"/>
        <v>414.5205479</v>
      </c>
      <c r="AC79" s="310">
        <v>45558.0</v>
      </c>
      <c r="AD79" s="310">
        <v>45646.0</v>
      </c>
      <c r="AE79" s="302">
        <f t="shared" ref="AE79:AF79" si="116">S79-AA79</f>
        <v>442.4657534</v>
      </c>
      <c r="AF79" s="302">
        <f t="shared" si="116"/>
        <v>442.4657534</v>
      </c>
      <c r="AG79" s="309"/>
      <c r="AH79" s="300">
        <f t="shared" si="110"/>
        <v>19585.47945</v>
      </c>
      <c r="AI79" s="306">
        <v>45562.0</v>
      </c>
      <c r="AJ79" s="307" t="s">
        <v>35</v>
      </c>
      <c r="AK79" s="311" t="s">
        <v>189</v>
      </c>
      <c r="AL79" s="312"/>
      <c r="AM79" s="313">
        <v>19664.0</v>
      </c>
      <c r="AN79" s="314" t="s">
        <v>36</v>
      </c>
      <c r="AO79" s="314" t="s">
        <v>190</v>
      </c>
      <c r="AP79" s="314"/>
      <c r="AQ79" s="314" t="s">
        <v>38</v>
      </c>
      <c r="AR79" s="314">
        <v>4.83073982905E11</v>
      </c>
      <c r="AS79" s="314">
        <v>2.1000322E7</v>
      </c>
      <c r="AT79" s="315" t="s">
        <v>191</v>
      </c>
      <c r="AU79" s="309"/>
      <c r="AV79" s="309"/>
      <c r="AW79" s="309"/>
      <c r="AX79" s="309"/>
      <c r="AY79" s="309"/>
      <c r="AZ79" s="309"/>
    </row>
    <row r="80" ht="15.75" customHeight="1">
      <c r="A80" s="18">
        <v>45267.0</v>
      </c>
      <c r="B80" s="253" t="s">
        <v>267</v>
      </c>
      <c r="C80" s="15">
        <v>30000.0</v>
      </c>
      <c r="D80" s="16">
        <v>0.08</v>
      </c>
      <c r="E80" s="409">
        <f>(C80*D80)*((I80-H80+1)/365)</f>
        <v>85.47945205</v>
      </c>
      <c r="F80" s="410">
        <f>E80</f>
        <v>85.47945205</v>
      </c>
      <c r="G80" s="411">
        <v>45271.0</v>
      </c>
      <c r="H80" s="18">
        <v>45267.0</v>
      </c>
      <c r="I80" s="18">
        <v>45279.0</v>
      </c>
      <c r="J80" s="343" t="s">
        <v>33</v>
      </c>
      <c r="K80" s="80" t="s">
        <v>268</v>
      </c>
      <c r="L80" s="15">
        <f t="shared" si="101"/>
        <v>1203.287671</v>
      </c>
      <c r="M80" s="17">
        <f t="shared" si="102"/>
        <v>1203.287671</v>
      </c>
      <c r="N80" s="18">
        <v>45275.0</v>
      </c>
      <c r="O80" s="18">
        <v>45280.0</v>
      </c>
      <c r="P80" s="18">
        <v>45462.0</v>
      </c>
      <c r="Q80" s="79" t="s">
        <v>34</v>
      </c>
      <c r="R80" s="80"/>
      <c r="S80" s="15">
        <f t="shared" si="103"/>
        <v>1209.863014</v>
      </c>
      <c r="T80" s="17">
        <f t="shared" si="104"/>
        <v>1209.863014</v>
      </c>
      <c r="U80" s="340">
        <v>45460.0</v>
      </c>
      <c r="V80" s="340">
        <v>45463.0</v>
      </c>
      <c r="W80" s="340">
        <v>45646.0</v>
      </c>
      <c r="X80" s="341" t="s">
        <v>34</v>
      </c>
      <c r="Y80" s="342"/>
      <c r="Z80" s="343"/>
      <c r="AA80" s="15">
        <f t="shared" si="105"/>
        <v>585.2054795</v>
      </c>
      <c r="AB80" s="17">
        <f t="shared" si="106"/>
        <v>585.2054795</v>
      </c>
      <c r="AC80" s="22">
        <v>45558.0</v>
      </c>
      <c r="AD80" s="22">
        <v>45646.0</v>
      </c>
      <c r="AE80" s="17">
        <f t="shared" ref="AE80:AF80" si="117">S80-AA80</f>
        <v>624.6575342</v>
      </c>
      <c r="AF80" s="17">
        <f t="shared" si="117"/>
        <v>624.6575342</v>
      </c>
      <c r="AG80" s="343"/>
      <c r="AH80" s="15">
        <f t="shared" si="110"/>
        <v>29414.79452</v>
      </c>
      <c r="AI80" s="340">
        <v>45561.0</v>
      </c>
      <c r="AJ80" s="341" t="s">
        <v>34</v>
      </c>
      <c r="AK80" s="343"/>
      <c r="AL80" s="358"/>
      <c r="AM80" s="359">
        <v>23893.0</v>
      </c>
      <c r="AN80" s="360" t="s">
        <v>36</v>
      </c>
      <c r="AO80" s="360" t="s">
        <v>269</v>
      </c>
      <c r="AP80" s="360"/>
      <c r="AQ80" s="360" t="s">
        <v>38</v>
      </c>
      <c r="AR80" s="360">
        <v>4.304079018E9</v>
      </c>
      <c r="AS80" s="360">
        <v>3.120136E7</v>
      </c>
      <c r="AT80" s="412" t="s">
        <v>270</v>
      </c>
      <c r="AU80" s="343"/>
      <c r="AV80" s="343"/>
      <c r="AW80" s="343"/>
      <c r="AX80" s="343"/>
      <c r="AY80" s="343"/>
      <c r="AZ80" s="343"/>
    </row>
    <row r="81" ht="15.75" customHeight="1">
      <c r="A81" s="18">
        <v>45275.0</v>
      </c>
      <c r="B81" s="253" t="s">
        <v>271</v>
      </c>
      <c r="C81" s="15">
        <v>40000.0</v>
      </c>
      <c r="D81" s="16">
        <v>0.085</v>
      </c>
      <c r="E81" s="409"/>
      <c r="F81" s="410"/>
      <c r="K81" s="80"/>
      <c r="L81" s="15">
        <f t="shared" si="101"/>
        <v>1704.657534</v>
      </c>
      <c r="M81" s="17">
        <f t="shared" si="102"/>
        <v>1704.657534</v>
      </c>
      <c r="N81" s="18">
        <v>45279.0</v>
      </c>
      <c r="O81" s="18">
        <v>45280.0</v>
      </c>
      <c r="P81" s="18">
        <v>45462.0</v>
      </c>
      <c r="Q81" s="79" t="s">
        <v>34</v>
      </c>
      <c r="R81" s="80"/>
      <c r="S81" s="15">
        <f t="shared" si="103"/>
        <v>1713.972603</v>
      </c>
      <c r="T81" s="17">
        <f t="shared" si="104"/>
        <v>1713.972603</v>
      </c>
      <c r="U81" s="22">
        <v>45460.0</v>
      </c>
      <c r="V81" s="22">
        <v>45463.0</v>
      </c>
      <c r="W81" s="155">
        <v>45646.0</v>
      </c>
      <c r="X81" s="20" t="s">
        <v>34</v>
      </c>
      <c r="Y81" s="81"/>
      <c r="AA81" s="15">
        <f t="shared" si="105"/>
        <v>829.0410959</v>
      </c>
      <c r="AB81" s="17">
        <f t="shared" si="106"/>
        <v>829.0410959</v>
      </c>
      <c r="AC81" s="22">
        <v>45558.0</v>
      </c>
      <c r="AD81" s="22">
        <v>45646.0</v>
      </c>
      <c r="AE81" s="17">
        <f t="shared" ref="AE81:AF81" si="118">S81-AA81</f>
        <v>884.9315068</v>
      </c>
      <c r="AF81" s="17">
        <f t="shared" si="118"/>
        <v>884.9315068</v>
      </c>
      <c r="AG81" s="343"/>
      <c r="AH81" s="15">
        <f t="shared" si="110"/>
        <v>39170.9589</v>
      </c>
      <c r="AI81" s="24">
        <v>45562.0</v>
      </c>
      <c r="AJ81" s="25" t="s">
        <v>35</v>
      </c>
      <c r="AL81" s="358"/>
      <c r="AM81" s="359">
        <v>33495.0</v>
      </c>
      <c r="AN81" s="360" t="s">
        <v>36</v>
      </c>
      <c r="AO81" s="360" t="s">
        <v>272</v>
      </c>
      <c r="AP81" s="413"/>
      <c r="AQ81" s="360" t="s">
        <v>38</v>
      </c>
      <c r="AR81" s="360">
        <v>6.09963801E8</v>
      </c>
      <c r="AS81" s="360">
        <v>2.1000021E7</v>
      </c>
      <c r="AT81" s="414" t="s">
        <v>273</v>
      </c>
    </row>
    <row r="82" ht="15.75" customHeight="1">
      <c r="A82" s="18">
        <v>45275.0</v>
      </c>
      <c r="B82" s="253" t="s">
        <v>274</v>
      </c>
      <c r="C82" s="15">
        <v>50000.0</v>
      </c>
      <c r="D82" s="16">
        <v>0.085</v>
      </c>
      <c r="E82" s="409"/>
      <c r="F82" s="410"/>
      <c r="K82" s="80"/>
      <c r="L82" s="15">
        <f t="shared" si="101"/>
        <v>2130.821918</v>
      </c>
      <c r="M82" s="17">
        <f t="shared" si="102"/>
        <v>2130.821918</v>
      </c>
      <c r="N82" s="18">
        <v>45279.0</v>
      </c>
      <c r="O82" s="18">
        <v>45280.0</v>
      </c>
      <c r="P82" s="18">
        <v>45462.0</v>
      </c>
      <c r="Q82" s="79" t="s">
        <v>34</v>
      </c>
      <c r="R82" s="80"/>
      <c r="S82" s="15">
        <f t="shared" si="103"/>
        <v>2142.465753</v>
      </c>
      <c r="T82" s="17">
        <f t="shared" si="104"/>
        <v>2142.465753</v>
      </c>
      <c r="U82" s="22">
        <v>45460.0</v>
      </c>
      <c r="V82" s="22">
        <v>45463.0</v>
      </c>
      <c r="W82" s="155">
        <v>45646.0</v>
      </c>
      <c r="X82" s="20" t="s">
        <v>34</v>
      </c>
      <c r="Y82" s="81"/>
      <c r="AA82" s="15">
        <f t="shared" si="105"/>
        <v>1036.30137</v>
      </c>
      <c r="AB82" s="17">
        <f t="shared" si="106"/>
        <v>1036.30137</v>
      </c>
      <c r="AC82" s="22">
        <v>45558.0</v>
      </c>
      <c r="AD82" s="22">
        <v>45646.0</v>
      </c>
      <c r="AE82" s="17">
        <f t="shared" ref="AE82:AF82" si="119">S82-AA82</f>
        <v>1106.164384</v>
      </c>
      <c r="AF82" s="17">
        <f t="shared" si="119"/>
        <v>1106.164384</v>
      </c>
      <c r="AG82" s="343"/>
      <c r="AH82" s="15">
        <f t="shared" si="110"/>
        <v>48963.69863</v>
      </c>
      <c r="AI82" s="24">
        <v>45562.0</v>
      </c>
      <c r="AJ82" s="25" t="s">
        <v>35</v>
      </c>
      <c r="AL82" s="358"/>
      <c r="AM82" s="359">
        <v>34502.0</v>
      </c>
      <c r="AN82" s="360" t="s">
        <v>36</v>
      </c>
      <c r="AO82" s="360" t="s">
        <v>275</v>
      </c>
      <c r="AP82" s="360"/>
      <c r="AQ82" s="360" t="s">
        <v>38</v>
      </c>
      <c r="AR82" s="360">
        <v>8.08659937E8</v>
      </c>
      <c r="AS82" s="360">
        <v>7.1000013E7</v>
      </c>
      <c r="AT82" s="379" t="s">
        <v>276</v>
      </c>
    </row>
    <row r="83" ht="46.5" customHeight="1">
      <c r="A83" s="157">
        <v>45278.0</v>
      </c>
      <c r="B83" s="415" t="s">
        <v>117</v>
      </c>
      <c r="C83" s="159">
        <v>30000.0</v>
      </c>
      <c r="D83" s="160">
        <v>0.0825</v>
      </c>
      <c r="E83" s="416"/>
      <c r="F83" s="417"/>
      <c r="G83" s="167"/>
      <c r="H83" s="167"/>
      <c r="I83" s="167"/>
      <c r="J83" s="167"/>
      <c r="K83" s="163"/>
      <c r="L83" s="159">
        <f t="shared" si="101"/>
        <v>1240.890411</v>
      </c>
      <c r="M83" s="161">
        <f t="shared" si="102"/>
        <v>1240.890411</v>
      </c>
      <c r="N83" s="157">
        <v>45279.0</v>
      </c>
      <c r="O83" s="157">
        <v>45280.0</v>
      </c>
      <c r="P83" s="157">
        <v>45462.0</v>
      </c>
      <c r="Q83" s="162" t="s">
        <v>34</v>
      </c>
      <c r="R83" s="163"/>
      <c r="S83" s="159">
        <f t="shared" si="103"/>
        <v>1247.671233</v>
      </c>
      <c r="T83" s="161">
        <f t="shared" si="104"/>
        <v>1247.671233</v>
      </c>
      <c r="U83" s="164">
        <v>45460.0</v>
      </c>
      <c r="V83" s="164">
        <v>45463.0</v>
      </c>
      <c r="W83" s="164">
        <v>45646.0</v>
      </c>
      <c r="X83" s="165" t="s">
        <v>34</v>
      </c>
      <c r="Y83" s="166" t="s">
        <v>119</v>
      </c>
      <c r="Z83" s="167"/>
      <c r="AA83" s="159">
        <f t="shared" si="105"/>
        <v>603.4931507</v>
      </c>
      <c r="AB83" s="161">
        <f t="shared" si="106"/>
        <v>603.4931507</v>
      </c>
      <c r="AC83" s="168">
        <v>45558.0</v>
      </c>
      <c r="AD83" s="168">
        <v>45646.0</v>
      </c>
      <c r="AE83" s="161">
        <f t="shared" ref="AE83:AF83" si="120">S83-AA83</f>
        <v>644.1780822</v>
      </c>
      <c r="AF83" s="161">
        <f t="shared" si="120"/>
        <v>644.1780822</v>
      </c>
      <c r="AG83" s="167"/>
      <c r="AH83" s="159">
        <f t="shared" si="110"/>
        <v>29396.50685</v>
      </c>
      <c r="AI83" s="164">
        <v>45562.0</v>
      </c>
      <c r="AJ83" s="165" t="s">
        <v>34</v>
      </c>
      <c r="AK83" s="169" t="s">
        <v>120</v>
      </c>
      <c r="AL83" s="418"/>
      <c r="AM83" s="419">
        <v>23419.0</v>
      </c>
      <c r="AN83" s="420" t="s">
        <v>36</v>
      </c>
      <c r="AO83" s="420" t="s">
        <v>121</v>
      </c>
      <c r="AP83" s="421"/>
      <c r="AQ83" s="420" t="s">
        <v>38</v>
      </c>
      <c r="AR83" s="420">
        <v>6.795033275E9</v>
      </c>
      <c r="AS83" s="420">
        <v>2.1000089E7</v>
      </c>
      <c r="AT83" s="422" t="s">
        <v>122</v>
      </c>
      <c r="AU83" s="167"/>
      <c r="AV83" s="167"/>
      <c r="AW83" s="167"/>
      <c r="AX83" s="167"/>
      <c r="AY83" s="167"/>
      <c r="AZ83" s="167"/>
    </row>
    <row r="84" ht="32.25" customHeight="1">
      <c r="A84" s="213">
        <v>45275.0</v>
      </c>
      <c r="B84" s="423" t="s">
        <v>162</v>
      </c>
      <c r="C84" s="215">
        <v>10000.0</v>
      </c>
      <c r="D84" s="216">
        <v>0.08</v>
      </c>
      <c r="E84" s="424"/>
      <c r="F84" s="425"/>
      <c r="G84" s="224"/>
      <c r="H84" s="224"/>
      <c r="I84" s="224"/>
      <c r="J84" s="224"/>
      <c r="K84" s="218"/>
      <c r="L84" s="215">
        <f t="shared" si="101"/>
        <v>401.0958904</v>
      </c>
      <c r="M84" s="217">
        <f t="shared" si="102"/>
        <v>401.0958904</v>
      </c>
      <c r="N84" s="213">
        <v>45279.0</v>
      </c>
      <c r="O84" s="213">
        <v>45280.0</v>
      </c>
      <c r="P84" s="213">
        <v>45462.0</v>
      </c>
      <c r="Q84" s="219" t="s">
        <v>34</v>
      </c>
      <c r="R84" s="224"/>
      <c r="S84" s="215">
        <f t="shared" si="103"/>
        <v>403.2876712</v>
      </c>
      <c r="T84" s="217">
        <f t="shared" si="104"/>
        <v>403.2876712</v>
      </c>
      <c r="U84" s="220">
        <v>45460.0</v>
      </c>
      <c r="V84" s="220">
        <v>45463.0</v>
      </c>
      <c r="W84" s="221">
        <v>45646.0</v>
      </c>
      <c r="X84" s="222" t="s">
        <v>34</v>
      </c>
      <c r="Y84" s="223" t="s">
        <v>163</v>
      </c>
      <c r="Z84" s="224"/>
      <c r="AA84" s="215">
        <f t="shared" si="105"/>
        <v>195.0684932</v>
      </c>
      <c r="AB84" s="217">
        <f t="shared" si="106"/>
        <v>195.0684932</v>
      </c>
      <c r="AC84" s="220">
        <v>45558.0</v>
      </c>
      <c r="AD84" s="220">
        <v>45646.0</v>
      </c>
      <c r="AE84" s="217">
        <f t="shared" ref="AE84:AF84" si="121">S84-AA84</f>
        <v>208.2191781</v>
      </c>
      <c r="AF84" s="217">
        <f t="shared" si="121"/>
        <v>208.2191781</v>
      </c>
      <c r="AG84" s="426"/>
      <c r="AH84" s="215">
        <f t="shared" si="110"/>
        <v>9804.931507</v>
      </c>
      <c r="AI84" s="225">
        <v>45562.0</v>
      </c>
      <c r="AJ84" s="226" t="s">
        <v>34</v>
      </c>
      <c r="AK84" s="223" t="s">
        <v>164</v>
      </c>
      <c r="AL84" s="427"/>
      <c r="AM84" s="428">
        <v>26019.0</v>
      </c>
      <c r="AN84" s="429" t="s">
        <v>36</v>
      </c>
      <c r="AO84" s="429" t="s">
        <v>165</v>
      </c>
      <c r="AP84" s="429"/>
      <c r="AQ84" s="229" t="s">
        <v>38</v>
      </c>
      <c r="AR84" s="429">
        <v>3.6008540079E10</v>
      </c>
      <c r="AS84" s="429">
        <v>3.117611E7</v>
      </c>
      <c r="AT84" s="430" t="s">
        <v>166</v>
      </c>
      <c r="AU84" s="224"/>
      <c r="AV84" s="224"/>
      <c r="AW84" s="224"/>
      <c r="AX84" s="224"/>
      <c r="AY84" s="224"/>
      <c r="AZ84" s="224"/>
    </row>
    <row r="85">
      <c r="AI85" s="252"/>
      <c r="AJ85" s="252"/>
    </row>
    <row r="86" ht="15.75" customHeight="1">
      <c r="A86" s="431"/>
      <c r="B86" s="431"/>
      <c r="C86" s="432">
        <f>sum(C39:C84)+C36-C39-C45-C69-C68</f>
        <v>5000000</v>
      </c>
      <c r="D86" s="431"/>
      <c r="E86" s="432">
        <f t="shared" ref="E86:F86" si="122">SUM(E39:E84)</f>
        <v>208446.766</v>
      </c>
      <c r="F86" s="432">
        <f t="shared" si="122"/>
        <v>208389.116</v>
      </c>
      <c r="G86" s="431"/>
      <c r="H86" s="431"/>
      <c r="I86" s="431"/>
      <c r="J86" s="431"/>
      <c r="K86" s="433"/>
      <c r="L86" s="432">
        <f t="shared" ref="L86:M86" si="123">SUM(L39:L84)</f>
        <v>121068.2877</v>
      </c>
      <c r="M86" s="432">
        <f t="shared" si="123"/>
        <v>121028.1781</v>
      </c>
      <c r="N86" s="431"/>
      <c r="O86" s="431"/>
      <c r="P86" s="431"/>
      <c r="Q86" s="434"/>
      <c r="R86" s="431"/>
      <c r="S86" s="431">
        <f t="shared" ref="S86:T86" si="124">SUM(S3:S84)</f>
        <v>200507.9452</v>
      </c>
      <c r="T86" s="431">
        <f t="shared" si="124"/>
        <v>199540.0548</v>
      </c>
      <c r="U86" s="431"/>
      <c r="V86" s="435"/>
      <c r="W86" s="435"/>
      <c r="X86" s="435"/>
      <c r="Y86" s="436"/>
      <c r="Z86" s="431"/>
      <c r="AA86" s="431">
        <f t="shared" ref="AA86:AB86" si="125">SUM(AA3:AA84)</f>
        <v>103481.5753</v>
      </c>
      <c r="AB86" s="431">
        <f t="shared" si="125"/>
        <v>103013.411</v>
      </c>
      <c r="AC86" s="431"/>
      <c r="AD86" s="431"/>
      <c r="AE86" s="431">
        <f t="shared" ref="AE86:AF86" si="126">SUM(AE3:AE84)</f>
        <v>104198.9696</v>
      </c>
      <c r="AF86" s="431">
        <f t="shared" si="126"/>
        <v>103699.2436</v>
      </c>
      <c r="AG86" s="431"/>
      <c r="AH86" s="431">
        <f>SUM(AH3:AH84)-AH39-AH68-AH69-AH71</f>
        <v>4704159.192</v>
      </c>
      <c r="AI86" s="435"/>
      <c r="AJ86" s="435"/>
      <c r="AK86" s="431"/>
      <c r="AL86" s="431"/>
      <c r="AM86" s="431"/>
      <c r="AN86" s="431"/>
      <c r="AO86" s="431"/>
      <c r="AP86" s="431"/>
      <c r="AQ86" s="431"/>
      <c r="AR86" s="431"/>
      <c r="AS86" s="431"/>
      <c r="AT86" s="437"/>
      <c r="AU86" s="431"/>
      <c r="AV86" s="431"/>
      <c r="AW86" s="431"/>
      <c r="AX86" s="431"/>
      <c r="AY86" s="431"/>
      <c r="AZ86" s="431"/>
    </row>
    <row r="87" ht="15.75" customHeight="1">
      <c r="B87" s="19"/>
      <c r="E87" s="438"/>
      <c r="F87" s="438"/>
      <c r="K87" s="80"/>
      <c r="M87" s="439"/>
      <c r="Q87" s="79"/>
      <c r="S87" s="440"/>
      <c r="T87" s="440"/>
      <c r="U87" s="252"/>
      <c r="V87" s="252"/>
      <c r="W87" s="252"/>
      <c r="X87" s="252"/>
      <c r="Y87" s="81"/>
      <c r="AB87" s="251"/>
      <c r="AI87" s="252"/>
      <c r="AJ87" s="252"/>
      <c r="AT87" s="255"/>
    </row>
    <row r="88" ht="15.75" customHeight="1">
      <c r="D88" s="16"/>
      <c r="E88" s="441">
        <f>E86+L86+S86-AA86</f>
        <v>426541.4236</v>
      </c>
      <c r="F88" s="441"/>
      <c r="G88" s="18"/>
      <c r="H88" s="18"/>
      <c r="I88" s="18"/>
      <c r="J88" s="19"/>
      <c r="K88" s="21"/>
      <c r="L88" s="19"/>
      <c r="M88" s="19"/>
      <c r="N88" s="18"/>
      <c r="O88" s="18"/>
      <c r="P88" s="18"/>
      <c r="Q88" s="79"/>
      <c r="S88" s="440"/>
      <c r="T88" s="440"/>
      <c r="U88" s="252"/>
      <c r="V88" s="252"/>
      <c r="W88" s="252"/>
      <c r="X88" s="252"/>
      <c r="Y88" s="81"/>
      <c r="AB88" s="251"/>
      <c r="AI88" s="252"/>
      <c r="AJ88" s="252"/>
      <c r="AT88" s="255"/>
    </row>
    <row r="89" ht="15.75" customHeight="1">
      <c r="E89" s="438"/>
      <c r="F89" s="438"/>
      <c r="K89" s="80"/>
      <c r="Q89" s="79"/>
      <c r="S89" s="440"/>
      <c r="T89" s="440"/>
      <c r="U89" s="252"/>
      <c r="V89" s="252"/>
      <c r="W89" s="252"/>
      <c r="X89" s="252"/>
      <c r="Y89" s="81"/>
      <c r="AB89" s="251"/>
      <c r="AI89" s="252"/>
      <c r="AJ89" s="252"/>
    </row>
    <row r="90" ht="15.75" customHeight="1">
      <c r="E90" s="438"/>
      <c r="F90" s="438"/>
      <c r="K90" s="80"/>
      <c r="Q90" s="79"/>
      <c r="S90" s="440"/>
      <c r="T90" s="440"/>
      <c r="U90" s="252"/>
      <c r="V90" s="252"/>
      <c r="W90" s="252"/>
      <c r="X90" s="252"/>
      <c r="Y90" s="81"/>
      <c r="AB90" s="251"/>
      <c r="AI90" s="252"/>
      <c r="AJ90" s="252"/>
    </row>
    <row r="91" ht="15.75" customHeight="1">
      <c r="E91" s="438"/>
      <c r="F91" s="438"/>
      <c r="K91" s="80"/>
      <c r="Q91" s="79"/>
      <c r="S91" s="440"/>
      <c r="T91" s="440"/>
      <c r="U91" s="252"/>
      <c r="V91" s="252"/>
      <c r="W91" s="252"/>
      <c r="X91" s="252"/>
      <c r="Y91" s="81"/>
      <c r="AB91" s="251"/>
      <c r="AI91" s="252"/>
      <c r="AJ91" s="252"/>
    </row>
    <row r="92" ht="15.75" customHeight="1">
      <c r="C92" s="442" t="s">
        <v>277</v>
      </c>
      <c r="E92" s="438"/>
      <c r="F92" s="438"/>
      <c r="K92" s="79"/>
      <c r="Q92" s="79"/>
      <c r="S92" s="440"/>
      <c r="T92" s="440"/>
      <c r="U92" s="252"/>
      <c r="V92" s="252"/>
      <c r="W92" s="252"/>
      <c r="X92" s="252"/>
      <c r="Y92" s="81"/>
      <c r="AB92" s="251"/>
      <c r="AI92" s="252"/>
      <c r="AJ92" s="252"/>
    </row>
    <row r="93" ht="15.75" customHeight="1">
      <c r="C93" s="442" t="s">
        <v>278</v>
      </c>
      <c r="E93" s="438"/>
      <c r="F93" s="438"/>
      <c r="K93" s="79"/>
      <c r="Q93" s="79"/>
      <c r="S93" s="440"/>
      <c r="T93" s="440"/>
      <c r="U93" s="252"/>
      <c r="V93" s="252"/>
      <c r="W93" s="252"/>
      <c r="X93" s="252"/>
      <c r="Y93" s="81"/>
      <c r="AB93" s="251"/>
      <c r="AI93" s="252"/>
      <c r="AJ93" s="252"/>
    </row>
    <row r="94" ht="15.75" customHeight="1">
      <c r="E94" s="438"/>
      <c r="F94" s="438"/>
      <c r="K94" s="79"/>
      <c r="Q94" s="79"/>
      <c r="S94" s="440"/>
      <c r="T94" s="440"/>
      <c r="U94" s="252"/>
      <c r="V94" s="252"/>
      <c r="W94" s="252"/>
      <c r="X94" s="252"/>
      <c r="Y94" s="81"/>
      <c r="AB94" s="251"/>
      <c r="AI94" s="252"/>
      <c r="AJ94" s="252"/>
    </row>
    <row r="95" ht="15.75" customHeight="1">
      <c r="E95" s="438"/>
      <c r="F95" s="438"/>
      <c r="K95" s="79"/>
      <c r="Q95" s="79"/>
      <c r="S95" s="440"/>
      <c r="T95" s="440"/>
      <c r="U95" s="252"/>
      <c r="V95" s="252"/>
      <c r="W95" s="252"/>
      <c r="X95" s="252"/>
      <c r="Y95" s="81"/>
      <c r="AB95" s="251"/>
      <c r="AI95" s="252"/>
      <c r="AJ95" s="252"/>
    </row>
    <row r="96" ht="15.75" customHeight="1">
      <c r="E96" s="438"/>
      <c r="F96" s="438"/>
      <c r="K96" s="79"/>
      <c r="Q96" s="79"/>
      <c r="S96" s="440"/>
      <c r="T96" s="440"/>
      <c r="U96" s="252"/>
      <c r="V96" s="252"/>
      <c r="W96" s="252"/>
      <c r="X96" s="252"/>
      <c r="Y96" s="81"/>
      <c r="AB96" s="251"/>
      <c r="AI96" s="252"/>
      <c r="AJ96" s="252"/>
    </row>
    <row r="97" ht="15.75" customHeight="1">
      <c r="E97" s="438"/>
      <c r="F97" s="438"/>
      <c r="K97" s="79"/>
      <c r="Q97" s="79"/>
      <c r="S97" s="440"/>
      <c r="T97" s="440"/>
      <c r="U97" s="252"/>
      <c r="V97" s="252"/>
      <c r="W97" s="252"/>
      <c r="X97" s="252"/>
      <c r="Y97" s="81"/>
      <c r="AB97" s="251"/>
      <c r="AI97" s="252"/>
      <c r="AJ97" s="252"/>
    </row>
    <row r="98" ht="15.75" customHeight="1">
      <c r="A98" s="249"/>
      <c r="B98" s="19"/>
      <c r="C98" s="441"/>
      <c r="E98" s="438"/>
      <c r="F98" s="438"/>
      <c r="K98" s="79"/>
      <c r="Q98" s="79"/>
      <c r="S98" s="440"/>
      <c r="T98" s="440"/>
      <c r="U98" s="252"/>
      <c r="V98" s="252"/>
      <c r="W98" s="252"/>
      <c r="X98" s="252"/>
      <c r="Y98" s="81"/>
      <c r="AB98" s="251"/>
      <c r="AI98" s="252"/>
      <c r="AJ98" s="252"/>
    </row>
    <row r="99" ht="15.75" customHeight="1">
      <c r="A99" s="443"/>
      <c r="E99" s="438"/>
      <c r="F99" s="438"/>
      <c r="K99" s="79"/>
      <c r="Q99" s="79"/>
      <c r="S99" s="440"/>
      <c r="T99" s="440"/>
      <c r="U99" s="252"/>
      <c r="V99" s="252"/>
      <c r="W99" s="252"/>
      <c r="X99" s="252"/>
      <c r="Y99" s="81"/>
      <c r="AB99" s="251"/>
      <c r="AI99" s="252"/>
      <c r="AJ99" s="252"/>
    </row>
    <row r="100" ht="15.75" customHeight="1">
      <c r="A100" s="18"/>
      <c r="B100" s="19"/>
      <c r="C100" s="438"/>
      <c r="E100" s="438"/>
      <c r="F100" s="438"/>
      <c r="K100" s="79"/>
      <c r="Q100" s="79"/>
      <c r="S100" s="440"/>
      <c r="T100" s="440"/>
      <c r="U100" s="252"/>
      <c r="V100" s="252"/>
      <c r="W100" s="252"/>
      <c r="X100" s="252"/>
      <c r="Y100" s="81"/>
      <c r="AB100" s="251"/>
      <c r="AI100" s="252"/>
      <c r="AJ100" s="252"/>
    </row>
    <row r="101" ht="15.75" customHeight="1">
      <c r="A101" s="18"/>
      <c r="B101" s="19"/>
      <c r="C101" s="438"/>
      <c r="E101" s="438"/>
      <c r="F101" s="438"/>
      <c r="K101" s="79"/>
      <c r="Q101" s="79"/>
      <c r="S101" s="440"/>
      <c r="T101" s="440"/>
      <c r="U101" s="252"/>
      <c r="V101" s="252"/>
      <c r="W101" s="252"/>
      <c r="X101" s="252"/>
      <c r="Y101" s="81"/>
      <c r="AB101" s="251"/>
      <c r="AI101" s="252"/>
      <c r="AJ101" s="252"/>
    </row>
    <row r="102" ht="15.75" customHeight="1">
      <c r="A102" s="18"/>
      <c r="B102" s="19"/>
      <c r="C102" s="438"/>
      <c r="E102" s="438"/>
      <c r="F102" s="438"/>
      <c r="K102" s="79"/>
      <c r="Q102" s="79"/>
      <c r="S102" s="440"/>
      <c r="T102" s="440"/>
      <c r="U102" s="252"/>
      <c r="V102" s="252"/>
      <c r="W102" s="252"/>
      <c r="X102" s="252"/>
      <c r="Y102" s="81"/>
      <c r="AB102" s="251"/>
      <c r="AI102" s="252"/>
      <c r="AJ102" s="252"/>
    </row>
    <row r="103" ht="15.75" customHeight="1">
      <c r="A103" s="18"/>
      <c r="B103" s="19"/>
      <c r="C103" s="441"/>
      <c r="E103" s="438"/>
      <c r="F103" s="438"/>
      <c r="K103" s="79"/>
      <c r="Q103" s="79"/>
      <c r="S103" s="440"/>
      <c r="T103" s="440"/>
      <c r="U103" s="252"/>
      <c r="V103" s="252"/>
      <c r="W103" s="252"/>
      <c r="X103" s="252"/>
      <c r="Y103" s="81"/>
      <c r="AB103" s="251"/>
      <c r="AI103" s="252"/>
      <c r="AJ103" s="252"/>
    </row>
    <row r="104" ht="15.75" customHeight="1">
      <c r="A104" s="18"/>
      <c r="B104" s="19"/>
      <c r="C104" s="441"/>
      <c r="E104" s="438"/>
      <c r="F104" s="438"/>
      <c r="K104" s="79"/>
      <c r="Q104" s="79"/>
      <c r="S104" s="440"/>
      <c r="T104" s="440"/>
      <c r="U104" s="252"/>
      <c r="V104" s="252"/>
      <c r="W104" s="252"/>
      <c r="X104" s="252"/>
      <c r="Y104" s="81"/>
      <c r="AB104" s="251"/>
      <c r="AI104" s="252"/>
      <c r="AJ104" s="252"/>
    </row>
    <row r="105" ht="15.75" customHeight="1">
      <c r="A105" s="444"/>
      <c r="B105" s="19"/>
      <c r="C105" s="441"/>
      <c r="E105" s="438"/>
      <c r="F105" s="438"/>
      <c r="K105" s="79"/>
      <c r="Q105" s="79"/>
      <c r="S105" s="440"/>
      <c r="T105" s="440"/>
      <c r="U105" s="252"/>
      <c r="V105" s="252"/>
      <c r="W105" s="252"/>
      <c r="X105" s="252"/>
      <c r="Y105" s="81"/>
      <c r="AB105" s="251"/>
      <c r="AI105" s="252"/>
      <c r="AJ105" s="252"/>
    </row>
    <row r="106" ht="15.75" customHeight="1">
      <c r="A106" s="444"/>
      <c r="B106" s="19"/>
      <c r="C106" s="441"/>
      <c r="E106" s="438"/>
      <c r="F106" s="438"/>
      <c r="K106" s="79"/>
      <c r="Q106" s="79"/>
      <c r="S106" s="440"/>
      <c r="T106" s="440"/>
      <c r="U106" s="252"/>
      <c r="V106" s="252"/>
      <c r="W106" s="252"/>
      <c r="X106" s="252"/>
      <c r="Y106" s="81"/>
      <c r="AB106" s="251"/>
      <c r="AI106" s="252"/>
      <c r="AJ106" s="252"/>
    </row>
    <row r="107" ht="15.75" customHeight="1">
      <c r="A107" s="444"/>
      <c r="E107" s="438"/>
      <c r="F107" s="438"/>
      <c r="K107" s="79"/>
      <c r="Q107" s="79"/>
      <c r="S107" s="440"/>
      <c r="T107" s="440"/>
      <c r="U107" s="252"/>
      <c r="V107" s="252"/>
      <c r="W107" s="252"/>
      <c r="X107" s="252"/>
      <c r="Y107" s="81"/>
      <c r="AB107" s="251"/>
      <c r="AI107" s="252"/>
      <c r="AJ107" s="252"/>
    </row>
    <row r="108" ht="15.75" customHeight="1">
      <c r="A108" s="444"/>
      <c r="C108" s="253"/>
      <c r="E108" s="438"/>
      <c r="F108" s="438"/>
      <c r="K108" s="79"/>
      <c r="Q108" s="79"/>
      <c r="S108" s="440"/>
      <c r="T108" s="440"/>
      <c r="U108" s="252"/>
      <c r="V108" s="252"/>
      <c r="W108" s="252"/>
      <c r="X108" s="252"/>
      <c r="Y108" s="81"/>
      <c r="AB108" s="251"/>
      <c r="AI108" s="252"/>
      <c r="AJ108" s="252"/>
    </row>
    <row r="109" ht="15.75" customHeight="1">
      <c r="A109" s="444"/>
      <c r="C109" s="253"/>
      <c r="E109" s="438"/>
      <c r="F109" s="438"/>
      <c r="K109" s="79"/>
      <c r="Q109" s="79"/>
      <c r="S109" s="440"/>
      <c r="T109" s="440"/>
      <c r="U109" s="252"/>
      <c r="V109" s="252"/>
      <c r="W109" s="252"/>
      <c r="X109" s="252"/>
      <c r="Y109" s="81"/>
      <c r="AB109" s="251"/>
      <c r="AI109" s="252"/>
      <c r="AJ109" s="252"/>
    </row>
    <row r="110" ht="15.75" customHeight="1">
      <c r="A110" s="443"/>
      <c r="B110" s="19"/>
      <c r="C110" s="438"/>
      <c r="E110" s="438"/>
      <c r="F110" s="438"/>
      <c r="K110" s="79"/>
      <c r="Q110" s="79"/>
      <c r="S110" s="440"/>
      <c r="T110" s="440"/>
      <c r="U110" s="252"/>
      <c r="V110" s="252"/>
      <c r="W110" s="252"/>
      <c r="X110" s="252"/>
      <c r="Y110" s="81"/>
      <c r="AB110" s="251"/>
      <c r="AI110" s="252"/>
      <c r="AJ110" s="252"/>
    </row>
    <row r="111" ht="15.75" customHeight="1">
      <c r="A111" s="18"/>
      <c r="B111" s="19"/>
      <c r="C111" s="441"/>
      <c r="E111" s="438"/>
      <c r="F111" s="438"/>
      <c r="K111" s="79"/>
      <c r="Q111" s="79"/>
      <c r="S111" s="440"/>
      <c r="T111" s="440"/>
      <c r="U111" s="252"/>
      <c r="V111" s="252"/>
      <c r="W111" s="252"/>
      <c r="X111" s="252"/>
      <c r="Y111" s="81"/>
      <c r="AB111" s="251"/>
      <c r="AI111" s="252"/>
      <c r="AJ111" s="252"/>
    </row>
    <row r="112" ht="15.75" customHeight="1">
      <c r="A112" s="18"/>
      <c r="B112" s="19"/>
      <c r="C112" s="441"/>
      <c r="E112" s="438"/>
      <c r="F112" s="438"/>
      <c r="K112" s="79"/>
      <c r="Q112" s="79"/>
      <c r="S112" s="440"/>
      <c r="T112" s="440"/>
      <c r="U112" s="252"/>
      <c r="V112" s="252"/>
      <c r="W112" s="252"/>
      <c r="X112" s="252"/>
      <c r="Y112" s="81"/>
      <c r="AB112" s="251"/>
      <c r="AI112" s="252"/>
      <c r="AJ112" s="252"/>
    </row>
    <row r="113" ht="15.75" customHeight="1">
      <c r="A113" s="18"/>
      <c r="B113" s="19"/>
      <c r="C113" s="441"/>
      <c r="E113" s="438"/>
      <c r="F113" s="438"/>
      <c r="K113" s="79"/>
      <c r="Q113" s="79"/>
      <c r="S113" s="440"/>
      <c r="T113" s="440"/>
      <c r="U113" s="252"/>
      <c r="V113" s="252"/>
      <c r="W113" s="252"/>
      <c r="X113" s="252"/>
      <c r="Y113" s="81"/>
      <c r="AB113" s="251"/>
      <c r="AI113" s="252"/>
      <c r="AJ113" s="252"/>
    </row>
    <row r="114" ht="15.75" customHeight="1">
      <c r="A114" s="18"/>
      <c r="B114" s="19"/>
      <c r="C114" s="441"/>
      <c r="E114" s="438"/>
      <c r="F114" s="438"/>
      <c r="K114" s="79"/>
      <c r="Q114" s="79"/>
      <c r="S114" s="440"/>
      <c r="T114" s="440"/>
      <c r="U114" s="252"/>
      <c r="V114" s="252"/>
      <c r="W114" s="252"/>
      <c r="X114" s="252"/>
      <c r="Y114" s="81"/>
      <c r="AB114" s="251"/>
      <c r="AI114" s="252"/>
      <c r="AJ114" s="252"/>
    </row>
    <row r="115" ht="15.75" customHeight="1">
      <c r="A115" s="18"/>
      <c r="B115" s="19"/>
      <c r="C115" s="441"/>
      <c r="E115" s="438"/>
      <c r="F115" s="438"/>
      <c r="K115" s="79"/>
      <c r="Q115" s="79"/>
      <c r="S115" s="440"/>
      <c r="T115" s="440"/>
      <c r="U115" s="252"/>
      <c r="V115" s="252"/>
      <c r="W115" s="252"/>
      <c r="X115" s="252"/>
      <c r="Y115" s="81"/>
      <c r="AB115" s="251"/>
      <c r="AI115" s="252"/>
      <c r="AJ115" s="252"/>
    </row>
    <row r="116" ht="15.75" customHeight="1">
      <c r="A116" s="18"/>
      <c r="B116" s="19"/>
      <c r="C116" s="441"/>
      <c r="E116" s="438"/>
      <c r="F116" s="438"/>
      <c r="K116" s="79"/>
      <c r="Q116" s="79"/>
      <c r="S116" s="440"/>
      <c r="T116" s="440"/>
      <c r="U116" s="252"/>
      <c r="V116" s="252"/>
      <c r="W116" s="252"/>
      <c r="X116" s="252"/>
      <c r="Y116" s="81"/>
      <c r="AB116" s="251"/>
      <c r="AI116" s="252"/>
      <c r="AJ116" s="252"/>
    </row>
    <row r="117" ht="15.75" customHeight="1">
      <c r="A117" s="18"/>
      <c r="B117" s="19"/>
      <c r="C117" s="441"/>
      <c r="E117" s="438"/>
      <c r="F117" s="438"/>
      <c r="K117" s="79"/>
      <c r="Q117" s="79"/>
      <c r="S117" s="440"/>
      <c r="T117" s="440"/>
      <c r="U117" s="252"/>
      <c r="V117" s="252"/>
      <c r="W117" s="252"/>
      <c r="X117" s="252"/>
      <c r="Y117" s="81"/>
      <c r="AB117" s="251"/>
      <c r="AI117" s="252"/>
      <c r="AJ117" s="252"/>
    </row>
    <row r="118" ht="15.75" customHeight="1">
      <c r="A118" s="18"/>
      <c r="B118" s="19"/>
      <c r="C118" s="441"/>
      <c r="E118" s="438"/>
      <c r="F118" s="438"/>
      <c r="K118" s="79"/>
      <c r="Q118" s="79"/>
      <c r="S118" s="440"/>
      <c r="T118" s="440"/>
      <c r="U118" s="252"/>
      <c r="V118" s="252"/>
      <c r="W118" s="252"/>
      <c r="X118" s="252"/>
      <c r="Y118" s="81"/>
      <c r="AB118" s="251"/>
      <c r="AI118" s="252"/>
      <c r="AJ118" s="252"/>
    </row>
    <row r="119" ht="15.75" customHeight="1">
      <c r="A119" s="18"/>
      <c r="B119" s="19"/>
      <c r="C119" s="441"/>
      <c r="E119" s="438"/>
      <c r="F119" s="438"/>
      <c r="K119" s="79"/>
      <c r="Q119" s="79"/>
      <c r="S119" s="440"/>
      <c r="T119" s="440"/>
      <c r="U119" s="252"/>
      <c r="V119" s="252"/>
      <c r="W119" s="252"/>
      <c r="X119" s="252"/>
      <c r="Y119" s="81"/>
      <c r="AB119" s="251"/>
      <c r="AI119" s="252"/>
      <c r="AJ119" s="252"/>
    </row>
    <row r="120" ht="15.75" customHeight="1">
      <c r="A120" s="18"/>
      <c r="B120" s="19"/>
      <c r="C120" s="441"/>
      <c r="E120" s="438"/>
      <c r="F120" s="438"/>
      <c r="K120" s="79"/>
      <c r="Q120" s="79"/>
      <c r="S120" s="440"/>
      <c r="T120" s="440"/>
      <c r="U120" s="252"/>
      <c r="V120" s="252"/>
      <c r="W120" s="252"/>
      <c r="X120" s="252"/>
      <c r="Y120" s="81"/>
      <c r="AB120" s="251"/>
      <c r="AI120" s="252"/>
      <c r="AJ120" s="252"/>
    </row>
    <row r="121" ht="15.75" customHeight="1">
      <c r="A121" s="18"/>
      <c r="B121" s="19"/>
      <c r="C121" s="441"/>
      <c r="E121" s="438"/>
      <c r="F121" s="438"/>
      <c r="K121" s="79"/>
      <c r="Q121" s="79"/>
      <c r="S121" s="440"/>
      <c r="T121" s="440"/>
      <c r="U121" s="252"/>
      <c r="V121" s="252"/>
      <c r="W121" s="252"/>
      <c r="X121" s="252"/>
      <c r="Y121" s="81"/>
      <c r="AB121" s="251"/>
      <c r="AI121" s="252"/>
      <c r="AJ121" s="252"/>
    </row>
    <row r="122" ht="15.75" customHeight="1">
      <c r="A122" s="18"/>
      <c r="B122" s="19"/>
      <c r="C122" s="441"/>
      <c r="E122" s="438"/>
      <c r="F122" s="438"/>
      <c r="K122" s="79"/>
      <c r="Q122" s="79"/>
      <c r="S122" s="440"/>
      <c r="T122" s="440"/>
      <c r="U122" s="252"/>
      <c r="V122" s="252"/>
      <c r="W122" s="252"/>
      <c r="X122" s="252"/>
      <c r="Y122" s="81"/>
      <c r="AB122" s="251"/>
      <c r="AI122" s="252"/>
      <c r="AJ122" s="252"/>
    </row>
    <row r="123" ht="15.75" customHeight="1">
      <c r="A123" s="18"/>
      <c r="B123" s="19"/>
      <c r="C123" s="441"/>
      <c r="E123" s="438"/>
      <c r="F123" s="438"/>
      <c r="K123" s="79"/>
      <c r="Q123" s="79"/>
      <c r="S123" s="440"/>
      <c r="T123" s="440"/>
      <c r="U123" s="252"/>
      <c r="V123" s="252"/>
      <c r="W123" s="252"/>
      <c r="X123" s="252"/>
      <c r="Y123" s="81"/>
      <c r="AB123" s="251"/>
      <c r="AI123" s="252"/>
      <c r="AJ123" s="252"/>
    </row>
    <row r="124" ht="15.75" customHeight="1">
      <c r="A124" s="18"/>
      <c r="B124" s="19"/>
      <c r="C124" s="441"/>
      <c r="E124" s="438"/>
      <c r="F124" s="438"/>
      <c r="K124" s="79"/>
      <c r="Q124" s="79"/>
      <c r="S124" s="440"/>
      <c r="T124" s="440"/>
      <c r="U124" s="252"/>
      <c r="V124" s="252"/>
      <c r="W124" s="252"/>
      <c r="X124" s="252"/>
      <c r="Y124" s="81"/>
      <c r="AB124" s="251"/>
      <c r="AI124" s="252"/>
      <c r="AJ124" s="252"/>
    </row>
    <row r="125" ht="15.75" customHeight="1">
      <c r="A125" s="18"/>
      <c r="B125" s="19"/>
      <c r="C125" s="441"/>
      <c r="E125" s="438"/>
      <c r="F125" s="438"/>
      <c r="K125" s="79"/>
      <c r="Q125" s="79"/>
      <c r="S125" s="440"/>
      <c r="T125" s="440"/>
      <c r="U125" s="252"/>
      <c r="V125" s="252"/>
      <c r="W125" s="252"/>
      <c r="X125" s="252"/>
      <c r="Y125" s="81"/>
      <c r="AB125" s="251"/>
      <c r="AI125" s="252"/>
      <c r="AJ125" s="252"/>
    </row>
    <row r="126" ht="15.75" customHeight="1">
      <c r="A126" s="18"/>
      <c r="B126" s="19"/>
      <c r="C126" s="441"/>
      <c r="E126" s="438"/>
      <c r="F126" s="438"/>
      <c r="K126" s="79"/>
      <c r="Q126" s="79"/>
      <c r="S126" s="440"/>
      <c r="T126" s="440"/>
      <c r="U126" s="252"/>
      <c r="V126" s="252"/>
      <c r="W126" s="252"/>
      <c r="X126" s="252"/>
      <c r="Y126" s="81"/>
      <c r="AB126" s="251"/>
      <c r="AI126" s="252"/>
      <c r="AJ126" s="252"/>
    </row>
    <row r="127" ht="15.75" customHeight="1">
      <c r="A127" s="18"/>
      <c r="B127" s="19"/>
      <c r="C127" s="441"/>
      <c r="E127" s="438"/>
      <c r="F127" s="438"/>
      <c r="K127" s="79"/>
      <c r="Q127" s="79"/>
      <c r="S127" s="440"/>
      <c r="T127" s="440"/>
      <c r="U127" s="252"/>
      <c r="V127" s="252"/>
      <c r="W127" s="252"/>
      <c r="X127" s="252"/>
      <c r="Y127" s="81"/>
      <c r="AB127" s="251"/>
      <c r="AI127" s="252"/>
      <c r="AJ127" s="252"/>
    </row>
    <row r="128" ht="15.75" customHeight="1">
      <c r="A128" s="18"/>
      <c r="B128" s="19"/>
      <c r="C128" s="441"/>
      <c r="E128" s="438"/>
      <c r="F128" s="438"/>
      <c r="K128" s="79"/>
      <c r="Q128" s="79"/>
      <c r="S128" s="440"/>
      <c r="T128" s="440"/>
      <c r="U128" s="252"/>
      <c r="V128" s="252"/>
      <c r="W128" s="252"/>
      <c r="X128" s="252"/>
      <c r="Y128" s="81"/>
      <c r="AB128" s="251"/>
      <c r="AI128" s="252"/>
      <c r="AJ128" s="252"/>
    </row>
    <row r="129" ht="15.75" customHeight="1">
      <c r="A129" s="18"/>
      <c r="B129" s="19"/>
      <c r="C129" s="441"/>
      <c r="E129" s="438"/>
      <c r="F129" s="438"/>
      <c r="K129" s="79"/>
      <c r="Q129" s="79"/>
      <c r="S129" s="440"/>
      <c r="T129" s="440"/>
      <c r="U129" s="252"/>
      <c r="V129" s="252"/>
      <c r="W129" s="252"/>
      <c r="X129" s="252"/>
      <c r="Y129" s="81"/>
      <c r="AB129" s="251"/>
      <c r="AI129" s="252"/>
      <c r="AJ129" s="252"/>
    </row>
    <row r="130" ht="15.75" customHeight="1">
      <c r="A130" s="18"/>
      <c r="B130" s="19"/>
      <c r="C130" s="441"/>
      <c r="E130" s="438"/>
      <c r="F130" s="438"/>
      <c r="K130" s="79"/>
      <c r="Q130" s="79"/>
      <c r="S130" s="440"/>
      <c r="T130" s="440"/>
      <c r="U130" s="252"/>
      <c r="V130" s="252"/>
      <c r="W130" s="252"/>
      <c r="X130" s="252"/>
      <c r="Y130" s="81"/>
      <c r="AB130" s="251"/>
      <c r="AI130" s="252"/>
      <c r="AJ130" s="252"/>
    </row>
    <row r="131" ht="15.75" customHeight="1">
      <c r="A131" s="18"/>
      <c r="B131" s="19"/>
      <c r="C131" s="441"/>
      <c r="E131" s="438"/>
      <c r="F131" s="438"/>
      <c r="K131" s="79"/>
      <c r="Q131" s="79"/>
      <c r="S131" s="440"/>
      <c r="T131" s="440"/>
      <c r="U131" s="252"/>
      <c r="V131" s="252"/>
      <c r="W131" s="252"/>
      <c r="X131" s="252"/>
      <c r="Y131" s="81"/>
      <c r="AB131" s="251"/>
      <c r="AI131" s="252"/>
      <c r="AJ131" s="252"/>
    </row>
    <row r="132" ht="15.75" customHeight="1">
      <c r="A132" s="83"/>
      <c r="B132" s="84"/>
      <c r="C132" s="445"/>
      <c r="E132" s="438"/>
      <c r="F132" s="438"/>
      <c r="K132" s="79"/>
      <c r="Q132" s="79"/>
      <c r="S132" s="440"/>
      <c r="T132" s="440"/>
      <c r="U132" s="252"/>
      <c r="V132" s="252"/>
      <c r="W132" s="252"/>
      <c r="X132" s="252"/>
      <c r="Y132" s="81"/>
      <c r="AB132" s="251"/>
      <c r="AI132" s="252"/>
      <c r="AJ132" s="252"/>
    </row>
    <row r="133" ht="15.75" customHeight="1">
      <c r="A133" s="18"/>
      <c r="B133" s="19"/>
      <c r="C133" s="441"/>
      <c r="E133" s="438"/>
      <c r="F133" s="438"/>
      <c r="K133" s="79"/>
      <c r="Q133" s="79"/>
      <c r="S133" s="440"/>
      <c r="T133" s="440"/>
      <c r="U133" s="252"/>
      <c r="V133" s="252"/>
      <c r="W133" s="252"/>
      <c r="X133" s="252"/>
      <c r="Y133" s="81"/>
      <c r="AB133" s="251"/>
      <c r="AI133" s="252"/>
      <c r="AJ133" s="252"/>
    </row>
    <row r="134" ht="15.75" customHeight="1">
      <c r="A134" s="18"/>
      <c r="B134" s="19"/>
      <c r="C134" s="441"/>
      <c r="E134" s="438"/>
      <c r="F134" s="438"/>
      <c r="K134" s="79"/>
      <c r="Q134" s="79"/>
      <c r="S134" s="440"/>
      <c r="T134" s="440"/>
      <c r="U134" s="252"/>
      <c r="V134" s="252"/>
      <c r="W134" s="252"/>
      <c r="X134" s="252"/>
      <c r="Y134" s="81"/>
      <c r="AB134" s="251"/>
      <c r="AI134" s="252"/>
      <c r="AJ134" s="252"/>
    </row>
    <row r="135" ht="15.75" customHeight="1">
      <c r="A135" s="18"/>
      <c r="B135" s="19"/>
      <c r="C135" s="441"/>
      <c r="E135" s="438"/>
      <c r="F135" s="438"/>
      <c r="K135" s="79"/>
      <c r="Q135" s="79"/>
      <c r="S135" s="440"/>
      <c r="T135" s="440"/>
      <c r="U135" s="252"/>
      <c r="V135" s="252"/>
      <c r="W135" s="252"/>
      <c r="X135" s="252"/>
      <c r="Y135" s="81"/>
      <c r="AB135" s="251"/>
      <c r="AI135" s="252"/>
      <c r="AJ135" s="252"/>
    </row>
    <row r="136" ht="15.75" customHeight="1">
      <c r="A136" s="18"/>
      <c r="B136" s="19"/>
      <c r="C136" s="441"/>
      <c r="E136" s="438"/>
      <c r="F136" s="438"/>
      <c r="K136" s="79"/>
      <c r="Q136" s="79"/>
      <c r="S136" s="440"/>
      <c r="T136" s="440"/>
      <c r="U136" s="252"/>
      <c r="V136" s="252"/>
      <c r="W136" s="252"/>
      <c r="X136" s="252"/>
      <c r="Y136" s="81"/>
      <c r="AB136" s="251"/>
      <c r="AI136" s="252"/>
      <c r="AJ136" s="252"/>
    </row>
    <row r="137" ht="15.75" customHeight="1">
      <c r="A137" s="18"/>
      <c r="B137" s="19"/>
      <c r="C137" s="441"/>
      <c r="E137" s="438"/>
      <c r="F137" s="438"/>
      <c r="K137" s="79"/>
      <c r="Q137" s="79"/>
      <c r="S137" s="440"/>
      <c r="T137" s="440"/>
      <c r="U137" s="252"/>
      <c r="V137" s="252"/>
      <c r="W137" s="252"/>
      <c r="X137" s="252"/>
      <c r="Y137" s="81"/>
      <c r="AB137" s="251"/>
      <c r="AI137" s="252"/>
      <c r="AJ137" s="252"/>
    </row>
    <row r="138" ht="15.75" customHeight="1">
      <c r="A138" s="18"/>
      <c r="B138" s="19"/>
      <c r="C138" s="441"/>
      <c r="K138" s="79"/>
      <c r="Q138" s="79"/>
      <c r="S138" s="440"/>
      <c r="T138" s="440"/>
      <c r="U138" s="252"/>
      <c r="V138" s="252"/>
      <c r="W138" s="252"/>
      <c r="X138" s="252"/>
      <c r="Y138" s="81"/>
      <c r="AB138" s="251"/>
      <c r="AI138" s="252"/>
      <c r="AJ138" s="252"/>
    </row>
    <row r="139" ht="15.75" customHeight="1">
      <c r="A139" s="18"/>
      <c r="B139" s="19"/>
      <c r="C139" s="441"/>
      <c r="K139" s="79"/>
      <c r="Q139" s="79"/>
      <c r="S139" s="440"/>
      <c r="T139" s="440"/>
      <c r="U139" s="252"/>
      <c r="V139" s="252"/>
      <c r="W139" s="252"/>
      <c r="X139" s="252"/>
      <c r="Y139" s="81"/>
      <c r="AB139" s="251"/>
      <c r="AI139" s="252"/>
      <c r="AJ139" s="252"/>
    </row>
    <row r="140" ht="15.75" customHeight="1">
      <c r="A140" s="18"/>
      <c r="B140" s="19"/>
      <c r="C140" s="441"/>
      <c r="K140" s="79"/>
      <c r="Q140" s="79"/>
      <c r="S140" s="440"/>
      <c r="T140" s="440"/>
      <c r="U140" s="252"/>
      <c r="V140" s="252"/>
      <c r="W140" s="252"/>
      <c r="X140" s="252"/>
      <c r="Y140" s="81"/>
      <c r="AB140" s="251"/>
      <c r="AI140" s="252"/>
      <c r="AJ140" s="252"/>
    </row>
    <row r="141" ht="15.75" customHeight="1">
      <c r="A141" s="18"/>
      <c r="B141" s="19"/>
      <c r="C141" s="441"/>
      <c r="K141" s="79"/>
      <c r="Q141" s="79"/>
      <c r="S141" s="440"/>
      <c r="T141" s="440"/>
      <c r="U141" s="252"/>
      <c r="V141" s="252"/>
      <c r="W141" s="252"/>
      <c r="X141" s="252"/>
      <c r="Y141" s="81"/>
      <c r="AB141" s="251"/>
      <c r="AI141" s="252"/>
      <c r="AJ141" s="252"/>
    </row>
    <row r="142" ht="15.75" customHeight="1">
      <c r="A142" s="18"/>
      <c r="B142" s="19"/>
      <c r="C142" s="441"/>
      <c r="K142" s="79"/>
      <c r="Q142" s="79"/>
      <c r="S142" s="440"/>
      <c r="T142" s="440"/>
      <c r="U142" s="252"/>
      <c r="V142" s="252"/>
      <c r="W142" s="252"/>
      <c r="X142" s="252"/>
      <c r="Y142" s="81"/>
      <c r="AB142" s="251"/>
      <c r="AI142" s="252"/>
      <c r="AJ142" s="252"/>
    </row>
    <row r="143" ht="15.75" customHeight="1">
      <c r="A143" s="18"/>
      <c r="B143" s="19"/>
      <c r="C143" s="441"/>
      <c r="K143" s="79"/>
      <c r="Q143" s="79"/>
      <c r="S143" s="440"/>
      <c r="T143" s="440"/>
      <c r="U143" s="252"/>
      <c r="V143" s="252"/>
      <c r="W143" s="252"/>
      <c r="X143" s="252"/>
      <c r="Y143" s="81"/>
      <c r="AB143" s="251"/>
      <c r="AI143" s="252"/>
      <c r="AJ143" s="252"/>
    </row>
    <row r="144" ht="15.75" customHeight="1">
      <c r="A144" s="18"/>
      <c r="B144" s="19"/>
      <c r="C144" s="441"/>
      <c r="K144" s="79"/>
      <c r="Q144" s="79"/>
      <c r="S144" s="440"/>
      <c r="T144" s="440"/>
      <c r="U144" s="252"/>
      <c r="V144" s="252"/>
      <c r="W144" s="252"/>
      <c r="X144" s="252"/>
      <c r="Y144" s="81"/>
      <c r="AB144" s="251"/>
      <c r="AI144" s="252"/>
      <c r="AJ144" s="252"/>
    </row>
    <row r="145" ht="15.75" customHeight="1">
      <c r="A145" s="18"/>
      <c r="B145" s="19"/>
      <c r="C145" s="441"/>
      <c r="K145" s="79"/>
      <c r="Q145" s="79"/>
      <c r="S145" s="440"/>
      <c r="T145" s="440"/>
      <c r="U145" s="252"/>
      <c r="V145" s="252"/>
      <c r="W145" s="252"/>
      <c r="X145" s="252"/>
      <c r="Y145" s="81"/>
      <c r="AB145" s="251"/>
      <c r="AI145" s="252"/>
      <c r="AJ145" s="252"/>
    </row>
    <row r="146" ht="15.75" customHeight="1">
      <c r="A146" s="18"/>
      <c r="B146" s="19"/>
      <c r="C146" s="441"/>
      <c r="K146" s="79"/>
      <c r="Q146" s="79"/>
      <c r="S146" s="440"/>
      <c r="T146" s="440"/>
      <c r="U146" s="252"/>
      <c r="V146" s="252"/>
      <c r="W146" s="252"/>
      <c r="X146" s="252"/>
      <c r="Y146" s="81"/>
      <c r="AB146" s="251"/>
      <c r="AI146" s="252"/>
      <c r="AJ146" s="252"/>
    </row>
    <row r="147" ht="15.75" customHeight="1">
      <c r="A147" s="18"/>
      <c r="B147" s="19"/>
      <c r="C147" s="441"/>
      <c r="K147" s="79"/>
      <c r="Q147" s="79"/>
      <c r="S147" s="440"/>
      <c r="T147" s="440"/>
      <c r="U147" s="252"/>
      <c r="V147" s="252"/>
      <c r="W147" s="252"/>
      <c r="X147" s="252"/>
      <c r="Y147" s="81"/>
      <c r="AB147" s="251"/>
      <c r="AI147" s="252"/>
      <c r="AJ147" s="252"/>
    </row>
    <row r="148" ht="15.75" customHeight="1">
      <c r="A148" s="18"/>
      <c r="B148" s="19"/>
      <c r="C148" s="441"/>
      <c r="K148" s="79"/>
      <c r="Q148" s="79"/>
      <c r="S148" s="440"/>
      <c r="T148" s="440"/>
      <c r="U148" s="252"/>
      <c r="V148" s="252"/>
      <c r="W148" s="252"/>
      <c r="X148" s="252"/>
      <c r="Y148" s="81"/>
      <c r="AB148" s="251"/>
      <c r="AI148" s="252"/>
      <c r="AJ148" s="252"/>
    </row>
    <row r="149" ht="15.75" customHeight="1">
      <c r="A149" s="18"/>
      <c r="B149" s="19"/>
      <c r="C149" s="441"/>
      <c r="K149" s="79"/>
      <c r="Q149" s="79"/>
      <c r="S149" s="440"/>
      <c r="T149" s="440"/>
      <c r="U149" s="252"/>
      <c r="V149" s="252"/>
      <c r="W149" s="252"/>
      <c r="X149" s="252"/>
      <c r="Y149" s="81"/>
      <c r="AB149" s="251"/>
      <c r="AI149" s="252"/>
      <c r="AJ149" s="252"/>
    </row>
    <row r="150" ht="15.75" customHeight="1">
      <c r="A150" s="18"/>
      <c r="B150" s="19"/>
      <c r="C150" s="441"/>
      <c r="K150" s="79"/>
      <c r="Q150" s="79"/>
      <c r="S150" s="440"/>
      <c r="T150" s="440"/>
      <c r="U150" s="252"/>
      <c r="V150" s="252"/>
      <c r="W150" s="252"/>
      <c r="X150" s="252"/>
      <c r="Y150" s="81"/>
      <c r="AB150" s="251"/>
      <c r="AI150" s="252"/>
      <c r="AJ150" s="252"/>
    </row>
    <row r="151" ht="15.75" customHeight="1">
      <c r="A151" s="18"/>
      <c r="B151" s="253"/>
      <c r="C151" s="441"/>
      <c r="K151" s="79"/>
      <c r="Q151" s="79"/>
      <c r="S151" s="440"/>
      <c r="T151" s="440"/>
      <c r="U151" s="252"/>
      <c r="V151" s="252"/>
      <c r="W151" s="252"/>
      <c r="X151" s="252"/>
      <c r="Y151" s="81"/>
      <c r="AB151" s="251"/>
      <c r="AI151" s="252"/>
      <c r="AJ151" s="252"/>
    </row>
    <row r="152" ht="15.75" customHeight="1">
      <c r="A152" s="18"/>
      <c r="B152" s="253"/>
      <c r="C152" s="441"/>
      <c r="K152" s="79"/>
      <c r="Q152" s="79"/>
      <c r="S152" s="440"/>
      <c r="T152" s="440"/>
      <c r="U152" s="252"/>
      <c r="V152" s="252"/>
      <c r="W152" s="252"/>
      <c r="X152" s="252"/>
      <c r="Y152" s="81"/>
      <c r="AB152" s="251"/>
      <c r="AI152" s="252"/>
      <c r="AJ152" s="252"/>
    </row>
    <row r="153" ht="15.75" customHeight="1">
      <c r="A153" s="18"/>
      <c r="B153" s="253"/>
      <c r="C153" s="441"/>
      <c r="K153" s="79"/>
      <c r="Q153" s="79"/>
      <c r="S153" s="440"/>
      <c r="T153" s="440"/>
      <c r="U153" s="252"/>
      <c r="V153" s="252"/>
      <c r="W153" s="252"/>
      <c r="X153" s="252"/>
      <c r="Y153" s="81"/>
      <c r="AB153" s="251"/>
      <c r="AI153" s="252"/>
      <c r="AJ153" s="252"/>
    </row>
    <row r="154" ht="15.75" customHeight="1">
      <c r="A154" s="18"/>
      <c r="B154" s="253"/>
      <c r="C154" s="441"/>
      <c r="K154" s="79"/>
      <c r="Q154" s="79"/>
      <c r="S154" s="440"/>
      <c r="T154" s="440"/>
      <c r="U154" s="252"/>
      <c r="V154" s="252"/>
      <c r="W154" s="252"/>
      <c r="X154" s="252"/>
      <c r="Y154" s="81"/>
      <c r="AB154" s="251"/>
      <c r="AI154" s="252"/>
      <c r="AJ154" s="252"/>
    </row>
    <row r="155" ht="15.75" customHeight="1">
      <c r="A155" s="18"/>
      <c r="B155" s="253"/>
      <c r="C155" s="441"/>
      <c r="K155" s="79"/>
      <c r="Q155" s="79"/>
      <c r="S155" s="440"/>
      <c r="T155" s="440"/>
      <c r="U155" s="252"/>
      <c r="V155" s="252"/>
      <c r="W155" s="252"/>
      <c r="X155" s="252"/>
      <c r="Y155" s="81"/>
      <c r="AB155" s="251"/>
      <c r="AI155" s="252"/>
      <c r="AJ155" s="252"/>
    </row>
    <row r="156" ht="15.75" customHeight="1">
      <c r="K156" s="79"/>
      <c r="Q156" s="79"/>
      <c r="S156" s="440"/>
      <c r="T156" s="440"/>
      <c r="U156" s="252"/>
      <c r="V156" s="252"/>
      <c r="W156" s="252"/>
      <c r="X156" s="252"/>
      <c r="Y156" s="81"/>
      <c r="AB156" s="251"/>
      <c r="AI156" s="252"/>
      <c r="AJ156" s="252"/>
    </row>
    <row r="157" ht="15.75" customHeight="1">
      <c r="C157" s="441"/>
      <c r="K157" s="79"/>
      <c r="Q157" s="79"/>
      <c r="S157" s="440"/>
      <c r="T157" s="440"/>
      <c r="U157" s="252"/>
      <c r="V157" s="252"/>
      <c r="W157" s="252"/>
      <c r="X157" s="252"/>
      <c r="Y157" s="81"/>
      <c r="AB157" s="251"/>
      <c r="AI157" s="252"/>
      <c r="AJ157" s="252"/>
    </row>
    <row r="158" ht="15.75" customHeight="1">
      <c r="K158" s="79"/>
      <c r="Q158" s="79"/>
      <c r="S158" s="440"/>
      <c r="T158" s="440"/>
      <c r="U158" s="252"/>
      <c r="V158" s="252"/>
      <c r="W158" s="252"/>
      <c r="X158" s="252"/>
      <c r="Y158" s="81"/>
      <c r="AB158" s="251"/>
      <c r="AI158" s="252"/>
      <c r="AJ158" s="252"/>
    </row>
    <row r="159" ht="15.75" customHeight="1">
      <c r="K159" s="79"/>
      <c r="Q159" s="79"/>
      <c r="S159" s="440"/>
      <c r="T159" s="440"/>
      <c r="U159" s="252"/>
      <c r="V159" s="252"/>
      <c r="W159" s="252"/>
      <c r="X159" s="252"/>
      <c r="Y159" s="81"/>
      <c r="AB159" s="251"/>
      <c r="AI159" s="252"/>
      <c r="AJ159" s="252"/>
    </row>
    <row r="160" ht="15.75" customHeight="1">
      <c r="K160" s="79"/>
      <c r="Q160" s="79"/>
      <c r="S160" s="440"/>
      <c r="T160" s="440"/>
      <c r="U160" s="252"/>
      <c r="V160" s="252"/>
      <c r="W160" s="252"/>
      <c r="X160" s="252"/>
      <c r="Y160" s="81"/>
      <c r="AB160" s="251"/>
      <c r="AI160" s="252"/>
      <c r="AJ160" s="252"/>
    </row>
    <row r="161" ht="15.75" customHeight="1">
      <c r="K161" s="79"/>
      <c r="Q161" s="79"/>
      <c r="S161" s="440"/>
      <c r="T161" s="440"/>
      <c r="U161" s="252"/>
      <c r="V161" s="252"/>
      <c r="W161" s="252"/>
      <c r="X161" s="252"/>
      <c r="Y161" s="81"/>
      <c r="AB161" s="251"/>
      <c r="AI161" s="252"/>
      <c r="AJ161" s="252"/>
    </row>
    <row r="162" ht="15.75" customHeight="1">
      <c r="K162" s="79"/>
      <c r="Q162" s="79"/>
      <c r="S162" s="440"/>
      <c r="T162" s="440"/>
      <c r="U162" s="252"/>
      <c r="V162" s="252"/>
      <c r="W162" s="252"/>
      <c r="X162" s="252"/>
      <c r="Y162" s="81"/>
      <c r="AB162" s="251"/>
      <c r="AI162" s="252"/>
      <c r="AJ162" s="252"/>
    </row>
    <row r="163" ht="15.75" customHeight="1">
      <c r="K163" s="79"/>
      <c r="Q163" s="79"/>
      <c r="S163" s="440"/>
      <c r="T163" s="440"/>
      <c r="U163" s="252"/>
      <c r="V163" s="252"/>
      <c r="W163" s="252"/>
      <c r="X163" s="252"/>
      <c r="Y163" s="81"/>
      <c r="AB163" s="251"/>
      <c r="AI163" s="252"/>
      <c r="AJ163" s="252"/>
    </row>
    <row r="164" ht="15.75" customHeight="1">
      <c r="K164" s="79"/>
      <c r="Q164" s="79"/>
      <c r="S164" s="440"/>
      <c r="T164" s="440"/>
      <c r="U164" s="252"/>
      <c r="V164" s="252"/>
      <c r="W164" s="252"/>
      <c r="X164" s="252"/>
      <c r="Y164" s="81"/>
      <c r="AB164" s="251"/>
      <c r="AI164" s="252"/>
      <c r="AJ164" s="252"/>
    </row>
    <row r="165" ht="15.75" customHeight="1">
      <c r="K165" s="79"/>
      <c r="Q165" s="79"/>
      <c r="S165" s="440"/>
      <c r="T165" s="440"/>
      <c r="U165" s="252"/>
      <c r="V165" s="252"/>
      <c r="W165" s="252"/>
      <c r="X165" s="252"/>
      <c r="Y165" s="81"/>
      <c r="AB165" s="251"/>
      <c r="AI165" s="252"/>
      <c r="AJ165" s="252"/>
    </row>
    <row r="166" ht="15.75" customHeight="1">
      <c r="K166" s="79"/>
      <c r="Q166" s="79"/>
      <c r="S166" s="440"/>
      <c r="T166" s="440"/>
      <c r="U166" s="252"/>
      <c r="V166" s="252"/>
      <c r="W166" s="252"/>
      <c r="X166" s="252"/>
      <c r="Y166" s="81"/>
      <c r="AB166" s="251"/>
      <c r="AI166" s="252"/>
      <c r="AJ166" s="252"/>
    </row>
    <row r="167" ht="15.75" customHeight="1">
      <c r="K167" s="79"/>
      <c r="Q167" s="79"/>
      <c r="S167" s="440"/>
      <c r="T167" s="440"/>
      <c r="U167" s="252"/>
      <c r="V167" s="252"/>
      <c r="W167" s="252"/>
      <c r="X167" s="252"/>
      <c r="Y167" s="81"/>
      <c r="AB167" s="251"/>
      <c r="AI167" s="252"/>
      <c r="AJ167" s="252"/>
    </row>
    <row r="168" ht="15.75" customHeight="1">
      <c r="K168" s="79"/>
      <c r="Q168" s="79"/>
      <c r="S168" s="440"/>
      <c r="T168" s="440"/>
      <c r="U168" s="252"/>
      <c r="V168" s="252"/>
      <c r="W168" s="252"/>
      <c r="X168" s="252"/>
      <c r="Y168" s="81"/>
      <c r="AB168" s="251"/>
      <c r="AI168" s="252"/>
      <c r="AJ168" s="252"/>
    </row>
    <row r="169" ht="15.75" customHeight="1">
      <c r="K169" s="79"/>
      <c r="Q169" s="79"/>
      <c r="S169" s="440"/>
      <c r="T169" s="440"/>
      <c r="U169" s="252"/>
      <c r="V169" s="252"/>
      <c r="W169" s="252"/>
      <c r="X169" s="252"/>
      <c r="Y169" s="81"/>
      <c r="AB169" s="251"/>
      <c r="AI169" s="252"/>
      <c r="AJ169" s="252"/>
    </row>
    <row r="170" ht="15.75" customHeight="1">
      <c r="K170" s="79"/>
      <c r="Q170" s="79"/>
      <c r="S170" s="440"/>
      <c r="T170" s="440"/>
      <c r="U170" s="252"/>
      <c r="V170" s="252"/>
      <c r="W170" s="252"/>
      <c r="X170" s="252"/>
      <c r="Y170" s="81"/>
      <c r="AB170" s="251"/>
      <c r="AI170" s="252"/>
      <c r="AJ170" s="252"/>
    </row>
    <row r="171" ht="15.75" customHeight="1">
      <c r="K171" s="79"/>
      <c r="Q171" s="79"/>
      <c r="S171" s="440"/>
      <c r="T171" s="440"/>
      <c r="U171" s="252"/>
      <c r="V171" s="252"/>
      <c r="W171" s="252"/>
      <c r="X171" s="252"/>
      <c r="Y171" s="81"/>
      <c r="AB171" s="251"/>
      <c r="AI171" s="252"/>
      <c r="AJ171" s="252"/>
    </row>
    <row r="172" ht="15.75" customHeight="1">
      <c r="K172" s="79"/>
      <c r="Q172" s="79"/>
      <c r="S172" s="440"/>
      <c r="T172" s="440"/>
      <c r="U172" s="252"/>
      <c r="V172" s="252"/>
      <c r="W172" s="252"/>
      <c r="X172" s="252"/>
      <c r="Y172" s="81"/>
      <c r="AB172" s="251"/>
      <c r="AI172" s="252"/>
      <c r="AJ172" s="252"/>
    </row>
    <row r="173" ht="15.75" customHeight="1">
      <c r="K173" s="79"/>
      <c r="Q173" s="79"/>
      <c r="S173" s="440"/>
      <c r="T173" s="440"/>
      <c r="U173" s="252"/>
      <c r="V173" s="252"/>
      <c r="W173" s="252"/>
      <c r="X173" s="252"/>
      <c r="Y173" s="81"/>
      <c r="AB173" s="251"/>
      <c r="AI173" s="252"/>
      <c r="AJ173" s="252"/>
    </row>
    <row r="174" ht="15.75" customHeight="1">
      <c r="K174" s="79"/>
      <c r="Q174" s="79"/>
      <c r="S174" s="440"/>
      <c r="T174" s="440"/>
      <c r="U174" s="252"/>
      <c r="V174" s="252"/>
      <c r="W174" s="252"/>
      <c r="X174" s="252"/>
      <c r="Y174" s="81"/>
      <c r="AB174" s="251"/>
      <c r="AI174" s="252"/>
      <c r="AJ174" s="252"/>
    </row>
    <row r="175" ht="15.75" customHeight="1">
      <c r="K175" s="79"/>
      <c r="Q175" s="79"/>
      <c r="S175" s="440"/>
      <c r="T175" s="440"/>
      <c r="U175" s="252"/>
      <c r="V175" s="252"/>
      <c r="W175" s="252"/>
      <c r="X175" s="252"/>
      <c r="Y175" s="81"/>
      <c r="AB175" s="251"/>
      <c r="AI175" s="252"/>
      <c r="AJ175" s="252"/>
    </row>
    <row r="176" ht="15.75" customHeight="1">
      <c r="K176" s="79"/>
      <c r="Q176" s="79"/>
      <c r="S176" s="440"/>
      <c r="T176" s="440"/>
      <c r="U176" s="252"/>
      <c r="V176" s="252"/>
      <c r="W176" s="252"/>
      <c r="X176" s="252"/>
      <c r="Y176" s="81"/>
      <c r="AB176" s="251"/>
      <c r="AI176" s="252"/>
      <c r="AJ176" s="252"/>
    </row>
    <row r="177" ht="15.75" customHeight="1">
      <c r="K177" s="79"/>
      <c r="Q177" s="79"/>
      <c r="S177" s="440"/>
      <c r="T177" s="440"/>
      <c r="U177" s="252"/>
      <c r="V177" s="252"/>
      <c r="W177" s="252"/>
      <c r="X177" s="252"/>
      <c r="Y177" s="81"/>
      <c r="AB177" s="251"/>
      <c r="AI177" s="252"/>
      <c r="AJ177" s="252"/>
    </row>
    <row r="178" ht="15.75" customHeight="1">
      <c r="K178" s="79"/>
      <c r="Q178" s="79"/>
      <c r="S178" s="440"/>
      <c r="T178" s="440"/>
      <c r="U178" s="252"/>
      <c r="V178" s="252"/>
      <c r="W178" s="252"/>
      <c r="X178" s="252"/>
      <c r="Y178" s="81"/>
      <c r="AB178" s="251"/>
      <c r="AI178" s="252"/>
      <c r="AJ178" s="252"/>
    </row>
    <row r="179" ht="15.75" customHeight="1">
      <c r="K179" s="79"/>
      <c r="Q179" s="79"/>
      <c r="S179" s="440"/>
      <c r="T179" s="440"/>
      <c r="U179" s="252"/>
      <c r="V179" s="252"/>
      <c r="W179" s="252"/>
      <c r="X179" s="252"/>
      <c r="Y179" s="81"/>
      <c r="AB179" s="251"/>
      <c r="AI179" s="252"/>
      <c r="AJ179" s="252"/>
    </row>
    <row r="180" ht="15.75" customHeight="1">
      <c r="K180" s="79"/>
      <c r="Q180" s="79"/>
      <c r="S180" s="440"/>
      <c r="T180" s="440"/>
      <c r="U180" s="252"/>
      <c r="V180" s="252"/>
      <c r="W180" s="252"/>
      <c r="X180" s="252"/>
      <c r="Y180" s="81"/>
      <c r="AB180" s="251"/>
      <c r="AI180" s="252"/>
      <c r="AJ180" s="252"/>
    </row>
    <row r="181" ht="15.75" customHeight="1">
      <c r="K181" s="79"/>
      <c r="Q181" s="79"/>
      <c r="S181" s="440"/>
      <c r="T181" s="440"/>
      <c r="U181" s="252"/>
      <c r="V181" s="252"/>
      <c r="W181" s="252"/>
      <c r="X181" s="252"/>
      <c r="Y181" s="81"/>
      <c r="AB181" s="251"/>
      <c r="AI181" s="252"/>
      <c r="AJ181" s="252"/>
    </row>
    <row r="182" ht="15.75" customHeight="1">
      <c r="K182" s="79"/>
      <c r="Q182" s="79"/>
      <c r="S182" s="440"/>
      <c r="T182" s="440"/>
      <c r="U182" s="252"/>
      <c r="V182" s="252"/>
      <c r="W182" s="252"/>
      <c r="X182" s="252"/>
      <c r="Y182" s="81"/>
      <c r="AB182" s="251"/>
      <c r="AI182" s="252"/>
      <c r="AJ182" s="252"/>
    </row>
    <row r="183" ht="15.75" customHeight="1">
      <c r="K183" s="79"/>
      <c r="Q183" s="79"/>
      <c r="S183" s="440"/>
      <c r="T183" s="440"/>
      <c r="U183" s="252"/>
      <c r="V183" s="252"/>
      <c r="W183" s="252"/>
      <c r="X183" s="252"/>
      <c r="Y183" s="81"/>
      <c r="AB183" s="251"/>
      <c r="AI183" s="252"/>
      <c r="AJ183" s="252"/>
    </row>
    <row r="184" ht="15.75" customHeight="1">
      <c r="K184" s="79"/>
      <c r="Q184" s="79"/>
      <c r="S184" s="440"/>
      <c r="T184" s="440"/>
      <c r="U184" s="252"/>
      <c r="V184" s="252"/>
      <c r="W184" s="252"/>
      <c r="X184" s="252"/>
      <c r="Y184" s="81"/>
      <c r="AB184" s="251"/>
      <c r="AI184" s="252"/>
      <c r="AJ184" s="252"/>
    </row>
    <row r="185" ht="15.75" customHeight="1">
      <c r="K185" s="79"/>
      <c r="Q185" s="79"/>
      <c r="S185" s="440"/>
      <c r="T185" s="440"/>
      <c r="U185" s="252"/>
      <c r="V185" s="252"/>
      <c r="W185" s="252"/>
      <c r="X185" s="252"/>
      <c r="Y185" s="81"/>
      <c r="AB185" s="251"/>
      <c r="AI185" s="252"/>
      <c r="AJ185" s="252"/>
    </row>
    <row r="186" ht="15.75" customHeight="1">
      <c r="K186" s="79"/>
      <c r="Q186" s="79"/>
      <c r="S186" s="440"/>
      <c r="T186" s="440"/>
      <c r="U186" s="252"/>
      <c r="V186" s="252"/>
      <c r="W186" s="252"/>
      <c r="X186" s="252"/>
      <c r="Y186" s="81"/>
      <c r="AB186" s="251"/>
      <c r="AI186" s="252"/>
      <c r="AJ186" s="252"/>
    </row>
    <row r="187" ht="15.75" customHeight="1">
      <c r="K187" s="79"/>
      <c r="Q187" s="79"/>
      <c r="S187" s="440"/>
      <c r="T187" s="440"/>
      <c r="U187" s="252"/>
      <c r="V187" s="252"/>
      <c r="W187" s="252"/>
      <c r="X187" s="252"/>
      <c r="Y187" s="81"/>
      <c r="AB187" s="251"/>
      <c r="AI187" s="252"/>
      <c r="AJ187" s="252"/>
    </row>
    <row r="188" ht="15.75" customHeight="1">
      <c r="K188" s="79"/>
      <c r="Q188" s="79"/>
      <c r="S188" s="440"/>
      <c r="T188" s="440"/>
      <c r="U188" s="252"/>
      <c r="V188" s="252"/>
      <c r="W188" s="252"/>
      <c r="X188" s="252"/>
      <c r="Y188" s="81"/>
      <c r="AB188" s="251"/>
      <c r="AI188" s="252"/>
      <c r="AJ188" s="252"/>
    </row>
    <row r="189" ht="15.75" customHeight="1">
      <c r="K189" s="79"/>
      <c r="Q189" s="79"/>
      <c r="S189" s="440"/>
      <c r="T189" s="440"/>
      <c r="U189" s="252"/>
      <c r="V189" s="252"/>
      <c r="W189" s="252"/>
      <c r="X189" s="252"/>
      <c r="Y189" s="81"/>
      <c r="AB189" s="251"/>
      <c r="AI189" s="252"/>
      <c r="AJ189" s="252"/>
    </row>
    <row r="190" ht="15.75" customHeight="1">
      <c r="K190" s="79"/>
      <c r="Q190" s="79"/>
      <c r="S190" s="440"/>
      <c r="T190" s="440"/>
      <c r="U190" s="252"/>
      <c r="V190" s="252"/>
      <c r="W190" s="252"/>
      <c r="X190" s="252"/>
      <c r="Y190" s="81"/>
      <c r="AB190" s="251"/>
      <c r="AI190" s="252"/>
      <c r="AJ190" s="252"/>
    </row>
    <row r="191" ht="15.75" customHeight="1">
      <c r="K191" s="79"/>
      <c r="Q191" s="79"/>
      <c r="S191" s="440"/>
      <c r="T191" s="440"/>
      <c r="U191" s="252"/>
      <c r="V191" s="252"/>
      <c r="W191" s="252"/>
      <c r="X191" s="252"/>
      <c r="Y191" s="81"/>
      <c r="AB191" s="251"/>
      <c r="AI191" s="252"/>
      <c r="AJ191" s="252"/>
    </row>
    <row r="192" ht="15.75" customHeight="1">
      <c r="K192" s="79"/>
      <c r="Q192" s="79"/>
      <c r="S192" s="440"/>
      <c r="T192" s="440"/>
      <c r="U192" s="252"/>
      <c r="V192" s="252"/>
      <c r="W192" s="252"/>
      <c r="X192" s="252"/>
      <c r="Y192" s="81"/>
      <c r="AB192" s="251"/>
      <c r="AI192" s="252"/>
      <c r="AJ192" s="252"/>
    </row>
    <row r="193" ht="15.75" customHeight="1">
      <c r="K193" s="79"/>
      <c r="Q193" s="79"/>
      <c r="S193" s="440"/>
      <c r="T193" s="440"/>
      <c r="U193" s="252"/>
      <c r="V193" s="252"/>
      <c r="W193" s="252"/>
      <c r="X193" s="252"/>
      <c r="Y193" s="81"/>
      <c r="AB193" s="251"/>
      <c r="AI193" s="252"/>
      <c r="AJ193" s="252"/>
    </row>
    <row r="194" ht="15.75" customHeight="1">
      <c r="K194" s="79"/>
      <c r="Q194" s="79"/>
      <c r="S194" s="440"/>
      <c r="T194" s="440"/>
      <c r="U194" s="252"/>
      <c r="V194" s="252"/>
      <c r="W194" s="252"/>
      <c r="X194" s="252"/>
      <c r="Y194" s="81"/>
      <c r="AB194" s="251"/>
      <c r="AI194" s="252"/>
      <c r="AJ194" s="252"/>
    </row>
    <row r="195" ht="15.75" customHeight="1">
      <c r="K195" s="79"/>
      <c r="Q195" s="79"/>
      <c r="S195" s="440"/>
      <c r="T195" s="440"/>
      <c r="U195" s="252"/>
      <c r="V195" s="252"/>
      <c r="W195" s="252"/>
      <c r="X195" s="252"/>
      <c r="Y195" s="81"/>
      <c r="AB195" s="251"/>
      <c r="AI195" s="252"/>
      <c r="AJ195" s="252"/>
    </row>
    <row r="196" ht="15.75" customHeight="1">
      <c r="K196" s="79"/>
      <c r="Q196" s="79"/>
      <c r="S196" s="440"/>
      <c r="T196" s="440"/>
      <c r="U196" s="252"/>
      <c r="V196" s="252"/>
      <c r="W196" s="252"/>
      <c r="X196" s="252"/>
      <c r="Y196" s="81"/>
      <c r="AB196" s="251"/>
      <c r="AI196" s="252"/>
      <c r="AJ196" s="252"/>
    </row>
    <row r="197" ht="15.75" customHeight="1">
      <c r="K197" s="79"/>
      <c r="Q197" s="79"/>
      <c r="S197" s="440"/>
      <c r="T197" s="440"/>
      <c r="U197" s="252"/>
      <c r="V197" s="252"/>
      <c r="W197" s="252"/>
      <c r="X197" s="252"/>
      <c r="Y197" s="81"/>
      <c r="AB197" s="251"/>
      <c r="AI197" s="252"/>
      <c r="AJ197" s="252"/>
    </row>
    <row r="198" ht="15.75" customHeight="1">
      <c r="K198" s="79"/>
      <c r="Q198" s="79"/>
      <c r="S198" s="440"/>
      <c r="T198" s="440"/>
      <c r="U198" s="252"/>
      <c r="V198" s="252"/>
      <c r="W198" s="252"/>
      <c r="X198" s="252"/>
      <c r="Y198" s="81"/>
      <c r="AB198" s="251"/>
      <c r="AI198" s="252"/>
      <c r="AJ198" s="252"/>
    </row>
    <row r="199" ht="15.75" customHeight="1">
      <c r="K199" s="79"/>
      <c r="Q199" s="79"/>
      <c r="S199" s="440"/>
      <c r="T199" s="440"/>
      <c r="U199" s="252"/>
      <c r="V199" s="252"/>
      <c r="W199" s="252"/>
      <c r="X199" s="252"/>
      <c r="Y199" s="81"/>
      <c r="AB199" s="251"/>
      <c r="AI199" s="252"/>
      <c r="AJ199" s="252"/>
    </row>
    <row r="200" ht="15.75" customHeight="1">
      <c r="K200" s="79"/>
      <c r="Q200" s="79"/>
      <c r="S200" s="440"/>
      <c r="T200" s="440"/>
      <c r="U200" s="252"/>
      <c r="V200" s="252"/>
      <c r="W200" s="252"/>
      <c r="X200" s="252"/>
      <c r="Y200" s="81"/>
      <c r="AB200" s="251"/>
      <c r="AI200" s="252"/>
      <c r="AJ200" s="252"/>
    </row>
    <row r="201" ht="15.75" customHeight="1">
      <c r="K201" s="79"/>
      <c r="Q201" s="79"/>
      <c r="S201" s="440"/>
      <c r="T201" s="440"/>
      <c r="U201" s="252"/>
      <c r="V201" s="252"/>
      <c r="W201" s="252"/>
      <c r="X201" s="252"/>
      <c r="Y201" s="81"/>
      <c r="AB201" s="251"/>
      <c r="AI201" s="252"/>
      <c r="AJ201" s="252"/>
    </row>
    <row r="202" ht="15.75" customHeight="1">
      <c r="K202" s="79"/>
      <c r="Q202" s="79"/>
      <c r="S202" s="440"/>
      <c r="T202" s="440"/>
      <c r="U202" s="252"/>
      <c r="V202" s="252"/>
      <c r="W202" s="252"/>
      <c r="X202" s="252"/>
      <c r="Y202" s="81"/>
      <c r="AB202" s="251"/>
      <c r="AI202" s="252"/>
      <c r="AJ202" s="252"/>
    </row>
    <row r="203" ht="15.75" customHeight="1">
      <c r="K203" s="79"/>
      <c r="Q203" s="79"/>
      <c r="S203" s="440"/>
      <c r="T203" s="440"/>
      <c r="U203" s="252"/>
      <c r="V203" s="252"/>
      <c r="W203" s="252"/>
      <c r="X203" s="252"/>
      <c r="Y203" s="81"/>
      <c r="AB203" s="251"/>
      <c r="AI203" s="252"/>
      <c r="AJ203" s="252"/>
    </row>
    <row r="204" ht="15.75" customHeight="1">
      <c r="K204" s="79"/>
      <c r="Q204" s="79"/>
      <c r="S204" s="440"/>
      <c r="T204" s="440"/>
      <c r="U204" s="252"/>
      <c r="V204" s="252"/>
      <c r="W204" s="252"/>
      <c r="X204" s="252"/>
      <c r="Y204" s="81"/>
      <c r="AB204" s="251"/>
      <c r="AI204" s="252"/>
      <c r="AJ204" s="252"/>
    </row>
    <row r="205" ht="15.75" customHeight="1">
      <c r="K205" s="79"/>
      <c r="Q205" s="79"/>
      <c r="S205" s="440"/>
      <c r="T205" s="440"/>
      <c r="U205" s="252"/>
      <c r="V205" s="252"/>
      <c r="W205" s="252"/>
      <c r="X205" s="252"/>
      <c r="Y205" s="81"/>
      <c r="AB205" s="251"/>
      <c r="AI205" s="252"/>
      <c r="AJ205" s="252"/>
    </row>
    <row r="206" ht="15.75" customHeight="1">
      <c r="K206" s="79"/>
      <c r="Q206" s="79"/>
      <c r="S206" s="440"/>
      <c r="T206" s="440"/>
      <c r="U206" s="252"/>
      <c r="V206" s="252"/>
      <c r="W206" s="252"/>
      <c r="X206" s="252"/>
      <c r="Y206" s="81"/>
      <c r="AB206" s="251"/>
      <c r="AI206" s="252"/>
      <c r="AJ206" s="252"/>
    </row>
    <row r="207" ht="15.75" customHeight="1">
      <c r="K207" s="79"/>
      <c r="Q207" s="79"/>
      <c r="S207" s="440"/>
      <c r="T207" s="440"/>
      <c r="U207" s="252"/>
      <c r="V207" s="252"/>
      <c r="W207" s="252"/>
      <c r="X207" s="252"/>
      <c r="Y207" s="81"/>
      <c r="AB207" s="251"/>
      <c r="AI207" s="252"/>
      <c r="AJ207" s="252"/>
    </row>
    <row r="208" ht="15.75" customHeight="1">
      <c r="K208" s="79"/>
      <c r="Q208" s="79"/>
      <c r="S208" s="440"/>
      <c r="T208" s="440"/>
      <c r="U208" s="252"/>
      <c r="V208" s="252"/>
      <c r="W208" s="252"/>
      <c r="X208" s="252"/>
      <c r="Y208" s="81"/>
      <c r="AB208" s="251"/>
      <c r="AI208" s="252"/>
      <c r="AJ208" s="252"/>
    </row>
    <row r="209" ht="15.75" customHeight="1">
      <c r="K209" s="79"/>
      <c r="Q209" s="79"/>
      <c r="S209" s="440"/>
      <c r="T209" s="440"/>
      <c r="U209" s="252"/>
      <c r="V209" s="252"/>
      <c r="W209" s="252"/>
      <c r="X209" s="252"/>
      <c r="Y209" s="81"/>
      <c r="AB209" s="251"/>
      <c r="AI209" s="252"/>
      <c r="AJ209" s="252"/>
    </row>
    <row r="210" ht="15.75" customHeight="1">
      <c r="K210" s="79"/>
      <c r="Q210" s="79"/>
      <c r="S210" s="440"/>
      <c r="T210" s="440"/>
      <c r="U210" s="252"/>
      <c r="V210" s="252"/>
      <c r="W210" s="252"/>
      <c r="X210" s="252"/>
      <c r="Y210" s="81"/>
      <c r="AB210" s="251"/>
      <c r="AI210" s="252"/>
      <c r="AJ210" s="252"/>
    </row>
    <row r="211" ht="15.75" customHeight="1">
      <c r="K211" s="79"/>
      <c r="Q211" s="79"/>
      <c r="S211" s="440"/>
      <c r="T211" s="440"/>
      <c r="U211" s="252"/>
      <c r="V211" s="252"/>
      <c r="W211" s="252"/>
      <c r="X211" s="252"/>
      <c r="Y211" s="81"/>
      <c r="AB211" s="251"/>
      <c r="AI211" s="252"/>
      <c r="AJ211" s="252"/>
    </row>
    <row r="212" ht="15.75" customHeight="1">
      <c r="K212" s="79"/>
      <c r="Q212" s="79"/>
      <c r="S212" s="440"/>
      <c r="T212" s="440"/>
      <c r="U212" s="252"/>
      <c r="V212" s="252"/>
      <c r="W212" s="252"/>
      <c r="X212" s="252"/>
      <c r="Y212" s="81"/>
      <c r="AB212" s="251"/>
      <c r="AI212" s="252"/>
      <c r="AJ212" s="252"/>
    </row>
    <row r="213" ht="15.75" customHeight="1">
      <c r="K213" s="79"/>
      <c r="Q213" s="79"/>
      <c r="S213" s="440"/>
      <c r="T213" s="440"/>
      <c r="U213" s="252"/>
      <c r="V213" s="252"/>
      <c r="W213" s="252"/>
      <c r="X213" s="252"/>
      <c r="Y213" s="81"/>
      <c r="AB213" s="251"/>
      <c r="AI213" s="252"/>
      <c r="AJ213" s="252"/>
    </row>
    <row r="214" ht="15.75" customHeight="1">
      <c r="K214" s="79"/>
      <c r="Q214" s="79"/>
      <c r="S214" s="440"/>
      <c r="T214" s="440"/>
      <c r="U214" s="252"/>
      <c r="V214" s="252"/>
      <c r="W214" s="252"/>
      <c r="X214" s="252"/>
      <c r="Y214" s="81"/>
      <c r="AB214" s="251"/>
      <c r="AI214" s="252"/>
      <c r="AJ214" s="252"/>
    </row>
    <row r="215" ht="15.75" customHeight="1">
      <c r="K215" s="79"/>
      <c r="Q215" s="79"/>
      <c r="S215" s="440"/>
      <c r="T215" s="440"/>
      <c r="U215" s="252"/>
      <c r="V215" s="252"/>
      <c r="W215" s="252"/>
      <c r="X215" s="252"/>
      <c r="Y215" s="81"/>
      <c r="AB215" s="251"/>
      <c r="AI215" s="252"/>
      <c r="AJ215" s="252"/>
    </row>
    <row r="216" ht="15.75" customHeight="1">
      <c r="K216" s="79"/>
      <c r="Q216" s="79"/>
      <c r="S216" s="440"/>
      <c r="T216" s="440"/>
      <c r="U216" s="252"/>
      <c r="V216" s="252"/>
      <c r="W216" s="252"/>
      <c r="X216" s="252"/>
      <c r="Y216" s="81"/>
      <c r="AB216" s="251"/>
      <c r="AI216" s="252"/>
      <c r="AJ216" s="252"/>
    </row>
    <row r="217" ht="15.75" customHeight="1">
      <c r="K217" s="79"/>
      <c r="Q217" s="79"/>
      <c r="S217" s="440"/>
      <c r="T217" s="440"/>
      <c r="U217" s="252"/>
      <c r="V217" s="252"/>
      <c r="W217" s="252"/>
      <c r="X217" s="252"/>
      <c r="Y217" s="81"/>
      <c r="AB217" s="251"/>
      <c r="AI217" s="252"/>
      <c r="AJ217" s="252"/>
    </row>
    <row r="218" ht="15.75" customHeight="1">
      <c r="K218" s="79"/>
      <c r="Q218" s="79"/>
      <c r="S218" s="440"/>
      <c r="T218" s="440"/>
      <c r="U218" s="252"/>
      <c r="V218" s="252"/>
      <c r="W218" s="252"/>
      <c r="X218" s="252"/>
      <c r="Y218" s="81"/>
      <c r="AB218" s="251"/>
      <c r="AI218" s="252"/>
      <c r="AJ218" s="252"/>
    </row>
    <row r="219" ht="15.75" customHeight="1">
      <c r="K219" s="79"/>
      <c r="Q219" s="79"/>
      <c r="S219" s="440"/>
      <c r="T219" s="440"/>
      <c r="U219" s="252"/>
      <c r="V219" s="252"/>
      <c r="W219" s="252"/>
      <c r="X219" s="252"/>
      <c r="Y219" s="81"/>
      <c r="AB219" s="251"/>
      <c r="AI219" s="252"/>
      <c r="AJ219" s="252"/>
    </row>
    <row r="220" ht="15.75" customHeight="1">
      <c r="K220" s="79"/>
      <c r="Q220" s="79"/>
      <c r="S220" s="440"/>
      <c r="T220" s="440"/>
      <c r="U220" s="252"/>
      <c r="V220" s="252"/>
      <c r="W220" s="252"/>
      <c r="X220" s="252"/>
      <c r="Y220" s="81"/>
      <c r="AB220" s="251"/>
      <c r="AI220" s="252"/>
      <c r="AJ220" s="252"/>
    </row>
    <row r="221" ht="15.75" customHeight="1">
      <c r="K221" s="79"/>
      <c r="Q221" s="79"/>
      <c r="S221" s="440"/>
      <c r="T221" s="440"/>
      <c r="U221" s="252"/>
      <c r="V221" s="252"/>
      <c r="W221" s="252"/>
      <c r="X221" s="252"/>
      <c r="Y221" s="81"/>
      <c r="AB221" s="251"/>
      <c r="AI221" s="252"/>
      <c r="AJ221" s="252"/>
    </row>
    <row r="222" ht="15.75" customHeight="1">
      <c r="K222" s="79"/>
      <c r="Q222" s="79"/>
      <c r="S222" s="440"/>
      <c r="T222" s="440"/>
      <c r="U222" s="252"/>
      <c r="V222" s="252"/>
      <c r="W222" s="252"/>
      <c r="X222" s="252"/>
      <c r="Y222" s="81"/>
      <c r="AB222" s="251"/>
      <c r="AI222" s="252"/>
      <c r="AJ222" s="252"/>
    </row>
    <row r="223" ht="15.75" customHeight="1">
      <c r="K223" s="79"/>
      <c r="Q223" s="79"/>
      <c r="S223" s="440"/>
      <c r="T223" s="440"/>
      <c r="U223" s="252"/>
      <c r="V223" s="252"/>
      <c r="W223" s="252"/>
      <c r="X223" s="252"/>
      <c r="Y223" s="81"/>
      <c r="AB223" s="251"/>
      <c r="AI223" s="252"/>
      <c r="AJ223" s="252"/>
    </row>
    <row r="224" ht="15.75" customHeight="1">
      <c r="K224" s="79"/>
      <c r="Q224" s="79"/>
      <c r="S224" s="440"/>
      <c r="T224" s="440"/>
      <c r="U224" s="252"/>
      <c r="V224" s="252"/>
      <c r="W224" s="252"/>
      <c r="X224" s="252"/>
      <c r="Y224" s="81"/>
      <c r="AB224" s="251"/>
      <c r="AI224" s="252"/>
      <c r="AJ224" s="252"/>
    </row>
    <row r="225" ht="15.75" customHeight="1">
      <c r="K225" s="79"/>
      <c r="Q225" s="79"/>
      <c r="S225" s="440"/>
      <c r="T225" s="440"/>
      <c r="U225" s="252"/>
      <c r="V225" s="252"/>
      <c r="W225" s="252"/>
      <c r="X225" s="252"/>
      <c r="Y225" s="81"/>
      <c r="AB225" s="251"/>
      <c r="AI225" s="252"/>
      <c r="AJ225" s="252"/>
    </row>
    <row r="226" ht="15.75" customHeight="1">
      <c r="K226" s="79"/>
      <c r="Q226" s="79"/>
      <c r="S226" s="440"/>
      <c r="T226" s="440"/>
      <c r="U226" s="252"/>
      <c r="V226" s="252"/>
      <c r="W226" s="252"/>
      <c r="X226" s="252"/>
      <c r="Y226" s="81"/>
      <c r="AB226" s="251"/>
      <c r="AI226" s="252"/>
      <c r="AJ226" s="252"/>
    </row>
    <row r="227" ht="15.75" customHeight="1">
      <c r="K227" s="79"/>
      <c r="Q227" s="79"/>
      <c r="S227" s="440"/>
      <c r="T227" s="440"/>
      <c r="U227" s="252"/>
      <c r="V227" s="252"/>
      <c r="W227" s="252"/>
      <c r="X227" s="252"/>
      <c r="Y227" s="81"/>
      <c r="AB227" s="251"/>
      <c r="AI227" s="252"/>
      <c r="AJ227" s="252"/>
    </row>
    <row r="228" ht="15.75" customHeight="1">
      <c r="K228" s="79"/>
      <c r="Q228" s="79"/>
      <c r="S228" s="440"/>
      <c r="T228" s="440"/>
      <c r="U228" s="252"/>
      <c r="V228" s="252"/>
      <c r="W228" s="252"/>
      <c r="X228" s="252"/>
      <c r="Y228" s="81"/>
      <c r="AB228" s="251"/>
      <c r="AI228" s="252"/>
      <c r="AJ228" s="252"/>
    </row>
    <row r="229" ht="15.75" customHeight="1">
      <c r="K229" s="79"/>
      <c r="Q229" s="79"/>
      <c r="S229" s="440"/>
      <c r="T229" s="440"/>
      <c r="U229" s="252"/>
      <c r="V229" s="252"/>
      <c r="W229" s="252"/>
      <c r="X229" s="252"/>
      <c r="Y229" s="81"/>
      <c r="AB229" s="251"/>
      <c r="AI229" s="252"/>
      <c r="AJ229" s="252"/>
    </row>
    <row r="230" ht="15.75" customHeight="1">
      <c r="K230" s="79"/>
      <c r="Q230" s="79"/>
      <c r="S230" s="440"/>
      <c r="T230" s="440"/>
      <c r="U230" s="252"/>
      <c r="V230" s="252"/>
      <c r="W230" s="252"/>
      <c r="X230" s="252"/>
      <c r="Y230" s="81"/>
      <c r="AB230" s="251"/>
      <c r="AI230" s="252"/>
      <c r="AJ230" s="252"/>
    </row>
    <row r="231" ht="15.75" customHeight="1">
      <c r="K231" s="79"/>
      <c r="Q231" s="79"/>
      <c r="S231" s="440"/>
      <c r="T231" s="440"/>
      <c r="U231" s="252"/>
      <c r="V231" s="252"/>
      <c r="W231" s="252"/>
      <c r="X231" s="252"/>
      <c r="Y231" s="81"/>
      <c r="AB231" s="251"/>
      <c r="AI231" s="252"/>
      <c r="AJ231" s="252"/>
    </row>
    <row r="232" ht="15.75" customHeight="1">
      <c r="K232" s="79"/>
      <c r="Q232" s="79"/>
      <c r="S232" s="440"/>
      <c r="T232" s="440"/>
      <c r="U232" s="252"/>
      <c r="V232" s="252"/>
      <c r="W232" s="252"/>
      <c r="X232" s="252"/>
      <c r="Y232" s="81"/>
      <c r="AB232" s="251"/>
      <c r="AI232" s="252"/>
      <c r="AJ232" s="252"/>
    </row>
    <row r="233" ht="15.75" customHeight="1">
      <c r="K233" s="79"/>
      <c r="Q233" s="79"/>
      <c r="S233" s="440"/>
      <c r="T233" s="440"/>
      <c r="U233" s="252"/>
      <c r="V233" s="252"/>
      <c r="W233" s="252"/>
      <c r="X233" s="252"/>
      <c r="Y233" s="81"/>
      <c r="AB233" s="251"/>
      <c r="AI233" s="252"/>
      <c r="AJ233" s="252"/>
    </row>
    <row r="234" ht="15.75" customHeight="1">
      <c r="K234" s="79"/>
      <c r="Q234" s="79"/>
      <c r="S234" s="440"/>
      <c r="T234" s="440"/>
      <c r="U234" s="252"/>
      <c r="V234" s="252"/>
      <c r="W234" s="252"/>
      <c r="X234" s="252"/>
      <c r="Y234" s="81"/>
      <c r="AB234" s="251"/>
      <c r="AI234" s="252"/>
      <c r="AJ234" s="252"/>
    </row>
    <row r="235" ht="15.75" customHeight="1">
      <c r="K235" s="79"/>
      <c r="Q235" s="79"/>
      <c r="S235" s="440"/>
      <c r="T235" s="440"/>
      <c r="U235" s="252"/>
      <c r="V235" s="252"/>
      <c r="W235" s="252"/>
      <c r="X235" s="252"/>
      <c r="Y235" s="81"/>
      <c r="AB235" s="251"/>
      <c r="AI235" s="252"/>
      <c r="AJ235" s="252"/>
    </row>
    <row r="236" ht="15.75" customHeight="1">
      <c r="K236" s="79"/>
      <c r="Q236" s="79"/>
      <c r="S236" s="440"/>
      <c r="T236" s="440"/>
      <c r="U236" s="252"/>
      <c r="V236" s="252"/>
      <c r="W236" s="252"/>
      <c r="X236" s="252"/>
      <c r="Y236" s="81"/>
      <c r="AB236" s="251"/>
      <c r="AI236" s="252"/>
      <c r="AJ236" s="252"/>
    </row>
    <row r="237" ht="15.75" customHeight="1">
      <c r="K237" s="79"/>
      <c r="Q237" s="79"/>
      <c r="S237" s="440"/>
      <c r="T237" s="440"/>
      <c r="U237" s="252"/>
      <c r="V237" s="252"/>
      <c r="W237" s="252"/>
      <c r="X237" s="252"/>
      <c r="Y237" s="81"/>
      <c r="AB237" s="251"/>
      <c r="AI237" s="252"/>
      <c r="AJ237" s="252"/>
    </row>
    <row r="238" ht="15.75" customHeight="1">
      <c r="K238" s="79"/>
      <c r="Q238" s="79"/>
      <c r="S238" s="440"/>
      <c r="T238" s="440"/>
      <c r="U238" s="252"/>
      <c r="V238" s="252"/>
      <c r="W238" s="252"/>
      <c r="X238" s="252"/>
      <c r="Y238" s="81"/>
      <c r="AB238" s="251"/>
      <c r="AI238" s="252"/>
      <c r="AJ238" s="252"/>
    </row>
    <row r="239" ht="15.75" customHeight="1">
      <c r="K239" s="79"/>
      <c r="Q239" s="79"/>
      <c r="S239" s="440"/>
      <c r="T239" s="440"/>
      <c r="U239" s="252"/>
      <c r="V239" s="252"/>
      <c r="W239" s="252"/>
      <c r="X239" s="252"/>
      <c r="Y239" s="81"/>
      <c r="AB239" s="251"/>
      <c r="AI239" s="252"/>
      <c r="AJ239" s="252"/>
    </row>
    <row r="240" ht="15.75" customHeight="1">
      <c r="K240" s="79"/>
      <c r="Q240" s="79"/>
      <c r="S240" s="440"/>
      <c r="T240" s="440"/>
      <c r="U240" s="252"/>
      <c r="V240" s="252"/>
      <c r="W240" s="252"/>
      <c r="X240" s="252"/>
      <c r="Y240" s="81"/>
      <c r="AB240" s="251"/>
      <c r="AI240" s="252"/>
      <c r="AJ240" s="252"/>
    </row>
    <row r="241" ht="15.75" customHeight="1">
      <c r="K241" s="79"/>
      <c r="Q241" s="79"/>
      <c r="S241" s="440"/>
      <c r="T241" s="440"/>
      <c r="U241" s="252"/>
      <c r="V241" s="252"/>
      <c r="W241" s="252"/>
      <c r="X241" s="252"/>
      <c r="Y241" s="81"/>
      <c r="AB241" s="251"/>
      <c r="AI241" s="252"/>
      <c r="AJ241" s="252"/>
    </row>
    <row r="242" ht="15.75" customHeight="1">
      <c r="K242" s="79"/>
      <c r="Q242" s="79"/>
      <c r="S242" s="440"/>
      <c r="T242" s="440"/>
      <c r="U242" s="252"/>
      <c r="V242" s="252"/>
      <c r="W242" s="252"/>
      <c r="X242" s="252"/>
      <c r="Y242" s="81"/>
      <c r="AB242" s="251"/>
      <c r="AI242" s="252"/>
      <c r="AJ242" s="252"/>
    </row>
    <row r="243" ht="15.75" customHeight="1">
      <c r="K243" s="79"/>
      <c r="Q243" s="79"/>
      <c r="S243" s="440"/>
      <c r="T243" s="440"/>
      <c r="U243" s="252"/>
      <c r="V243" s="252"/>
      <c r="W243" s="252"/>
      <c r="X243" s="252"/>
      <c r="Y243" s="81"/>
      <c r="AB243" s="251"/>
      <c r="AI243" s="252"/>
      <c r="AJ243" s="252"/>
    </row>
    <row r="244" ht="15.75" customHeight="1">
      <c r="K244" s="79"/>
      <c r="Q244" s="79"/>
      <c r="S244" s="440"/>
      <c r="T244" s="440"/>
      <c r="U244" s="252"/>
      <c r="V244" s="252"/>
      <c r="W244" s="252"/>
      <c r="X244" s="252"/>
      <c r="Y244" s="81"/>
      <c r="AB244" s="251"/>
      <c r="AI244" s="252"/>
      <c r="AJ244" s="252"/>
    </row>
    <row r="245" ht="15.75" customHeight="1">
      <c r="K245" s="79"/>
      <c r="Q245" s="79"/>
      <c r="S245" s="440"/>
      <c r="T245" s="440"/>
      <c r="U245" s="252"/>
      <c r="V245" s="252"/>
      <c r="W245" s="252"/>
      <c r="X245" s="252"/>
      <c r="Y245" s="81"/>
      <c r="AB245" s="251"/>
      <c r="AI245" s="252"/>
      <c r="AJ245" s="252"/>
    </row>
    <row r="246" ht="15.75" customHeight="1">
      <c r="K246" s="79"/>
      <c r="Q246" s="79"/>
      <c r="S246" s="440"/>
      <c r="T246" s="440"/>
      <c r="U246" s="252"/>
      <c r="V246" s="252"/>
      <c r="W246" s="252"/>
      <c r="X246" s="252"/>
      <c r="Y246" s="81"/>
      <c r="AB246" s="251"/>
      <c r="AI246" s="252"/>
      <c r="AJ246" s="252"/>
    </row>
    <row r="247" ht="15.75" customHeight="1">
      <c r="K247" s="79"/>
      <c r="Q247" s="79"/>
      <c r="S247" s="440"/>
      <c r="T247" s="440"/>
      <c r="U247" s="252"/>
      <c r="V247" s="252"/>
      <c r="W247" s="252"/>
      <c r="X247" s="252"/>
      <c r="Y247" s="81"/>
      <c r="AB247" s="251"/>
      <c r="AI247" s="252"/>
      <c r="AJ247" s="252"/>
    </row>
    <row r="248" ht="15.75" customHeight="1">
      <c r="K248" s="79"/>
      <c r="Q248" s="79"/>
      <c r="S248" s="440"/>
      <c r="T248" s="440"/>
      <c r="U248" s="252"/>
      <c r="V248" s="252"/>
      <c r="W248" s="252"/>
      <c r="X248" s="252"/>
      <c r="Y248" s="81"/>
      <c r="AB248" s="251"/>
      <c r="AI248" s="252"/>
      <c r="AJ248" s="252"/>
    </row>
    <row r="249" ht="15.75" customHeight="1">
      <c r="K249" s="79"/>
      <c r="Q249" s="79"/>
      <c r="S249" s="440"/>
      <c r="T249" s="440"/>
      <c r="U249" s="252"/>
      <c r="V249" s="252"/>
      <c r="W249" s="252"/>
      <c r="X249" s="252"/>
      <c r="Y249" s="81"/>
      <c r="AB249" s="251"/>
      <c r="AI249" s="252"/>
      <c r="AJ249" s="252"/>
    </row>
    <row r="250" ht="15.75" customHeight="1">
      <c r="K250" s="79"/>
      <c r="Q250" s="79"/>
      <c r="S250" s="440"/>
      <c r="T250" s="440"/>
      <c r="U250" s="252"/>
      <c r="V250" s="252"/>
      <c r="W250" s="252"/>
      <c r="X250" s="252"/>
      <c r="Y250" s="81"/>
      <c r="AB250" s="251"/>
      <c r="AI250" s="252"/>
      <c r="AJ250" s="252"/>
    </row>
    <row r="251" ht="15.75" customHeight="1">
      <c r="K251" s="79"/>
      <c r="Q251" s="79"/>
      <c r="S251" s="440"/>
      <c r="T251" s="440"/>
      <c r="U251" s="252"/>
      <c r="V251" s="252"/>
      <c r="W251" s="252"/>
      <c r="X251" s="252"/>
      <c r="Y251" s="81"/>
      <c r="AB251" s="251"/>
      <c r="AI251" s="252"/>
      <c r="AJ251" s="252"/>
    </row>
    <row r="252" ht="15.75" customHeight="1">
      <c r="K252" s="79"/>
      <c r="Q252" s="79"/>
      <c r="S252" s="440"/>
      <c r="T252" s="440"/>
      <c r="U252" s="252"/>
      <c r="V252" s="252"/>
      <c r="W252" s="252"/>
      <c r="X252" s="252"/>
      <c r="Y252" s="81"/>
      <c r="AB252" s="251"/>
      <c r="AI252" s="252"/>
      <c r="AJ252" s="252"/>
    </row>
    <row r="253" ht="15.75" customHeight="1">
      <c r="K253" s="79"/>
      <c r="Q253" s="79"/>
      <c r="S253" s="440"/>
      <c r="T253" s="440"/>
      <c r="U253" s="252"/>
      <c r="V253" s="252"/>
      <c r="W253" s="252"/>
      <c r="X253" s="252"/>
      <c r="Y253" s="81"/>
      <c r="AB253" s="251"/>
      <c r="AI253" s="252"/>
      <c r="AJ253" s="252"/>
    </row>
    <row r="254" ht="15.75" customHeight="1">
      <c r="K254" s="79"/>
      <c r="Q254" s="79"/>
      <c r="S254" s="440"/>
      <c r="T254" s="440"/>
      <c r="U254" s="252"/>
      <c r="V254" s="252"/>
      <c r="W254" s="252"/>
      <c r="X254" s="252"/>
      <c r="Y254" s="81"/>
      <c r="AB254" s="251"/>
      <c r="AI254" s="252"/>
      <c r="AJ254" s="252"/>
    </row>
    <row r="255" ht="15.75" customHeight="1">
      <c r="K255" s="79"/>
      <c r="Q255" s="79"/>
      <c r="S255" s="440"/>
      <c r="T255" s="440"/>
      <c r="U255" s="252"/>
      <c r="V255" s="252"/>
      <c r="W255" s="252"/>
      <c r="X255" s="252"/>
      <c r="Y255" s="81"/>
      <c r="AB255" s="251"/>
      <c r="AI255" s="252"/>
      <c r="AJ255" s="252"/>
    </row>
    <row r="256" ht="15.75" customHeight="1">
      <c r="K256" s="79"/>
      <c r="Q256" s="79"/>
      <c r="S256" s="440"/>
      <c r="T256" s="440"/>
      <c r="U256" s="252"/>
      <c r="V256" s="252"/>
      <c r="W256" s="252"/>
      <c r="X256" s="252"/>
      <c r="Y256" s="81"/>
      <c r="AB256" s="251"/>
      <c r="AI256" s="252"/>
      <c r="AJ256" s="252"/>
    </row>
    <row r="257" ht="15.75" customHeight="1">
      <c r="K257" s="79"/>
      <c r="Q257" s="79"/>
      <c r="S257" s="440"/>
      <c r="T257" s="440"/>
      <c r="U257" s="252"/>
      <c r="V257" s="252"/>
      <c r="W257" s="252"/>
      <c r="X257" s="252"/>
      <c r="Y257" s="81"/>
      <c r="AB257" s="251"/>
      <c r="AI257" s="252"/>
      <c r="AJ257" s="252"/>
    </row>
    <row r="258" ht="15.75" customHeight="1">
      <c r="K258" s="79"/>
      <c r="Q258" s="79"/>
      <c r="S258" s="440"/>
      <c r="T258" s="440"/>
      <c r="U258" s="252"/>
      <c r="V258" s="252"/>
      <c r="W258" s="252"/>
      <c r="X258" s="252"/>
      <c r="Y258" s="81"/>
      <c r="AB258" s="251"/>
      <c r="AI258" s="252"/>
      <c r="AJ258" s="252"/>
    </row>
    <row r="259" ht="15.75" customHeight="1">
      <c r="K259" s="79"/>
      <c r="Q259" s="79"/>
      <c r="S259" s="440"/>
      <c r="T259" s="440"/>
      <c r="U259" s="252"/>
      <c r="V259" s="252"/>
      <c r="W259" s="252"/>
      <c r="X259" s="252"/>
      <c r="Y259" s="81"/>
      <c r="AB259" s="251"/>
      <c r="AI259" s="252"/>
      <c r="AJ259" s="252"/>
    </row>
    <row r="260" ht="15.75" customHeight="1">
      <c r="K260" s="79"/>
      <c r="Q260" s="79"/>
      <c r="S260" s="440"/>
      <c r="T260" s="440"/>
      <c r="U260" s="252"/>
      <c r="V260" s="252"/>
      <c r="W260" s="252"/>
      <c r="X260" s="252"/>
      <c r="Y260" s="81"/>
      <c r="AB260" s="251"/>
      <c r="AI260" s="252"/>
      <c r="AJ260" s="252"/>
    </row>
    <row r="261" ht="15.75" customHeight="1">
      <c r="K261" s="79"/>
      <c r="Q261" s="79"/>
      <c r="S261" s="440"/>
      <c r="T261" s="440"/>
      <c r="U261" s="252"/>
      <c r="V261" s="252"/>
      <c r="W261" s="252"/>
      <c r="X261" s="252"/>
      <c r="Y261" s="81"/>
      <c r="AB261" s="251"/>
      <c r="AI261" s="252"/>
      <c r="AJ261" s="252"/>
    </row>
    <row r="262" ht="15.75" customHeight="1">
      <c r="K262" s="79"/>
      <c r="Q262" s="79"/>
      <c r="S262" s="440"/>
      <c r="T262" s="440"/>
      <c r="U262" s="252"/>
      <c r="V262" s="252"/>
      <c r="W262" s="252"/>
      <c r="X262" s="252"/>
      <c r="Y262" s="81"/>
      <c r="AB262" s="251"/>
      <c r="AI262" s="252"/>
      <c r="AJ262" s="252"/>
    </row>
    <row r="263" ht="15.75" customHeight="1">
      <c r="K263" s="79"/>
      <c r="Q263" s="79"/>
      <c r="S263" s="440"/>
      <c r="T263" s="440"/>
      <c r="U263" s="252"/>
      <c r="V263" s="252"/>
      <c r="W263" s="252"/>
      <c r="X263" s="252"/>
      <c r="Y263" s="81"/>
      <c r="AB263" s="251"/>
      <c r="AI263" s="252"/>
      <c r="AJ263" s="252"/>
    </row>
    <row r="264" ht="15.75" customHeight="1">
      <c r="K264" s="79"/>
      <c r="Q264" s="79"/>
      <c r="S264" s="440"/>
      <c r="T264" s="440"/>
      <c r="U264" s="252"/>
      <c r="V264" s="252"/>
      <c r="W264" s="252"/>
      <c r="X264" s="252"/>
      <c r="Y264" s="81"/>
      <c r="AB264" s="251"/>
      <c r="AI264" s="252"/>
      <c r="AJ264" s="252"/>
    </row>
    <row r="265" ht="15.75" customHeight="1">
      <c r="K265" s="79"/>
      <c r="Q265" s="79"/>
      <c r="S265" s="440"/>
      <c r="T265" s="440"/>
      <c r="U265" s="252"/>
      <c r="V265" s="252"/>
      <c r="W265" s="252"/>
      <c r="X265" s="252"/>
      <c r="Y265" s="81"/>
      <c r="AB265" s="251"/>
      <c r="AI265" s="252"/>
      <c r="AJ265" s="252"/>
    </row>
    <row r="266" ht="15.75" customHeight="1">
      <c r="K266" s="79"/>
      <c r="Q266" s="79"/>
      <c r="S266" s="440"/>
      <c r="T266" s="440"/>
      <c r="U266" s="252"/>
      <c r="V266" s="252"/>
      <c r="W266" s="252"/>
      <c r="X266" s="252"/>
      <c r="Y266" s="81"/>
      <c r="AB266" s="251"/>
      <c r="AI266" s="252"/>
      <c r="AJ266" s="252"/>
    </row>
    <row r="267" ht="15.75" customHeight="1">
      <c r="K267" s="79"/>
      <c r="Q267" s="79"/>
      <c r="S267" s="440"/>
      <c r="T267" s="440"/>
      <c r="U267" s="252"/>
      <c r="V267" s="252"/>
      <c r="W267" s="252"/>
      <c r="X267" s="252"/>
      <c r="Y267" s="81"/>
      <c r="AB267" s="251"/>
      <c r="AI267" s="252"/>
      <c r="AJ267" s="252"/>
    </row>
    <row r="268" ht="15.75" customHeight="1">
      <c r="K268" s="79"/>
      <c r="Q268" s="79"/>
      <c r="S268" s="440"/>
      <c r="T268" s="440"/>
      <c r="U268" s="252"/>
      <c r="V268" s="252"/>
      <c r="W268" s="252"/>
      <c r="X268" s="252"/>
      <c r="Y268" s="81"/>
      <c r="AB268" s="251"/>
      <c r="AI268" s="252"/>
      <c r="AJ268" s="252"/>
    </row>
    <row r="269" ht="15.75" customHeight="1">
      <c r="K269" s="79"/>
      <c r="Q269" s="79"/>
      <c r="S269" s="440"/>
      <c r="T269" s="440"/>
      <c r="U269" s="252"/>
      <c r="V269" s="252"/>
      <c r="W269" s="252"/>
      <c r="X269" s="252"/>
      <c r="Y269" s="81"/>
      <c r="AB269" s="251"/>
      <c r="AI269" s="252"/>
      <c r="AJ269" s="252"/>
    </row>
    <row r="270" ht="15.75" customHeight="1">
      <c r="K270" s="79"/>
      <c r="Q270" s="79"/>
      <c r="S270" s="440"/>
      <c r="T270" s="440"/>
      <c r="U270" s="252"/>
      <c r="V270" s="252"/>
      <c r="W270" s="252"/>
      <c r="X270" s="252"/>
      <c r="Y270" s="81"/>
      <c r="AB270" s="251"/>
      <c r="AI270" s="252"/>
      <c r="AJ270" s="252"/>
    </row>
    <row r="271" ht="15.75" customHeight="1">
      <c r="K271" s="79"/>
      <c r="Q271" s="79"/>
      <c r="S271" s="440"/>
      <c r="T271" s="440"/>
      <c r="U271" s="252"/>
      <c r="V271" s="252"/>
      <c r="W271" s="252"/>
      <c r="X271" s="252"/>
      <c r="Y271" s="81"/>
      <c r="AB271" s="251"/>
      <c r="AI271" s="252"/>
      <c r="AJ271" s="252"/>
    </row>
    <row r="272" ht="15.75" customHeight="1">
      <c r="K272" s="79"/>
      <c r="Q272" s="79"/>
      <c r="S272" s="440"/>
      <c r="T272" s="440"/>
      <c r="U272" s="252"/>
      <c r="V272" s="252"/>
      <c r="W272" s="252"/>
      <c r="X272" s="252"/>
      <c r="Y272" s="81"/>
      <c r="AB272" s="251"/>
      <c r="AI272" s="252"/>
      <c r="AJ272" s="252"/>
    </row>
    <row r="273" ht="15.75" customHeight="1">
      <c r="K273" s="79"/>
      <c r="Q273" s="79"/>
      <c r="S273" s="440"/>
      <c r="T273" s="440"/>
      <c r="U273" s="252"/>
      <c r="V273" s="252"/>
      <c r="W273" s="252"/>
      <c r="X273" s="252"/>
      <c r="Y273" s="81"/>
      <c r="AB273" s="251"/>
      <c r="AI273" s="252"/>
      <c r="AJ273" s="252"/>
    </row>
    <row r="274" ht="15.75" customHeight="1">
      <c r="K274" s="79"/>
      <c r="Q274" s="79"/>
      <c r="S274" s="440"/>
      <c r="T274" s="440"/>
      <c r="U274" s="252"/>
      <c r="V274" s="252"/>
      <c r="W274" s="252"/>
      <c r="X274" s="252"/>
      <c r="Y274" s="81"/>
      <c r="AB274" s="251"/>
      <c r="AI274" s="252"/>
      <c r="AJ274" s="252"/>
    </row>
    <row r="275" ht="15.75" customHeight="1">
      <c r="K275" s="79"/>
      <c r="Q275" s="79"/>
      <c r="S275" s="440"/>
      <c r="T275" s="440"/>
      <c r="U275" s="252"/>
      <c r="V275" s="252"/>
      <c r="W275" s="252"/>
      <c r="X275" s="252"/>
      <c r="Y275" s="81"/>
      <c r="AB275" s="251"/>
      <c r="AI275" s="252"/>
      <c r="AJ275" s="252"/>
    </row>
    <row r="276" ht="15.75" customHeight="1">
      <c r="K276" s="79"/>
      <c r="Q276" s="79"/>
      <c r="S276" s="440"/>
      <c r="T276" s="440"/>
      <c r="U276" s="252"/>
      <c r="V276" s="252"/>
      <c r="W276" s="252"/>
      <c r="X276" s="252"/>
      <c r="Y276" s="81"/>
      <c r="AB276" s="251"/>
      <c r="AI276" s="252"/>
      <c r="AJ276" s="252"/>
    </row>
    <row r="277" ht="15.75" customHeight="1">
      <c r="K277" s="79"/>
      <c r="Q277" s="79"/>
      <c r="S277" s="440"/>
      <c r="T277" s="440"/>
      <c r="U277" s="252"/>
      <c r="V277" s="252"/>
      <c r="W277" s="252"/>
      <c r="X277" s="252"/>
      <c r="Y277" s="81"/>
      <c r="AB277" s="251"/>
      <c r="AI277" s="252"/>
      <c r="AJ277" s="252"/>
    </row>
    <row r="278" ht="15.75" customHeight="1">
      <c r="K278" s="79"/>
      <c r="Q278" s="79"/>
      <c r="S278" s="440"/>
      <c r="T278" s="440"/>
      <c r="U278" s="252"/>
      <c r="V278" s="252"/>
      <c r="W278" s="252"/>
      <c r="X278" s="252"/>
      <c r="Y278" s="81"/>
      <c r="AB278" s="251"/>
      <c r="AI278" s="252"/>
      <c r="AJ278" s="252"/>
    </row>
    <row r="279" ht="15.75" customHeight="1">
      <c r="K279" s="79"/>
      <c r="Q279" s="79"/>
      <c r="S279" s="440"/>
      <c r="T279" s="440"/>
      <c r="U279" s="252"/>
      <c r="V279" s="252"/>
      <c r="W279" s="252"/>
      <c r="X279" s="252"/>
      <c r="Y279" s="81"/>
      <c r="AB279" s="251"/>
      <c r="AI279" s="252"/>
      <c r="AJ279" s="252"/>
    </row>
    <row r="280" ht="15.75" customHeight="1">
      <c r="K280" s="79"/>
      <c r="Q280" s="79"/>
      <c r="S280" s="440"/>
      <c r="T280" s="440"/>
      <c r="U280" s="252"/>
      <c r="V280" s="252"/>
      <c r="W280" s="252"/>
      <c r="X280" s="252"/>
      <c r="Y280" s="81"/>
      <c r="AB280" s="251"/>
      <c r="AI280" s="252"/>
      <c r="AJ280" s="252"/>
    </row>
    <row r="281" ht="15.75" customHeight="1">
      <c r="K281" s="79"/>
      <c r="Q281" s="79"/>
      <c r="S281" s="440"/>
      <c r="T281" s="440"/>
      <c r="U281" s="252"/>
      <c r="V281" s="252"/>
      <c r="W281" s="252"/>
      <c r="X281" s="252"/>
      <c r="Y281" s="81"/>
      <c r="AB281" s="251"/>
      <c r="AI281" s="252"/>
      <c r="AJ281" s="252"/>
    </row>
    <row r="282" ht="15.75" customHeight="1">
      <c r="K282" s="79"/>
      <c r="Q282" s="79"/>
      <c r="S282" s="440"/>
      <c r="T282" s="440"/>
      <c r="U282" s="252"/>
      <c r="V282" s="252"/>
      <c r="W282" s="252"/>
      <c r="X282" s="252"/>
      <c r="Y282" s="81"/>
      <c r="AB282" s="251"/>
      <c r="AI282" s="252"/>
      <c r="AJ282" s="252"/>
    </row>
    <row r="283" ht="15.75" customHeight="1">
      <c r="K283" s="79"/>
      <c r="Q283" s="79"/>
      <c r="S283" s="440"/>
      <c r="T283" s="440"/>
      <c r="U283" s="252"/>
      <c r="V283" s="252"/>
      <c r="W283" s="252"/>
      <c r="X283" s="252"/>
      <c r="Y283" s="81"/>
      <c r="AB283" s="251"/>
      <c r="AI283" s="252"/>
      <c r="AJ283" s="252"/>
    </row>
    <row r="284" ht="15.75" customHeight="1">
      <c r="K284" s="79"/>
      <c r="Q284" s="79"/>
      <c r="S284" s="440"/>
      <c r="T284" s="440"/>
      <c r="U284" s="252"/>
      <c r="V284" s="252"/>
      <c r="W284" s="252"/>
      <c r="X284" s="252"/>
      <c r="Y284" s="81"/>
      <c r="AB284" s="251"/>
      <c r="AI284" s="252"/>
      <c r="AJ284" s="252"/>
    </row>
    <row r="285" ht="15.75" customHeight="1">
      <c r="K285" s="79"/>
      <c r="Q285" s="79"/>
      <c r="S285" s="440"/>
      <c r="T285" s="440"/>
      <c r="U285" s="252"/>
      <c r="V285" s="252"/>
      <c r="W285" s="252"/>
      <c r="X285" s="252"/>
      <c r="Y285" s="81"/>
      <c r="AB285" s="251"/>
      <c r="AI285" s="252"/>
      <c r="AJ285" s="252"/>
    </row>
    <row r="286" ht="15.75" customHeight="1">
      <c r="K286" s="79"/>
      <c r="Q286" s="79"/>
      <c r="S286" s="440"/>
      <c r="T286" s="440"/>
      <c r="U286" s="252"/>
      <c r="V286" s="252"/>
      <c r="W286" s="252"/>
      <c r="X286" s="252"/>
      <c r="Y286" s="81"/>
      <c r="AB286" s="251"/>
      <c r="AI286" s="252"/>
      <c r="AJ286" s="252"/>
    </row>
    <row r="287" ht="15.75" customHeight="1">
      <c r="K287" s="79"/>
      <c r="Q287" s="79"/>
      <c r="S287" s="440"/>
      <c r="T287" s="440"/>
      <c r="U287" s="252"/>
      <c r="V287" s="252"/>
      <c r="W287" s="252"/>
      <c r="X287" s="252"/>
      <c r="Y287" s="81"/>
      <c r="AB287" s="251"/>
      <c r="AI287" s="252"/>
      <c r="AJ287" s="252"/>
    </row>
    <row r="288" ht="15.75" customHeight="1">
      <c r="K288" s="79"/>
      <c r="Q288" s="79"/>
      <c r="S288" s="440"/>
      <c r="T288" s="440"/>
      <c r="U288" s="252"/>
      <c r="V288" s="252"/>
      <c r="W288" s="252"/>
      <c r="X288" s="252"/>
      <c r="Y288" s="81"/>
      <c r="AB288" s="251"/>
      <c r="AI288" s="252"/>
      <c r="AJ288" s="252"/>
    </row>
    <row r="289" ht="15.75" customHeight="1">
      <c r="K289" s="79"/>
      <c r="Q289" s="79"/>
      <c r="S289" s="440"/>
      <c r="T289" s="440"/>
      <c r="U289" s="252"/>
      <c r="V289" s="252"/>
      <c r="W289" s="252"/>
      <c r="X289" s="252"/>
      <c r="Y289" s="81"/>
      <c r="AB289" s="251"/>
      <c r="AI289" s="252"/>
      <c r="AJ289" s="252"/>
    </row>
    <row r="290" ht="15.75" customHeight="1">
      <c r="S290" s="440"/>
      <c r="T290" s="440"/>
      <c r="U290" s="252"/>
      <c r="V290" s="252"/>
      <c r="W290" s="252"/>
      <c r="X290" s="252"/>
      <c r="Y290" s="81"/>
      <c r="AB290" s="251"/>
      <c r="AI290" s="252"/>
      <c r="AJ290" s="252"/>
    </row>
    <row r="291" ht="15.75" customHeight="1">
      <c r="S291" s="440"/>
      <c r="T291" s="440"/>
      <c r="U291" s="252"/>
      <c r="V291" s="252"/>
      <c r="W291" s="252"/>
      <c r="X291" s="252"/>
      <c r="Y291" s="81"/>
      <c r="AB291" s="251"/>
      <c r="AI291" s="252"/>
      <c r="AJ291" s="252"/>
    </row>
    <row r="292" ht="15.75" customHeight="1">
      <c r="S292" s="440"/>
      <c r="T292" s="440"/>
      <c r="U292" s="252"/>
      <c r="V292" s="252"/>
      <c r="W292" s="252"/>
      <c r="X292" s="252"/>
      <c r="Y292" s="81"/>
      <c r="AB292" s="251"/>
      <c r="AI292" s="252"/>
      <c r="AJ292" s="252"/>
    </row>
    <row r="293" ht="15.75" customHeight="1">
      <c r="S293" s="440"/>
      <c r="T293" s="440"/>
      <c r="U293" s="252"/>
      <c r="V293" s="252"/>
      <c r="W293" s="252"/>
      <c r="X293" s="252"/>
      <c r="Y293" s="81"/>
      <c r="AB293" s="251"/>
      <c r="AI293" s="252"/>
      <c r="AJ293" s="252"/>
    </row>
    <row r="294" ht="15.75" customHeight="1">
      <c r="S294" s="440"/>
      <c r="T294" s="440"/>
      <c r="U294" s="252"/>
      <c r="V294" s="252"/>
      <c r="W294" s="252"/>
      <c r="X294" s="252"/>
      <c r="Y294" s="81"/>
      <c r="AB294" s="251"/>
      <c r="AI294" s="252"/>
      <c r="AJ294" s="252"/>
    </row>
    <row r="295" ht="15.75" customHeight="1">
      <c r="S295" s="440"/>
      <c r="T295" s="440"/>
      <c r="U295" s="252"/>
      <c r="V295" s="252"/>
      <c r="W295" s="252"/>
      <c r="X295" s="252"/>
      <c r="Y295" s="81"/>
      <c r="AB295" s="251"/>
      <c r="AI295" s="252"/>
      <c r="AJ295" s="252"/>
    </row>
    <row r="296" ht="15.75" customHeight="1">
      <c r="S296" s="440"/>
      <c r="T296" s="440"/>
      <c r="U296" s="252"/>
      <c r="V296" s="252"/>
      <c r="W296" s="252"/>
      <c r="X296" s="252"/>
      <c r="Y296" s="81"/>
      <c r="AB296" s="251"/>
      <c r="AI296" s="252"/>
      <c r="AJ296" s="252"/>
    </row>
    <row r="297" ht="15.75" customHeight="1">
      <c r="S297" s="440"/>
      <c r="T297" s="440"/>
      <c r="U297" s="252"/>
      <c r="V297" s="252"/>
      <c r="W297" s="252"/>
      <c r="X297" s="252"/>
      <c r="Y297" s="81"/>
      <c r="AB297" s="251"/>
      <c r="AI297" s="252"/>
      <c r="AJ297" s="252"/>
    </row>
    <row r="298" ht="15.75" customHeight="1">
      <c r="S298" s="440"/>
      <c r="T298" s="440"/>
      <c r="U298" s="252"/>
      <c r="V298" s="252"/>
      <c r="W298" s="252"/>
      <c r="X298" s="252"/>
      <c r="Y298" s="81"/>
      <c r="AB298" s="251"/>
      <c r="AI298" s="252"/>
      <c r="AJ298" s="252"/>
    </row>
    <row r="299" ht="15.75" customHeight="1">
      <c r="S299" s="440"/>
      <c r="T299" s="440"/>
      <c r="U299" s="252"/>
      <c r="V299" s="252"/>
      <c r="W299" s="252"/>
      <c r="X299" s="252"/>
      <c r="Y299" s="81"/>
      <c r="AB299" s="251"/>
      <c r="AI299" s="252"/>
      <c r="AJ299" s="252"/>
    </row>
    <row r="300" ht="15.75" customHeight="1">
      <c r="S300" s="440"/>
      <c r="T300" s="440"/>
      <c r="U300" s="252"/>
      <c r="V300" s="252"/>
      <c r="W300" s="252"/>
      <c r="X300" s="252"/>
      <c r="Y300" s="81"/>
      <c r="AB300" s="251"/>
      <c r="AI300" s="252"/>
      <c r="AJ300" s="252"/>
    </row>
    <row r="301" ht="15.75" customHeight="1">
      <c r="S301" s="440"/>
      <c r="T301" s="440"/>
      <c r="U301" s="252"/>
      <c r="V301" s="252"/>
      <c r="W301" s="252"/>
      <c r="X301" s="252"/>
      <c r="Y301" s="81"/>
      <c r="AB301" s="251"/>
      <c r="AI301" s="252"/>
      <c r="AJ301" s="252"/>
    </row>
    <row r="302" ht="15.75" customHeight="1">
      <c r="S302" s="440"/>
      <c r="T302" s="440"/>
      <c r="U302" s="252"/>
      <c r="V302" s="252"/>
      <c r="W302" s="252"/>
      <c r="X302" s="252"/>
      <c r="Y302" s="81"/>
      <c r="AB302" s="251"/>
      <c r="AI302" s="252"/>
      <c r="AJ302" s="252"/>
    </row>
    <row r="303" ht="15.75" customHeight="1">
      <c r="S303" s="440"/>
      <c r="T303" s="440"/>
      <c r="U303" s="252"/>
      <c r="V303" s="252"/>
      <c r="W303" s="252"/>
      <c r="X303" s="252"/>
      <c r="Y303" s="81"/>
      <c r="AB303" s="251"/>
      <c r="AI303" s="252"/>
      <c r="AJ303" s="252"/>
    </row>
    <row r="304" ht="15.75" customHeight="1">
      <c r="S304" s="440"/>
      <c r="T304" s="440"/>
      <c r="U304" s="252"/>
      <c r="V304" s="252"/>
      <c r="W304" s="252"/>
      <c r="X304" s="252"/>
      <c r="Y304" s="81"/>
      <c r="AB304" s="251"/>
      <c r="AI304" s="252"/>
      <c r="AJ304" s="252"/>
    </row>
    <row r="305" ht="15.75" customHeight="1">
      <c r="S305" s="440"/>
      <c r="T305" s="440"/>
      <c r="U305" s="252"/>
      <c r="V305" s="252"/>
      <c r="W305" s="252"/>
      <c r="X305" s="252"/>
      <c r="Y305" s="81"/>
      <c r="AB305" s="251"/>
      <c r="AI305" s="252"/>
      <c r="AJ305" s="252"/>
    </row>
    <row r="306" ht="15.75" customHeight="1">
      <c r="S306" s="440"/>
      <c r="T306" s="440"/>
      <c r="U306" s="252"/>
      <c r="V306" s="252"/>
      <c r="W306" s="252"/>
      <c r="X306" s="252"/>
      <c r="Y306" s="81"/>
      <c r="AB306" s="251"/>
      <c r="AI306" s="252"/>
      <c r="AJ306" s="252"/>
    </row>
    <row r="307" ht="15.75" customHeight="1">
      <c r="S307" s="440"/>
      <c r="T307" s="440"/>
      <c r="U307" s="252"/>
      <c r="V307" s="252"/>
      <c r="W307" s="252"/>
      <c r="X307" s="252"/>
      <c r="Y307" s="81"/>
      <c r="AB307" s="251"/>
      <c r="AI307" s="252"/>
      <c r="AJ307" s="252"/>
    </row>
    <row r="308" ht="15.75" customHeight="1">
      <c r="S308" s="440"/>
      <c r="T308" s="440"/>
      <c r="U308" s="252"/>
      <c r="V308" s="252"/>
      <c r="W308" s="252"/>
      <c r="X308" s="252"/>
      <c r="Y308" s="81"/>
      <c r="AB308" s="251"/>
      <c r="AI308" s="252"/>
      <c r="AJ308" s="252"/>
    </row>
    <row r="309" ht="15.75" customHeight="1">
      <c r="S309" s="440"/>
      <c r="T309" s="440"/>
      <c r="U309" s="252"/>
      <c r="V309" s="252"/>
      <c r="W309" s="252"/>
      <c r="X309" s="252"/>
      <c r="Y309" s="81"/>
      <c r="AB309" s="251"/>
      <c r="AI309" s="252"/>
      <c r="AJ309" s="252"/>
    </row>
    <row r="310" ht="15.75" customHeight="1">
      <c r="S310" s="440"/>
      <c r="T310" s="440"/>
      <c r="U310" s="252"/>
      <c r="V310" s="252"/>
      <c r="W310" s="252"/>
      <c r="X310" s="252"/>
      <c r="Y310" s="81"/>
      <c r="AB310" s="251"/>
      <c r="AI310" s="252"/>
      <c r="AJ310" s="252"/>
    </row>
    <row r="311" ht="15.75" customHeight="1">
      <c r="S311" s="440"/>
      <c r="T311" s="440"/>
      <c r="U311" s="252"/>
      <c r="V311" s="252"/>
      <c r="W311" s="252"/>
      <c r="X311" s="252"/>
      <c r="Y311" s="81"/>
      <c r="AB311" s="251"/>
      <c r="AI311" s="252"/>
      <c r="AJ311" s="252"/>
    </row>
    <row r="312" ht="15.75" customHeight="1">
      <c r="S312" s="440"/>
      <c r="T312" s="440"/>
      <c r="U312" s="252"/>
      <c r="V312" s="252"/>
      <c r="W312" s="252"/>
      <c r="X312" s="252"/>
      <c r="Y312" s="81"/>
      <c r="AB312" s="251"/>
      <c r="AI312" s="252"/>
      <c r="AJ312" s="252"/>
    </row>
    <row r="313" ht="15.75" customHeight="1">
      <c r="S313" s="440"/>
      <c r="T313" s="440"/>
      <c r="U313" s="252"/>
      <c r="V313" s="252"/>
      <c r="W313" s="252"/>
      <c r="X313" s="252"/>
      <c r="Y313" s="81"/>
      <c r="AB313" s="251"/>
      <c r="AI313" s="252"/>
      <c r="AJ313" s="252"/>
    </row>
    <row r="314" ht="15.75" customHeight="1">
      <c r="S314" s="440"/>
      <c r="T314" s="440"/>
      <c r="U314" s="252"/>
      <c r="V314" s="252"/>
      <c r="W314" s="252"/>
      <c r="X314" s="252"/>
      <c r="Y314" s="81"/>
      <c r="AB314" s="251"/>
      <c r="AI314" s="252"/>
      <c r="AJ314" s="252"/>
    </row>
    <row r="315" ht="15.75" customHeight="1">
      <c r="S315" s="440"/>
      <c r="T315" s="440"/>
      <c r="U315" s="252"/>
      <c r="V315" s="252"/>
      <c r="W315" s="252"/>
      <c r="X315" s="252"/>
      <c r="Y315" s="81"/>
      <c r="AB315" s="251"/>
      <c r="AI315" s="252"/>
      <c r="AJ315" s="252"/>
    </row>
    <row r="316" ht="15.75" customHeight="1">
      <c r="S316" s="440"/>
      <c r="T316" s="440"/>
      <c r="U316" s="252"/>
      <c r="V316" s="252"/>
      <c r="W316" s="252"/>
      <c r="X316" s="252"/>
      <c r="Y316" s="81"/>
      <c r="AB316" s="251"/>
      <c r="AI316" s="252"/>
      <c r="AJ316" s="252"/>
    </row>
    <row r="317" ht="15.75" customHeight="1">
      <c r="S317" s="440"/>
      <c r="T317" s="440"/>
      <c r="U317" s="252"/>
      <c r="V317" s="252"/>
      <c r="W317" s="252"/>
      <c r="X317" s="252"/>
      <c r="Y317" s="81"/>
      <c r="AB317" s="251"/>
      <c r="AI317" s="252"/>
      <c r="AJ317" s="252"/>
    </row>
    <row r="318" ht="15.75" customHeight="1">
      <c r="S318" s="440"/>
      <c r="T318" s="440"/>
      <c r="U318" s="252"/>
      <c r="V318" s="252"/>
      <c r="W318" s="252"/>
      <c r="X318" s="252"/>
      <c r="Y318" s="81"/>
      <c r="AB318" s="251"/>
      <c r="AI318" s="252"/>
      <c r="AJ318" s="252"/>
    </row>
    <row r="319" ht="15.75" customHeight="1">
      <c r="S319" s="440"/>
      <c r="T319" s="440"/>
      <c r="U319" s="252"/>
      <c r="V319" s="252"/>
      <c r="W319" s="252"/>
      <c r="X319" s="252"/>
      <c r="Y319" s="81"/>
      <c r="AB319" s="251"/>
      <c r="AI319" s="252"/>
      <c r="AJ319" s="252"/>
    </row>
    <row r="320" ht="15.75" customHeight="1">
      <c r="S320" s="440"/>
      <c r="T320" s="440"/>
      <c r="U320" s="252"/>
      <c r="V320" s="252"/>
      <c r="W320" s="252"/>
      <c r="X320" s="252"/>
      <c r="Y320" s="81"/>
      <c r="AB320" s="251"/>
      <c r="AI320" s="252"/>
      <c r="AJ320" s="252"/>
    </row>
    <row r="321" ht="15.75" customHeight="1">
      <c r="S321" s="440"/>
      <c r="T321" s="440"/>
      <c r="U321" s="252"/>
      <c r="V321" s="252"/>
      <c r="W321" s="252"/>
      <c r="X321" s="252"/>
      <c r="Y321" s="81"/>
      <c r="AB321" s="251"/>
      <c r="AI321" s="252"/>
      <c r="AJ321" s="252"/>
    </row>
    <row r="322" ht="15.75" customHeight="1">
      <c r="S322" s="440"/>
      <c r="T322" s="440"/>
      <c r="U322" s="252"/>
      <c r="V322" s="252"/>
      <c r="W322" s="252"/>
      <c r="X322" s="252"/>
      <c r="Y322" s="81"/>
      <c r="AB322" s="251"/>
      <c r="AI322" s="252"/>
      <c r="AJ322" s="252"/>
    </row>
    <row r="323" ht="15.75" customHeight="1">
      <c r="S323" s="440"/>
      <c r="T323" s="440"/>
      <c r="U323" s="252"/>
      <c r="V323" s="252"/>
      <c r="W323" s="252"/>
      <c r="X323" s="252"/>
      <c r="Y323" s="81"/>
      <c r="AB323" s="251"/>
      <c r="AI323" s="252"/>
      <c r="AJ323" s="252"/>
    </row>
    <row r="324" ht="15.75" customHeight="1">
      <c r="S324" s="440"/>
      <c r="T324" s="440"/>
      <c r="U324" s="252"/>
      <c r="V324" s="252"/>
      <c r="W324" s="252"/>
      <c r="X324" s="252"/>
      <c r="Y324" s="81"/>
      <c r="AB324" s="251"/>
      <c r="AI324" s="252"/>
      <c r="AJ324" s="252"/>
    </row>
    <row r="325" ht="15.75" customHeight="1">
      <c r="S325" s="440"/>
      <c r="T325" s="440"/>
      <c r="U325" s="252"/>
      <c r="V325" s="252"/>
      <c r="W325" s="252"/>
      <c r="X325" s="252"/>
      <c r="Y325" s="81"/>
      <c r="AB325" s="251"/>
      <c r="AI325" s="252"/>
      <c r="AJ325" s="252"/>
    </row>
    <row r="326" ht="15.75" customHeight="1">
      <c r="S326" s="440"/>
      <c r="T326" s="440"/>
      <c r="U326" s="252"/>
      <c r="V326" s="252"/>
      <c r="W326" s="252"/>
      <c r="X326" s="252"/>
      <c r="Y326" s="81"/>
      <c r="AB326" s="251"/>
      <c r="AI326" s="252"/>
      <c r="AJ326" s="252"/>
    </row>
    <row r="327" ht="15.75" customHeight="1">
      <c r="S327" s="440"/>
      <c r="T327" s="440"/>
      <c r="U327" s="252"/>
      <c r="V327" s="252"/>
      <c r="W327" s="252"/>
      <c r="X327" s="252"/>
      <c r="Y327" s="81"/>
      <c r="AB327" s="251"/>
      <c r="AI327" s="252"/>
      <c r="AJ327" s="252"/>
    </row>
    <row r="328" ht="15.75" customHeight="1">
      <c r="S328" s="440"/>
      <c r="T328" s="440"/>
      <c r="U328" s="252"/>
      <c r="V328" s="252"/>
      <c r="W328" s="252"/>
      <c r="X328" s="252"/>
      <c r="Y328" s="81"/>
      <c r="AB328" s="251"/>
      <c r="AI328" s="252"/>
      <c r="AJ328" s="252"/>
    </row>
    <row r="329" ht="15.75" customHeight="1">
      <c r="S329" s="440"/>
      <c r="T329" s="440"/>
      <c r="U329" s="252"/>
      <c r="V329" s="252"/>
      <c r="W329" s="252"/>
      <c r="X329" s="252"/>
      <c r="Y329" s="81"/>
      <c r="AB329" s="251"/>
      <c r="AI329" s="252"/>
      <c r="AJ329" s="252"/>
    </row>
    <row r="330" ht="15.75" customHeight="1">
      <c r="S330" s="440"/>
      <c r="T330" s="440"/>
      <c r="U330" s="252"/>
      <c r="V330" s="252"/>
      <c r="W330" s="252"/>
      <c r="X330" s="252"/>
      <c r="Y330" s="81"/>
      <c r="AB330" s="251"/>
      <c r="AI330" s="252"/>
      <c r="AJ330" s="252"/>
    </row>
    <row r="331" ht="15.75" customHeight="1">
      <c r="S331" s="440"/>
      <c r="T331" s="440"/>
      <c r="U331" s="252"/>
      <c r="V331" s="252"/>
      <c r="W331" s="252"/>
      <c r="X331" s="252"/>
      <c r="Y331" s="81"/>
      <c r="AB331" s="251"/>
      <c r="AI331" s="252"/>
      <c r="AJ331" s="252"/>
    </row>
    <row r="332" ht="15.75" customHeight="1">
      <c r="S332" s="440"/>
      <c r="T332" s="440"/>
      <c r="U332" s="252"/>
      <c r="V332" s="252"/>
      <c r="W332" s="252"/>
      <c r="X332" s="252"/>
      <c r="Y332" s="81"/>
      <c r="AB332" s="251"/>
      <c r="AI332" s="252"/>
      <c r="AJ332" s="252"/>
    </row>
    <row r="333" ht="15.75" customHeight="1">
      <c r="S333" s="440"/>
      <c r="T333" s="440"/>
      <c r="U333" s="252"/>
      <c r="V333" s="252"/>
      <c r="W333" s="252"/>
      <c r="X333" s="252"/>
      <c r="Y333" s="81"/>
      <c r="AB333" s="251"/>
      <c r="AI333" s="252"/>
      <c r="AJ333" s="252"/>
    </row>
    <row r="334" ht="15.75" customHeight="1">
      <c r="S334" s="440"/>
      <c r="T334" s="440"/>
      <c r="U334" s="252"/>
      <c r="V334" s="252"/>
      <c r="W334" s="252"/>
      <c r="X334" s="252"/>
      <c r="Y334" s="81"/>
      <c r="AB334" s="251"/>
      <c r="AI334" s="252"/>
      <c r="AJ334" s="252"/>
    </row>
    <row r="335" ht="15.75" customHeight="1">
      <c r="S335" s="440"/>
      <c r="T335" s="440"/>
      <c r="U335" s="252"/>
      <c r="V335" s="252"/>
      <c r="W335" s="252"/>
      <c r="X335" s="252"/>
      <c r="Y335" s="81"/>
      <c r="AB335" s="251"/>
      <c r="AI335" s="252"/>
      <c r="AJ335" s="252"/>
    </row>
    <row r="336" ht="15.75" customHeight="1">
      <c r="S336" s="440"/>
      <c r="T336" s="440"/>
      <c r="U336" s="252"/>
      <c r="V336" s="252"/>
      <c r="W336" s="252"/>
      <c r="X336" s="252"/>
      <c r="Y336" s="81"/>
      <c r="AB336" s="251"/>
      <c r="AI336" s="252"/>
      <c r="AJ336" s="252"/>
    </row>
    <row r="337" ht="15.75" customHeight="1">
      <c r="S337" s="440"/>
      <c r="T337" s="440"/>
      <c r="U337" s="252"/>
      <c r="V337" s="252"/>
      <c r="W337" s="252"/>
      <c r="X337" s="252"/>
      <c r="Y337" s="81"/>
      <c r="AB337" s="251"/>
      <c r="AI337" s="252"/>
      <c r="AJ337" s="252"/>
    </row>
    <row r="338" ht="15.75" customHeight="1">
      <c r="S338" s="440"/>
      <c r="T338" s="440"/>
      <c r="U338" s="252"/>
      <c r="V338" s="252"/>
      <c r="W338" s="252"/>
      <c r="X338" s="252"/>
      <c r="Y338" s="81"/>
      <c r="AB338" s="251"/>
      <c r="AI338" s="252"/>
      <c r="AJ338" s="252"/>
    </row>
    <row r="339" ht="15.75" customHeight="1">
      <c r="S339" s="440"/>
      <c r="T339" s="440"/>
      <c r="U339" s="252"/>
      <c r="V339" s="252"/>
      <c r="W339" s="252"/>
      <c r="X339" s="252"/>
      <c r="Y339" s="81"/>
      <c r="AB339" s="251"/>
      <c r="AI339" s="252"/>
      <c r="AJ339" s="252"/>
    </row>
    <row r="340" ht="15.75" customHeight="1">
      <c r="S340" s="440"/>
      <c r="T340" s="440"/>
      <c r="U340" s="252"/>
      <c r="V340" s="252"/>
      <c r="W340" s="252"/>
      <c r="X340" s="252"/>
      <c r="Y340" s="81"/>
      <c r="AB340" s="251"/>
      <c r="AI340" s="252"/>
      <c r="AJ340" s="252"/>
    </row>
    <row r="341" ht="15.75" customHeight="1">
      <c r="S341" s="440"/>
      <c r="T341" s="440"/>
      <c r="U341" s="252"/>
      <c r="V341" s="252"/>
      <c r="W341" s="252"/>
      <c r="X341" s="252"/>
      <c r="Y341" s="81"/>
      <c r="AB341" s="251"/>
      <c r="AI341" s="252"/>
      <c r="AJ341" s="252"/>
    </row>
    <row r="342" ht="15.75" customHeight="1">
      <c r="S342" s="440"/>
      <c r="T342" s="440"/>
      <c r="U342" s="252"/>
      <c r="V342" s="252"/>
      <c r="W342" s="252"/>
      <c r="X342" s="252"/>
      <c r="Y342" s="81"/>
      <c r="AB342" s="251"/>
      <c r="AI342" s="252"/>
      <c r="AJ342" s="252"/>
    </row>
    <row r="343" ht="15.75" customHeight="1">
      <c r="S343" s="440"/>
      <c r="T343" s="440"/>
      <c r="U343" s="252"/>
      <c r="V343" s="252"/>
      <c r="W343" s="252"/>
      <c r="X343" s="252"/>
      <c r="Y343" s="81"/>
      <c r="AB343" s="251"/>
      <c r="AI343" s="252"/>
      <c r="AJ343" s="252"/>
    </row>
    <row r="344" ht="15.75" customHeight="1">
      <c r="S344" s="440"/>
      <c r="T344" s="440"/>
      <c r="U344" s="252"/>
      <c r="V344" s="252"/>
      <c r="W344" s="252"/>
      <c r="X344" s="252"/>
      <c r="Y344" s="81"/>
      <c r="AB344" s="251"/>
      <c r="AI344" s="252"/>
      <c r="AJ344" s="252"/>
    </row>
    <row r="345" ht="15.75" customHeight="1">
      <c r="S345" s="440"/>
      <c r="T345" s="440"/>
      <c r="U345" s="252"/>
      <c r="V345" s="252"/>
      <c r="W345" s="252"/>
      <c r="X345" s="252"/>
      <c r="Y345" s="81"/>
      <c r="AB345" s="251"/>
      <c r="AI345" s="252"/>
      <c r="AJ345" s="252"/>
    </row>
    <row r="346" ht="15.75" customHeight="1">
      <c r="S346" s="440"/>
      <c r="T346" s="440"/>
      <c r="U346" s="252"/>
      <c r="V346" s="252"/>
      <c r="W346" s="252"/>
      <c r="X346" s="252"/>
      <c r="Y346" s="81"/>
      <c r="AB346" s="251"/>
      <c r="AI346" s="252"/>
      <c r="AJ346" s="252"/>
    </row>
    <row r="347" ht="15.75" customHeight="1">
      <c r="S347" s="440"/>
      <c r="T347" s="440"/>
      <c r="U347" s="252"/>
      <c r="V347" s="252"/>
      <c r="W347" s="252"/>
      <c r="X347" s="252"/>
      <c r="Y347" s="81"/>
      <c r="AB347" s="251"/>
      <c r="AI347" s="252"/>
      <c r="AJ347" s="252"/>
    </row>
    <row r="348" ht="15.75" customHeight="1">
      <c r="S348" s="440"/>
      <c r="T348" s="440"/>
      <c r="U348" s="252"/>
      <c r="V348" s="252"/>
      <c r="W348" s="252"/>
      <c r="X348" s="252"/>
      <c r="Y348" s="81"/>
      <c r="AB348" s="251"/>
      <c r="AI348" s="252"/>
      <c r="AJ348" s="252"/>
    </row>
    <row r="349" ht="15.75" customHeight="1">
      <c r="S349" s="440"/>
      <c r="T349" s="440"/>
      <c r="U349" s="252"/>
      <c r="V349" s="252"/>
      <c r="W349" s="252"/>
      <c r="X349" s="252"/>
      <c r="Y349" s="81"/>
      <c r="AB349" s="251"/>
      <c r="AI349" s="252"/>
      <c r="AJ349" s="252"/>
    </row>
    <row r="350" ht="15.75" customHeight="1">
      <c r="S350" s="440"/>
      <c r="T350" s="440"/>
      <c r="U350" s="252"/>
      <c r="V350" s="252"/>
      <c r="W350" s="252"/>
      <c r="X350" s="252"/>
      <c r="Y350" s="81"/>
      <c r="AB350" s="251"/>
      <c r="AI350" s="252"/>
      <c r="AJ350" s="252"/>
    </row>
    <row r="351" ht="15.75" customHeight="1">
      <c r="S351" s="440"/>
      <c r="T351" s="440"/>
      <c r="U351" s="252"/>
      <c r="V351" s="252"/>
      <c r="W351" s="252"/>
      <c r="X351" s="252"/>
      <c r="Y351" s="81"/>
      <c r="AB351" s="251"/>
      <c r="AI351" s="252"/>
      <c r="AJ351" s="252"/>
    </row>
    <row r="352" ht="15.75" customHeight="1">
      <c r="S352" s="440"/>
      <c r="T352" s="440"/>
      <c r="U352" s="252"/>
      <c r="V352" s="252"/>
      <c r="W352" s="252"/>
      <c r="X352" s="252"/>
      <c r="Y352" s="81"/>
      <c r="AB352" s="251"/>
      <c r="AI352" s="252"/>
      <c r="AJ352" s="252"/>
    </row>
    <row r="353" ht="15.75" customHeight="1">
      <c r="S353" s="440"/>
      <c r="T353" s="440"/>
      <c r="U353" s="252"/>
      <c r="V353" s="252"/>
      <c r="W353" s="252"/>
      <c r="X353" s="252"/>
      <c r="Y353" s="81"/>
      <c r="AB353" s="251"/>
      <c r="AI353" s="252"/>
      <c r="AJ353" s="252"/>
    </row>
    <row r="354" ht="15.75" customHeight="1">
      <c r="S354" s="440"/>
      <c r="T354" s="440"/>
      <c r="U354" s="252"/>
      <c r="V354" s="252"/>
      <c r="W354" s="252"/>
      <c r="X354" s="252"/>
      <c r="Y354" s="81"/>
      <c r="AB354" s="251"/>
      <c r="AI354" s="252"/>
      <c r="AJ354" s="252"/>
    </row>
    <row r="355" ht="15.75" customHeight="1">
      <c r="S355" s="440"/>
      <c r="T355" s="440"/>
      <c r="U355" s="252"/>
      <c r="V355" s="252"/>
      <c r="W355" s="252"/>
      <c r="X355" s="252"/>
      <c r="Y355" s="81"/>
      <c r="AB355" s="251"/>
      <c r="AI355" s="252"/>
      <c r="AJ355" s="252"/>
    </row>
    <row r="356" ht="15.75" customHeight="1">
      <c r="S356" s="440"/>
      <c r="T356" s="440"/>
      <c r="U356" s="252"/>
      <c r="V356" s="252"/>
      <c r="W356" s="252"/>
      <c r="X356" s="252"/>
      <c r="Y356" s="81"/>
      <c r="AB356" s="251"/>
      <c r="AI356" s="252"/>
      <c r="AJ356" s="252"/>
    </row>
    <row r="357" ht="15.75" customHeight="1">
      <c r="S357" s="440"/>
      <c r="T357" s="440"/>
      <c r="U357" s="252"/>
      <c r="V357" s="252"/>
      <c r="W357" s="252"/>
      <c r="X357" s="252"/>
      <c r="Y357" s="81"/>
      <c r="AB357" s="251"/>
      <c r="AI357" s="252"/>
      <c r="AJ357" s="252"/>
    </row>
    <row r="358" ht="15.75" customHeight="1">
      <c r="S358" s="440"/>
      <c r="T358" s="440"/>
      <c r="U358" s="252"/>
      <c r="V358" s="252"/>
      <c r="W358" s="252"/>
      <c r="X358" s="252"/>
      <c r="Y358" s="81"/>
      <c r="AB358" s="251"/>
      <c r="AI358" s="252"/>
      <c r="AJ358" s="252"/>
    </row>
    <row r="359" ht="15.75" customHeight="1">
      <c r="S359" s="440"/>
      <c r="T359" s="440"/>
      <c r="U359" s="252"/>
      <c r="V359" s="252"/>
      <c r="W359" s="252"/>
      <c r="X359" s="252"/>
      <c r="Y359" s="81"/>
      <c r="AB359" s="251"/>
      <c r="AI359" s="252"/>
      <c r="AJ359" s="252"/>
    </row>
    <row r="360" ht="15.75" customHeight="1">
      <c r="S360" s="440"/>
      <c r="T360" s="440"/>
      <c r="U360" s="252"/>
      <c r="V360" s="252"/>
      <c r="W360" s="252"/>
      <c r="X360" s="252"/>
      <c r="Y360" s="81"/>
      <c r="AB360" s="251"/>
      <c r="AI360" s="252"/>
      <c r="AJ360" s="252"/>
    </row>
    <row r="361" ht="15.75" customHeight="1">
      <c r="S361" s="440"/>
      <c r="T361" s="440"/>
      <c r="U361" s="252"/>
      <c r="V361" s="252"/>
      <c r="W361" s="252"/>
      <c r="X361" s="252"/>
      <c r="Y361" s="81"/>
      <c r="AB361" s="251"/>
      <c r="AI361" s="252"/>
      <c r="AJ361" s="252"/>
    </row>
    <row r="362" ht="15.75" customHeight="1">
      <c r="S362" s="440"/>
      <c r="T362" s="440"/>
      <c r="U362" s="252"/>
      <c r="V362" s="252"/>
      <c r="W362" s="252"/>
      <c r="X362" s="252"/>
      <c r="Y362" s="81"/>
      <c r="AB362" s="251"/>
      <c r="AI362" s="252"/>
      <c r="AJ362" s="252"/>
    </row>
    <row r="363" ht="15.75" customHeight="1">
      <c r="S363" s="440"/>
      <c r="T363" s="440"/>
      <c r="U363" s="252"/>
      <c r="V363" s="252"/>
      <c r="W363" s="252"/>
      <c r="X363" s="252"/>
      <c r="Y363" s="81"/>
      <c r="AB363" s="251"/>
      <c r="AI363" s="252"/>
      <c r="AJ363" s="252"/>
    </row>
    <row r="364" ht="15.75" customHeight="1">
      <c r="S364" s="440"/>
      <c r="T364" s="440"/>
      <c r="U364" s="252"/>
      <c r="V364" s="252"/>
      <c r="W364" s="252"/>
      <c r="X364" s="252"/>
      <c r="Y364" s="81"/>
      <c r="AB364" s="251"/>
      <c r="AI364" s="252"/>
      <c r="AJ364" s="252"/>
    </row>
    <row r="365" ht="15.75" customHeight="1">
      <c r="S365" s="440"/>
      <c r="T365" s="440"/>
      <c r="U365" s="252"/>
      <c r="V365" s="252"/>
      <c r="W365" s="252"/>
      <c r="X365" s="252"/>
      <c r="Y365" s="81"/>
      <c r="AB365" s="251"/>
      <c r="AI365" s="252"/>
      <c r="AJ365" s="252"/>
    </row>
    <row r="366" ht="15.75" customHeight="1">
      <c r="S366" s="440"/>
      <c r="T366" s="440"/>
      <c r="U366" s="252"/>
      <c r="V366" s="252"/>
      <c r="W366" s="252"/>
      <c r="X366" s="252"/>
      <c r="Y366" s="81"/>
      <c r="AB366" s="251"/>
      <c r="AI366" s="252"/>
      <c r="AJ366" s="252"/>
    </row>
    <row r="367" ht="15.75" customHeight="1">
      <c r="S367" s="440"/>
      <c r="T367" s="440"/>
      <c r="U367" s="252"/>
      <c r="V367" s="252"/>
      <c r="W367" s="252"/>
      <c r="X367" s="252"/>
      <c r="Y367" s="81"/>
      <c r="AB367" s="251"/>
      <c r="AI367" s="252"/>
      <c r="AJ367" s="252"/>
    </row>
    <row r="368" ht="15.75" customHeight="1">
      <c r="S368" s="440"/>
      <c r="T368" s="440"/>
      <c r="U368" s="252"/>
      <c r="V368" s="252"/>
      <c r="W368" s="252"/>
      <c r="X368" s="252"/>
      <c r="Y368" s="81"/>
      <c r="AB368" s="251"/>
      <c r="AI368" s="252"/>
      <c r="AJ368" s="252"/>
    </row>
    <row r="369" ht="15.75" customHeight="1">
      <c r="S369" s="440"/>
      <c r="T369" s="440"/>
      <c r="U369" s="252"/>
      <c r="V369" s="252"/>
      <c r="W369" s="252"/>
      <c r="X369" s="252"/>
      <c r="Y369" s="81"/>
      <c r="AB369" s="251"/>
      <c r="AI369" s="252"/>
      <c r="AJ369" s="252"/>
    </row>
    <row r="370" ht="15.75" customHeight="1">
      <c r="S370" s="440"/>
      <c r="T370" s="440"/>
      <c r="U370" s="252"/>
      <c r="V370" s="252"/>
      <c r="W370" s="252"/>
      <c r="X370" s="252"/>
      <c r="Y370" s="81"/>
      <c r="AB370" s="251"/>
      <c r="AI370" s="252"/>
      <c r="AJ370" s="252"/>
    </row>
    <row r="371" ht="15.75" customHeight="1">
      <c r="S371" s="440"/>
      <c r="T371" s="440"/>
      <c r="U371" s="252"/>
      <c r="V371" s="252"/>
      <c r="W371" s="252"/>
      <c r="X371" s="252"/>
      <c r="Y371" s="81"/>
      <c r="AB371" s="251"/>
      <c r="AI371" s="252"/>
      <c r="AJ371" s="252"/>
    </row>
    <row r="372" ht="15.75" customHeight="1">
      <c r="S372" s="440"/>
      <c r="T372" s="440"/>
      <c r="U372" s="252"/>
      <c r="V372" s="252"/>
      <c r="W372" s="252"/>
      <c r="X372" s="252"/>
      <c r="Y372" s="81"/>
      <c r="AB372" s="251"/>
      <c r="AI372" s="252"/>
      <c r="AJ372" s="252"/>
    </row>
    <row r="373" ht="15.75" customHeight="1">
      <c r="S373" s="440"/>
      <c r="T373" s="440"/>
      <c r="U373" s="252"/>
      <c r="V373" s="252"/>
      <c r="W373" s="252"/>
      <c r="X373" s="252"/>
      <c r="Y373" s="81"/>
      <c r="AB373" s="251"/>
      <c r="AI373" s="252"/>
      <c r="AJ373" s="252"/>
    </row>
    <row r="374" ht="15.75" customHeight="1">
      <c r="S374" s="440"/>
      <c r="T374" s="440"/>
      <c r="U374" s="252"/>
      <c r="V374" s="252"/>
      <c r="W374" s="252"/>
      <c r="X374" s="252"/>
      <c r="Y374" s="81"/>
      <c r="AB374" s="251"/>
      <c r="AI374" s="252"/>
      <c r="AJ374" s="252"/>
    </row>
    <row r="375" ht="15.75" customHeight="1">
      <c r="S375" s="440"/>
      <c r="T375" s="440"/>
      <c r="U375" s="252"/>
      <c r="V375" s="252"/>
      <c r="W375" s="252"/>
      <c r="X375" s="252"/>
      <c r="Y375" s="81"/>
      <c r="AB375" s="251"/>
      <c r="AI375" s="252"/>
      <c r="AJ375" s="252"/>
    </row>
    <row r="376" ht="15.75" customHeight="1">
      <c r="S376" s="440"/>
      <c r="T376" s="440"/>
      <c r="U376" s="252"/>
      <c r="V376" s="252"/>
      <c r="W376" s="252"/>
      <c r="X376" s="252"/>
      <c r="Y376" s="81"/>
      <c r="AB376" s="251"/>
      <c r="AI376" s="252"/>
      <c r="AJ376" s="252"/>
    </row>
    <row r="377" ht="15.75" customHeight="1">
      <c r="S377" s="440"/>
      <c r="T377" s="440"/>
      <c r="U377" s="252"/>
      <c r="V377" s="252"/>
      <c r="W377" s="252"/>
      <c r="X377" s="252"/>
      <c r="Y377" s="81"/>
      <c r="AB377" s="251"/>
      <c r="AI377" s="252"/>
      <c r="AJ377" s="252"/>
    </row>
    <row r="378" ht="15.75" customHeight="1">
      <c r="S378" s="440"/>
      <c r="T378" s="440"/>
      <c r="U378" s="252"/>
      <c r="V378" s="252"/>
      <c r="W378" s="252"/>
      <c r="X378" s="252"/>
      <c r="Y378" s="81"/>
      <c r="AB378" s="251"/>
      <c r="AI378" s="252"/>
      <c r="AJ378" s="252"/>
    </row>
    <row r="379" ht="15.75" customHeight="1">
      <c r="S379" s="440"/>
      <c r="T379" s="440"/>
      <c r="U379" s="252"/>
      <c r="V379" s="252"/>
      <c r="W379" s="252"/>
      <c r="X379" s="252"/>
      <c r="Y379" s="81"/>
      <c r="AB379" s="251"/>
      <c r="AI379" s="252"/>
      <c r="AJ379" s="252"/>
    </row>
    <row r="380" ht="15.75" customHeight="1">
      <c r="S380" s="440"/>
      <c r="T380" s="440"/>
      <c r="U380" s="252"/>
      <c r="V380" s="252"/>
      <c r="W380" s="252"/>
      <c r="X380" s="252"/>
      <c r="Y380" s="81"/>
      <c r="AB380" s="251"/>
      <c r="AI380" s="252"/>
      <c r="AJ380" s="252"/>
    </row>
    <row r="381" ht="15.75" customHeight="1">
      <c r="S381" s="440"/>
      <c r="T381" s="440"/>
      <c r="U381" s="252"/>
      <c r="V381" s="252"/>
      <c r="W381" s="252"/>
      <c r="X381" s="252"/>
      <c r="Y381" s="81"/>
      <c r="AB381" s="251"/>
      <c r="AI381" s="252"/>
      <c r="AJ381" s="252"/>
    </row>
    <row r="382" ht="15.75" customHeight="1">
      <c r="S382" s="440"/>
      <c r="T382" s="440"/>
      <c r="U382" s="252"/>
      <c r="V382" s="252"/>
      <c r="W382" s="252"/>
      <c r="X382" s="252"/>
      <c r="Y382" s="81"/>
      <c r="AB382" s="251"/>
      <c r="AI382" s="252"/>
      <c r="AJ382" s="252"/>
    </row>
    <row r="383" ht="15.75" customHeight="1">
      <c r="S383" s="440"/>
      <c r="T383" s="440"/>
      <c r="U383" s="252"/>
      <c r="V383" s="252"/>
      <c r="W383" s="252"/>
      <c r="X383" s="252"/>
      <c r="Y383" s="81"/>
      <c r="AB383" s="251"/>
      <c r="AI383" s="252"/>
      <c r="AJ383" s="252"/>
    </row>
    <row r="384" ht="15.75" customHeight="1">
      <c r="S384" s="440"/>
      <c r="T384" s="440"/>
      <c r="U384" s="252"/>
      <c r="V384" s="252"/>
      <c r="W384" s="252"/>
      <c r="X384" s="252"/>
      <c r="Y384" s="81"/>
      <c r="AB384" s="251"/>
      <c r="AI384" s="252"/>
      <c r="AJ384" s="252"/>
    </row>
    <row r="385" ht="15.75" customHeight="1">
      <c r="S385" s="440"/>
      <c r="T385" s="440"/>
      <c r="U385" s="252"/>
      <c r="V385" s="252"/>
      <c r="W385" s="252"/>
      <c r="X385" s="252"/>
      <c r="Y385" s="81"/>
      <c r="AB385" s="251"/>
      <c r="AI385" s="252"/>
      <c r="AJ385" s="252"/>
    </row>
    <row r="386" ht="15.75" customHeight="1">
      <c r="S386" s="440"/>
      <c r="T386" s="440"/>
      <c r="U386" s="252"/>
      <c r="V386" s="252"/>
      <c r="W386" s="252"/>
      <c r="X386" s="252"/>
      <c r="Y386" s="81"/>
      <c r="AB386" s="251"/>
      <c r="AI386" s="252"/>
      <c r="AJ386" s="252"/>
    </row>
    <row r="387" ht="15.75" customHeight="1">
      <c r="S387" s="440"/>
      <c r="T387" s="440"/>
      <c r="U387" s="252"/>
      <c r="V387" s="252"/>
      <c r="W387" s="252"/>
      <c r="X387" s="252"/>
      <c r="Y387" s="81"/>
      <c r="AB387" s="251"/>
      <c r="AI387" s="252"/>
      <c r="AJ387" s="252"/>
    </row>
    <row r="388" ht="15.75" customHeight="1">
      <c r="S388" s="440"/>
      <c r="T388" s="440"/>
      <c r="U388" s="252"/>
      <c r="V388" s="252"/>
      <c r="W388" s="252"/>
      <c r="X388" s="252"/>
      <c r="Y388" s="81"/>
      <c r="AB388" s="251"/>
      <c r="AI388" s="252"/>
      <c r="AJ388" s="252"/>
    </row>
    <row r="389" ht="15.75" customHeight="1">
      <c r="S389" s="440"/>
      <c r="T389" s="440"/>
      <c r="U389" s="252"/>
      <c r="V389" s="252"/>
      <c r="W389" s="252"/>
      <c r="X389" s="252"/>
      <c r="Y389" s="81"/>
      <c r="AB389" s="251"/>
      <c r="AI389" s="252"/>
      <c r="AJ389" s="252"/>
    </row>
    <row r="390" ht="15.75" customHeight="1">
      <c r="S390" s="440"/>
      <c r="T390" s="440"/>
      <c r="U390" s="252"/>
      <c r="V390" s="252"/>
      <c r="W390" s="252"/>
      <c r="X390" s="252"/>
      <c r="Y390" s="81"/>
      <c r="AB390" s="251"/>
      <c r="AI390" s="252"/>
      <c r="AJ390" s="252"/>
    </row>
    <row r="391" ht="15.75" customHeight="1">
      <c r="S391" s="440"/>
      <c r="T391" s="440"/>
      <c r="U391" s="252"/>
      <c r="V391" s="252"/>
      <c r="W391" s="252"/>
      <c r="X391" s="252"/>
      <c r="Y391" s="81"/>
      <c r="AB391" s="251"/>
      <c r="AI391" s="252"/>
      <c r="AJ391" s="252"/>
    </row>
    <row r="392" ht="15.75" customHeight="1">
      <c r="S392" s="440"/>
      <c r="T392" s="440"/>
      <c r="U392" s="252"/>
      <c r="V392" s="252"/>
      <c r="W392" s="252"/>
      <c r="X392" s="252"/>
      <c r="Y392" s="81"/>
      <c r="AB392" s="251"/>
      <c r="AI392" s="252"/>
      <c r="AJ392" s="252"/>
    </row>
    <row r="393" ht="15.75" customHeight="1">
      <c r="S393" s="440"/>
      <c r="T393" s="440"/>
      <c r="U393" s="252"/>
      <c r="V393" s="252"/>
      <c r="W393" s="252"/>
      <c r="X393" s="252"/>
      <c r="Y393" s="81"/>
      <c r="AB393" s="251"/>
      <c r="AI393" s="252"/>
      <c r="AJ393" s="252"/>
    </row>
    <row r="394" ht="15.75" customHeight="1">
      <c r="S394" s="440"/>
      <c r="T394" s="440"/>
      <c r="U394" s="252"/>
      <c r="V394" s="252"/>
      <c r="W394" s="252"/>
      <c r="X394" s="252"/>
      <c r="Y394" s="81"/>
      <c r="AB394" s="251"/>
      <c r="AI394" s="252"/>
      <c r="AJ394" s="252"/>
    </row>
    <row r="395" ht="15.75" customHeight="1">
      <c r="S395" s="440"/>
      <c r="T395" s="440"/>
      <c r="U395" s="252"/>
      <c r="V395" s="252"/>
      <c r="W395" s="252"/>
      <c r="X395" s="252"/>
      <c r="Y395" s="81"/>
      <c r="AB395" s="251"/>
      <c r="AI395" s="252"/>
      <c r="AJ395" s="252"/>
    </row>
    <row r="396" ht="15.75" customHeight="1">
      <c r="S396" s="440"/>
      <c r="T396" s="440"/>
      <c r="U396" s="252"/>
      <c r="V396" s="252"/>
      <c r="W396" s="252"/>
      <c r="X396" s="252"/>
      <c r="Y396" s="81"/>
      <c r="AB396" s="251"/>
      <c r="AI396" s="252"/>
      <c r="AJ396" s="252"/>
    </row>
    <row r="397" ht="15.75" customHeight="1">
      <c r="S397" s="440"/>
      <c r="T397" s="440"/>
      <c r="U397" s="252"/>
      <c r="V397" s="252"/>
      <c r="W397" s="252"/>
      <c r="X397" s="252"/>
      <c r="Y397" s="81"/>
      <c r="AB397" s="251"/>
      <c r="AI397" s="252"/>
      <c r="AJ397" s="252"/>
    </row>
    <row r="398" ht="15.75" customHeight="1">
      <c r="S398" s="440"/>
      <c r="T398" s="440"/>
      <c r="U398" s="252"/>
      <c r="V398" s="252"/>
      <c r="W398" s="252"/>
      <c r="X398" s="252"/>
      <c r="Y398" s="81"/>
      <c r="AB398" s="251"/>
      <c r="AI398" s="252"/>
      <c r="AJ398" s="252"/>
    </row>
    <row r="399" ht="15.75" customHeight="1">
      <c r="S399" s="440"/>
      <c r="T399" s="440"/>
      <c r="U399" s="252"/>
      <c r="V399" s="252"/>
      <c r="W399" s="252"/>
      <c r="X399" s="252"/>
      <c r="Y399" s="81"/>
      <c r="AB399" s="251"/>
      <c r="AI399" s="252"/>
      <c r="AJ399" s="252"/>
    </row>
    <row r="400" ht="15.75" customHeight="1">
      <c r="S400" s="440"/>
      <c r="T400" s="440"/>
      <c r="U400" s="252"/>
      <c r="V400" s="252"/>
      <c r="W400" s="252"/>
      <c r="X400" s="252"/>
      <c r="Y400" s="81"/>
      <c r="AB400" s="251"/>
      <c r="AI400" s="252"/>
      <c r="AJ400" s="252"/>
    </row>
    <row r="401" ht="15.75" customHeight="1">
      <c r="S401" s="440"/>
      <c r="T401" s="440"/>
      <c r="U401" s="252"/>
      <c r="V401" s="252"/>
      <c r="W401" s="252"/>
      <c r="X401" s="252"/>
      <c r="Y401" s="81"/>
      <c r="AB401" s="251"/>
      <c r="AI401" s="252"/>
      <c r="AJ401" s="252"/>
    </row>
    <row r="402" ht="15.75" customHeight="1">
      <c r="S402" s="440"/>
      <c r="T402" s="440"/>
      <c r="U402" s="252"/>
      <c r="V402" s="252"/>
      <c r="W402" s="252"/>
      <c r="X402" s="252"/>
      <c r="Y402" s="81"/>
      <c r="AB402" s="251"/>
      <c r="AI402" s="252"/>
      <c r="AJ402" s="252"/>
    </row>
    <row r="403" ht="15.75" customHeight="1">
      <c r="S403" s="440"/>
      <c r="T403" s="440"/>
      <c r="U403" s="252"/>
      <c r="V403" s="252"/>
      <c r="W403" s="252"/>
      <c r="X403" s="252"/>
      <c r="Y403" s="81"/>
      <c r="AB403" s="251"/>
      <c r="AI403" s="252"/>
      <c r="AJ403" s="252"/>
    </row>
    <row r="404" ht="15.75" customHeight="1">
      <c r="S404" s="440"/>
      <c r="T404" s="440"/>
      <c r="U404" s="252"/>
      <c r="V404" s="252"/>
      <c r="W404" s="252"/>
      <c r="X404" s="252"/>
      <c r="Y404" s="81"/>
      <c r="AB404" s="251"/>
      <c r="AI404" s="252"/>
      <c r="AJ404" s="252"/>
    </row>
    <row r="405" ht="15.75" customHeight="1">
      <c r="S405" s="440"/>
      <c r="T405" s="440"/>
      <c r="U405" s="252"/>
      <c r="V405" s="252"/>
      <c r="W405" s="252"/>
      <c r="X405" s="252"/>
      <c r="Y405" s="81"/>
      <c r="AB405" s="251"/>
      <c r="AI405" s="252"/>
      <c r="AJ405" s="252"/>
    </row>
    <row r="406" ht="15.75" customHeight="1">
      <c r="S406" s="440"/>
      <c r="T406" s="440"/>
      <c r="U406" s="252"/>
      <c r="V406" s="252"/>
      <c r="W406" s="252"/>
      <c r="X406" s="252"/>
      <c r="Y406" s="81"/>
      <c r="AB406" s="251"/>
      <c r="AI406" s="252"/>
      <c r="AJ406" s="252"/>
    </row>
    <row r="407" ht="15.75" customHeight="1">
      <c r="S407" s="440"/>
      <c r="T407" s="440"/>
      <c r="U407" s="252"/>
      <c r="V407" s="252"/>
      <c r="W407" s="252"/>
      <c r="X407" s="252"/>
      <c r="Y407" s="81"/>
      <c r="AB407" s="251"/>
      <c r="AI407" s="252"/>
      <c r="AJ407" s="252"/>
    </row>
    <row r="408" ht="15.75" customHeight="1">
      <c r="S408" s="440"/>
      <c r="T408" s="440"/>
      <c r="U408" s="252"/>
      <c r="V408" s="252"/>
      <c r="W408" s="252"/>
      <c r="X408" s="252"/>
      <c r="Y408" s="81"/>
      <c r="AB408" s="251"/>
      <c r="AI408" s="252"/>
      <c r="AJ408" s="252"/>
    </row>
    <row r="409" ht="15.75" customHeight="1">
      <c r="S409" s="440"/>
      <c r="T409" s="440"/>
      <c r="U409" s="252"/>
      <c r="V409" s="252"/>
      <c r="W409" s="252"/>
      <c r="X409" s="252"/>
      <c r="Y409" s="81"/>
      <c r="AB409" s="251"/>
      <c r="AI409" s="252"/>
      <c r="AJ409" s="252"/>
    </row>
    <row r="410" ht="15.75" customHeight="1">
      <c r="S410" s="440"/>
      <c r="T410" s="440"/>
      <c r="U410" s="252"/>
      <c r="V410" s="252"/>
      <c r="W410" s="252"/>
      <c r="X410" s="252"/>
      <c r="Y410" s="81"/>
      <c r="AB410" s="251"/>
      <c r="AI410" s="252"/>
      <c r="AJ410" s="252"/>
    </row>
    <row r="411" ht="15.75" customHeight="1">
      <c r="S411" s="440"/>
      <c r="T411" s="440"/>
      <c r="U411" s="252"/>
      <c r="V411" s="252"/>
      <c r="W411" s="252"/>
      <c r="X411" s="252"/>
      <c r="Y411" s="81"/>
      <c r="AB411" s="251"/>
      <c r="AI411" s="252"/>
      <c r="AJ411" s="252"/>
    </row>
    <row r="412" ht="15.75" customHeight="1">
      <c r="S412" s="440"/>
      <c r="T412" s="440"/>
      <c r="U412" s="252"/>
      <c r="V412" s="252"/>
      <c r="W412" s="252"/>
      <c r="X412" s="252"/>
      <c r="Y412" s="81"/>
      <c r="AB412" s="251"/>
      <c r="AI412" s="252"/>
      <c r="AJ412" s="252"/>
    </row>
    <row r="413" ht="15.75" customHeight="1">
      <c r="S413" s="440"/>
      <c r="T413" s="440"/>
      <c r="U413" s="252"/>
      <c r="V413" s="252"/>
      <c r="W413" s="252"/>
      <c r="X413" s="252"/>
      <c r="Y413" s="81"/>
      <c r="AB413" s="251"/>
      <c r="AI413" s="252"/>
      <c r="AJ413" s="252"/>
    </row>
    <row r="414" ht="15.75" customHeight="1">
      <c r="S414" s="440"/>
      <c r="T414" s="440"/>
      <c r="U414" s="252"/>
      <c r="V414" s="252"/>
      <c r="W414" s="252"/>
      <c r="X414" s="252"/>
      <c r="Y414" s="81"/>
      <c r="AB414" s="251"/>
      <c r="AI414" s="252"/>
      <c r="AJ414" s="252"/>
    </row>
    <row r="415" ht="15.75" customHeight="1">
      <c r="S415" s="440"/>
      <c r="T415" s="440"/>
      <c r="U415" s="252"/>
      <c r="V415" s="252"/>
      <c r="W415" s="252"/>
      <c r="X415" s="252"/>
      <c r="Y415" s="81"/>
      <c r="AB415" s="251"/>
      <c r="AI415" s="252"/>
      <c r="AJ415" s="252"/>
    </row>
    <row r="416" ht="15.75" customHeight="1">
      <c r="S416" s="440"/>
      <c r="T416" s="440"/>
      <c r="U416" s="252"/>
      <c r="V416" s="252"/>
      <c r="W416" s="252"/>
      <c r="X416" s="252"/>
      <c r="Y416" s="81"/>
      <c r="AB416" s="251"/>
      <c r="AI416" s="252"/>
      <c r="AJ416" s="252"/>
    </row>
    <row r="417" ht="15.75" customHeight="1">
      <c r="S417" s="440"/>
      <c r="T417" s="440"/>
      <c r="U417" s="252"/>
      <c r="V417" s="252"/>
      <c r="W417" s="252"/>
      <c r="X417" s="252"/>
      <c r="Y417" s="81"/>
      <c r="AB417" s="251"/>
      <c r="AI417" s="252"/>
      <c r="AJ417" s="252"/>
    </row>
    <row r="418" ht="15.75" customHeight="1">
      <c r="S418" s="440"/>
      <c r="T418" s="440"/>
      <c r="U418" s="252"/>
      <c r="V418" s="252"/>
      <c r="W418" s="252"/>
      <c r="X418" s="252"/>
      <c r="Y418" s="81"/>
      <c r="AB418" s="251"/>
      <c r="AI418" s="252"/>
      <c r="AJ418" s="252"/>
    </row>
    <row r="419" ht="15.75" customHeight="1">
      <c r="S419" s="440"/>
      <c r="T419" s="440"/>
      <c r="U419" s="252"/>
      <c r="V419" s="252"/>
      <c r="W419" s="252"/>
      <c r="X419" s="252"/>
      <c r="Y419" s="81"/>
      <c r="AB419" s="251"/>
      <c r="AI419" s="252"/>
      <c r="AJ419" s="252"/>
    </row>
    <row r="420" ht="15.75" customHeight="1">
      <c r="S420" s="440"/>
      <c r="T420" s="440"/>
      <c r="U420" s="252"/>
      <c r="V420" s="252"/>
      <c r="W420" s="252"/>
      <c r="X420" s="252"/>
      <c r="Y420" s="81"/>
      <c r="AB420" s="251"/>
      <c r="AI420" s="252"/>
      <c r="AJ420" s="252"/>
    </row>
    <row r="421" ht="15.75" customHeight="1">
      <c r="S421" s="440"/>
      <c r="T421" s="440"/>
      <c r="U421" s="252"/>
      <c r="V421" s="252"/>
      <c r="W421" s="252"/>
      <c r="X421" s="252"/>
      <c r="Y421" s="81"/>
      <c r="AB421" s="251"/>
      <c r="AI421" s="252"/>
      <c r="AJ421" s="252"/>
    </row>
    <row r="422" ht="15.75" customHeight="1">
      <c r="S422" s="440"/>
      <c r="T422" s="440"/>
      <c r="U422" s="252"/>
      <c r="V422" s="252"/>
      <c r="W422" s="252"/>
      <c r="X422" s="252"/>
      <c r="Y422" s="81"/>
      <c r="AB422" s="251"/>
      <c r="AI422" s="252"/>
      <c r="AJ422" s="252"/>
    </row>
    <row r="423" ht="15.75" customHeight="1">
      <c r="S423" s="440"/>
      <c r="T423" s="440"/>
      <c r="U423" s="252"/>
      <c r="V423" s="252"/>
      <c r="W423" s="252"/>
      <c r="X423" s="252"/>
      <c r="Y423" s="81"/>
      <c r="AB423" s="251"/>
      <c r="AI423" s="252"/>
      <c r="AJ423" s="252"/>
    </row>
    <row r="424" ht="15.75" customHeight="1">
      <c r="S424" s="440"/>
      <c r="T424" s="440"/>
      <c r="U424" s="252"/>
      <c r="V424" s="252"/>
      <c r="W424" s="252"/>
      <c r="X424" s="252"/>
      <c r="Y424" s="81"/>
      <c r="AB424" s="251"/>
      <c r="AI424" s="252"/>
      <c r="AJ424" s="252"/>
    </row>
    <row r="425" ht="15.75" customHeight="1">
      <c r="S425" s="440"/>
      <c r="T425" s="440"/>
      <c r="U425" s="252"/>
      <c r="V425" s="252"/>
      <c r="W425" s="252"/>
      <c r="X425" s="252"/>
      <c r="Y425" s="81"/>
      <c r="AB425" s="251"/>
      <c r="AI425" s="252"/>
      <c r="AJ425" s="252"/>
    </row>
    <row r="426" ht="15.75" customHeight="1">
      <c r="S426" s="440"/>
      <c r="T426" s="440"/>
      <c r="U426" s="252"/>
      <c r="V426" s="252"/>
      <c r="W426" s="252"/>
      <c r="X426" s="252"/>
      <c r="Y426" s="81"/>
      <c r="AB426" s="251"/>
      <c r="AI426" s="252"/>
      <c r="AJ426" s="252"/>
    </row>
    <row r="427" ht="15.75" customHeight="1">
      <c r="S427" s="440"/>
      <c r="T427" s="440"/>
      <c r="U427" s="252"/>
      <c r="V427" s="252"/>
      <c r="W427" s="252"/>
      <c r="X427" s="252"/>
      <c r="Y427" s="81"/>
      <c r="AB427" s="251"/>
      <c r="AI427" s="252"/>
      <c r="AJ427" s="252"/>
    </row>
    <row r="428" ht="15.75" customHeight="1">
      <c r="S428" s="440"/>
      <c r="T428" s="440"/>
      <c r="U428" s="252"/>
      <c r="V428" s="252"/>
      <c r="W428" s="252"/>
      <c r="X428" s="252"/>
      <c r="Y428" s="81"/>
      <c r="AB428" s="251"/>
      <c r="AI428" s="252"/>
      <c r="AJ428" s="252"/>
    </row>
    <row r="429" ht="15.75" customHeight="1">
      <c r="S429" s="440"/>
      <c r="T429" s="440"/>
      <c r="U429" s="252"/>
      <c r="V429" s="252"/>
      <c r="W429" s="252"/>
      <c r="X429" s="252"/>
      <c r="Y429" s="81"/>
      <c r="AB429" s="251"/>
      <c r="AI429" s="252"/>
      <c r="AJ429" s="252"/>
    </row>
    <row r="430" ht="15.75" customHeight="1">
      <c r="S430" s="440"/>
      <c r="T430" s="440"/>
      <c r="U430" s="252"/>
      <c r="V430" s="252"/>
      <c r="W430" s="252"/>
      <c r="X430" s="252"/>
      <c r="Y430" s="81"/>
      <c r="AB430" s="251"/>
      <c r="AI430" s="252"/>
      <c r="AJ430" s="252"/>
    </row>
    <row r="431" ht="15.75" customHeight="1">
      <c r="S431" s="440"/>
      <c r="T431" s="440"/>
      <c r="U431" s="252"/>
      <c r="V431" s="252"/>
      <c r="W431" s="252"/>
      <c r="X431" s="252"/>
      <c r="Y431" s="81"/>
      <c r="AB431" s="251"/>
      <c r="AI431" s="252"/>
      <c r="AJ431" s="252"/>
    </row>
    <row r="432" ht="15.75" customHeight="1">
      <c r="S432" s="440"/>
      <c r="T432" s="440"/>
      <c r="U432" s="252"/>
      <c r="V432" s="252"/>
      <c r="W432" s="252"/>
      <c r="X432" s="252"/>
      <c r="Y432" s="81"/>
      <c r="AB432" s="251"/>
      <c r="AI432" s="252"/>
      <c r="AJ432" s="252"/>
    </row>
    <row r="433" ht="15.75" customHeight="1">
      <c r="S433" s="440"/>
      <c r="T433" s="440"/>
      <c r="U433" s="252"/>
      <c r="V433" s="252"/>
      <c r="W433" s="252"/>
      <c r="X433" s="252"/>
      <c r="Y433" s="81"/>
      <c r="AB433" s="251"/>
      <c r="AI433" s="252"/>
      <c r="AJ433" s="252"/>
    </row>
    <row r="434" ht="15.75" customHeight="1">
      <c r="S434" s="440"/>
      <c r="T434" s="440"/>
      <c r="U434" s="252"/>
      <c r="V434" s="252"/>
      <c r="W434" s="252"/>
      <c r="X434" s="252"/>
      <c r="Y434" s="81"/>
      <c r="AB434" s="251"/>
      <c r="AI434" s="252"/>
      <c r="AJ434" s="252"/>
    </row>
    <row r="435" ht="15.75" customHeight="1">
      <c r="S435" s="440"/>
      <c r="T435" s="440"/>
      <c r="U435" s="252"/>
      <c r="V435" s="252"/>
      <c r="W435" s="252"/>
      <c r="X435" s="252"/>
      <c r="Y435" s="81"/>
      <c r="AB435" s="251"/>
      <c r="AI435" s="252"/>
      <c r="AJ435" s="252"/>
    </row>
    <row r="436" ht="15.75" customHeight="1">
      <c r="S436" s="440"/>
      <c r="T436" s="440"/>
      <c r="U436" s="252"/>
      <c r="V436" s="252"/>
      <c r="W436" s="252"/>
      <c r="X436" s="252"/>
      <c r="Y436" s="81"/>
      <c r="AB436" s="251"/>
      <c r="AI436" s="252"/>
      <c r="AJ436" s="252"/>
    </row>
    <row r="437" ht="15.75" customHeight="1">
      <c r="S437" s="440"/>
      <c r="T437" s="440"/>
      <c r="U437" s="252"/>
      <c r="V437" s="252"/>
      <c r="W437" s="252"/>
      <c r="X437" s="252"/>
      <c r="Y437" s="81"/>
      <c r="AB437" s="251"/>
      <c r="AI437" s="252"/>
      <c r="AJ437" s="252"/>
    </row>
    <row r="438" ht="15.75" customHeight="1">
      <c r="S438" s="440"/>
      <c r="T438" s="440"/>
      <c r="U438" s="252"/>
      <c r="V438" s="252"/>
      <c r="W438" s="252"/>
      <c r="X438" s="252"/>
      <c r="Y438" s="81"/>
      <c r="AB438" s="251"/>
      <c r="AI438" s="252"/>
      <c r="AJ438" s="252"/>
    </row>
    <row r="439" ht="15.75" customHeight="1">
      <c r="S439" s="440"/>
      <c r="T439" s="440"/>
      <c r="U439" s="252"/>
      <c r="V439" s="252"/>
      <c r="W439" s="252"/>
      <c r="X439" s="252"/>
      <c r="Y439" s="81"/>
      <c r="AB439" s="251"/>
      <c r="AI439" s="252"/>
      <c r="AJ439" s="252"/>
    </row>
    <row r="440" ht="15.75" customHeight="1">
      <c r="S440" s="440"/>
      <c r="T440" s="440"/>
      <c r="U440" s="252"/>
      <c r="V440" s="252"/>
      <c r="W440" s="252"/>
      <c r="X440" s="252"/>
      <c r="Y440" s="81"/>
      <c r="AB440" s="251"/>
      <c r="AI440" s="252"/>
      <c r="AJ440" s="252"/>
    </row>
    <row r="441" ht="15.75" customHeight="1">
      <c r="S441" s="440"/>
      <c r="T441" s="440"/>
      <c r="U441" s="252"/>
      <c r="V441" s="252"/>
      <c r="W441" s="252"/>
      <c r="X441" s="252"/>
      <c r="Y441" s="81"/>
      <c r="AB441" s="251"/>
      <c r="AI441" s="252"/>
      <c r="AJ441" s="252"/>
    </row>
    <row r="442" ht="15.75" customHeight="1">
      <c r="S442" s="440"/>
      <c r="T442" s="440"/>
      <c r="U442" s="252"/>
      <c r="V442" s="252"/>
      <c r="W442" s="252"/>
      <c r="X442" s="252"/>
      <c r="Y442" s="81"/>
      <c r="AB442" s="251"/>
      <c r="AI442" s="252"/>
      <c r="AJ442" s="252"/>
    </row>
    <row r="443" ht="15.75" customHeight="1">
      <c r="S443" s="440"/>
      <c r="T443" s="440"/>
      <c r="U443" s="252"/>
      <c r="V443" s="252"/>
      <c r="W443" s="252"/>
      <c r="X443" s="252"/>
      <c r="Y443" s="81"/>
      <c r="AB443" s="251"/>
      <c r="AI443" s="252"/>
      <c r="AJ443" s="252"/>
    </row>
    <row r="444" ht="15.75" customHeight="1">
      <c r="S444" s="440"/>
      <c r="T444" s="440"/>
      <c r="U444" s="252"/>
      <c r="V444" s="252"/>
      <c r="W444" s="252"/>
      <c r="X444" s="252"/>
      <c r="Y444" s="81"/>
      <c r="AB444" s="251"/>
      <c r="AI444" s="252"/>
      <c r="AJ444" s="252"/>
    </row>
    <row r="445" ht="15.75" customHeight="1">
      <c r="S445" s="440"/>
      <c r="T445" s="440"/>
      <c r="U445" s="252"/>
      <c r="V445" s="252"/>
      <c r="W445" s="252"/>
      <c r="X445" s="252"/>
      <c r="Y445" s="81"/>
      <c r="AB445" s="251"/>
      <c r="AI445" s="252"/>
      <c r="AJ445" s="252"/>
    </row>
    <row r="446" ht="15.75" customHeight="1">
      <c r="S446" s="440"/>
      <c r="T446" s="440"/>
      <c r="U446" s="252"/>
      <c r="V446" s="252"/>
      <c r="W446" s="252"/>
      <c r="X446" s="252"/>
      <c r="Y446" s="81"/>
      <c r="AB446" s="251"/>
      <c r="AI446" s="252"/>
      <c r="AJ446" s="252"/>
    </row>
    <row r="447" ht="15.75" customHeight="1">
      <c r="S447" s="440"/>
      <c r="T447" s="440"/>
      <c r="U447" s="252"/>
      <c r="V447" s="252"/>
      <c r="W447" s="252"/>
      <c r="X447" s="252"/>
      <c r="Y447" s="81"/>
      <c r="AB447" s="251"/>
      <c r="AI447" s="252"/>
      <c r="AJ447" s="252"/>
    </row>
    <row r="448" ht="15.75" customHeight="1">
      <c r="S448" s="440"/>
      <c r="T448" s="440"/>
      <c r="U448" s="252"/>
      <c r="V448" s="252"/>
      <c r="W448" s="252"/>
      <c r="X448" s="252"/>
      <c r="Y448" s="81"/>
      <c r="AB448" s="251"/>
      <c r="AI448" s="252"/>
      <c r="AJ448" s="252"/>
    </row>
    <row r="449" ht="15.75" customHeight="1">
      <c r="S449" s="440"/>
      <c r="T449" s="440"/>
      <c r="U449" s="252"/>
      <c r="V449" s="252"/>
      <c r="W449" s="252"/>
      <c r="X449" s="252"/>
      <c r="Y449" s="81"/>
      <c r="AB449" s="251"/>
      <c r="AI449" s="252"/>
      <c r="AJ449" s="252"/>
    </row>
    <row r="450" ht="15.75" customHeight="1">
      <c r="S450" s="440"/>
      <c r="T450" s="440"/>
      <c r="U450" s="252"/>
      <c r="V450" s="252"/>
      <c r="W450" s="252"/>
      <c r="X450" s="252"/>
      <c r="Y450" s="81"/>
      <c r="AB450" s="251"/>
      <c r="AI450" s="252"/>
      <c r="AJ450" s="252"/>
    </row>
    <row r="451" ht="15.75" customHeight="1">
      <c r="S451" s="440"/>
      <c r="T451" s="440"/>
      <c r="U451" s="252"/>
      <c r="V451" s="252"/>
      <c r="W451" s="252"/>
      <c r="X451" s="252"/>
      <c r="Y451" s="81"/>
      <c r="AB451" s="251"/>
      <c r="AI451" s="252"/>
      <c r="AJ451" s="252"/>
    </row>
    <row r="452" ht="15.75" customHeight="1">
      <c r="S452" s="440"/>
      <c r="T452" s="440"/>
      <c r="U452" s="252"/>
      <c r="V452" s="252"/>
      <c r="W452" s="252"/>
      <c r="X452" s="252"/>
      <c r="Y452" s="81"/>
      <c r="AB452" s="251"/>
      <c r="AI452" s="252"/>
      <c r="AJ452" s="252"/>
    </row>
    <row r="453" ht="15.75" customHeight="1">
      <c r="S453" s="440"/>
      <c r="T453" s="440"/>
      <c r="U453" s="252"/>
      <c r="V453" s="252"/>
      <c r="W453" s="252"/>
      <c r="X453" s="252"/>
      <c r="Y453" s="81"/>
      <c r="AB453" s="251"/>
      <c r="AI453" s="252"/>
      <c r="AJ453" s="252"/>
    </row>
    <row r="454" ht="15.75" customHeight="1">
      <c r="S454" s="440"/>
      <c r="T454" s="440"/>
      <c r="U454" s="252"/>
      <c r="V454" s="252"/>
      <c r="W454" s="252"/>
      <c r="X454" s="252"/>
      <c r="Y454" s="81"/>
      <c r="AB454" s="251"/>
      <c r="AI454" s="252"/>
      <c r="AJ454" s="252"/>
    </row>
    <row r="455" ht="15.75" customHeight="1">
      <c r="S455" s="440"/>
      <c r="T455" s="440"/>
      <c r="U455" s="252"/>
      <c r="V455" s="252"/>
      <c r="W455" s="252"/>
      <c r="X455" s="252"/>
      <c r="Y455" s="81"/>
      <c r="AB455" s="251"/>
      <c r="AI455" s="252"/>
      <c r="AJ455" s="252"/>
    </row>
    <row r="456" ht="15.75" customHeight="1">
      <c r="S456" s="440"/>
      <c r="T456" s="440"/>
      <c r="U456" s="252"/>
      <c r="V456" s="252"/>
      <c r="W456" s="252"/>
      <c r="X456" s="252"/>
      <c r="Y456" s="81"/>
      <c r="AB456" s="251"/>
      <c r="AI456" s="252"/>
      <c r="AJ456" s="252"/>
    </row>
    <row r="457" ht="15.75" customHeight="1">
      <c r="S457" s="440"/>
      <c r="T457" s="440"/>
      <c r="U457" s="252"/>
      <c r="V457" s="252"/>
      <c r="W457" s="252"/>
      <c r="X457" s="252"/>
      <c r="Y457" s="81"/>
      <c r="AB457" s="251"/>
      <c r="AI457" s="252"/>
      <c r="AJ457" s="252"/>
    </row>
    <row r="458" ht="15.75" customHeight="1">
      <c r="S458" s="440"/>
      <c r="T458" s="440"/>
      <c r="U458" s="252"/>
      <c r="V458" s="252"/>
      <c r="W458" s="252"/>
      <c r="X458" s="252"/>
      <c r="Y458" s="81"/>
      <c r="AB458" s="251"/>
      <c r="AI458" s="252"/>
      <c r="AJ458" s="252"/>
    </row>
    <row r="459" ht="15.75" customHeight="1">
      <c r="S459" s="440"/>
      <c r="T459" s="440"/>
      <c r="U459" s="252"/>
      <c r="V459" s="252"/>
      <c r="W459" s="252"/>
      <c r="X459" s="252"/>
      <c r="Y459" s="81"/>
      <c r="AB459" s="251"/>
      <c r="AI459" s="252"/>
      <c r="AJ459" s="252"/>
    </row>
    <row r="460" ht="15.75" customHeight="1">
      <c r="S460" s="440"/>
      <c r="T460" s="440"/>
      <c r="U460" s="252"/>
      <c r="V460" s="252"/>
      <c r="W460" s="252"/>
      <c r="X460" s="252"/>
      <c r="Y460" s="81"/>
      <c r="AB460" s="251"/>
      <c r="AI460" s="252"/>
      <c r="AJ460" s="252"/>
    </row>
    <row r="461" ht="15.75" customHeight="1">
      <c r="S461" s="440"/>
      <c r="T461" s="440"/>
      <c r="U461" s="252"/>
      <c r="V461" s="252"/>
      <c r="W461" s="252"/>
      <c r="X461" s="252"/>
      <c r="Y461" s="81"/>
      <c r="AB461" s="251"/>
      <c r="AI461" s="252"/>
      <c r="AJ461" s="252"/>
    </row>
    <row r="462" ht="15.75" customHeight="1">
      <c r="S462" s="440"/>
      <c r="T462" s="440"/>
      <c r="U462" s="252"/>
      <c r="V462" s="252"/>
      <c r="W462" s="252"/>
      <c r="X462" s="252"/>
      <c r="Y462" s="81"/>
      <c r="AB462" s="251"/>
      <c r="AI462" s="252"/>
      <c r="AJ462" s="252"/>
    </row>
    <row r="463" ht="15.75" customHeight="1">
      <c r="S463" s="440"/>
      <c r="T463" s="440"/>
      <c r="U463" s="252"/>
      <c r="V463" s="252"/>
      <c r="W463" s="252"/>
      <c r="X463" s="252"/>
      <c r="Y463" s="81"/>
      <c r="AB463" s="251"/>
      <c r="AI463" s="252"/>
      <c r="AJ463" s="252"/>
    </row>
    <row r="464" ht="15.75" customHeight="1">
      <c r="S464" s="440"/>
      <c r="T464" s="440"/>
      <c r="U464" s="252"/>
      <c r="V464" s="252"/>
      <c r="W464" s="252"/>
      <c r="X464" s="252"/>
      <c r="Y464" s="81"/>
      <c r="AB464" s="251"/>
      <c r="AI464" s="252"/>
      <c r="AJ464" s="252"/>
    </row>
    <row r="465" ht="15.75" customHeight="1">
      <c r="S465" s="440"/>
      <c r="T465" s="440"/>
      <c r="U465" s="252"/>
      <c r="V465" s="252"/>
      <c r="W465" s="252"/>
      <c r="X465" s="252"/>
      <c r="Y465" s="81"/>
      <c r="AB465" s="251"/>
      <c r="AI465" s="252"/>
      <c r="AJ465" s="252"/>
    </row>
    <row r="466" ht="15.75" customHeight="1">
      <c r="S466" s="440"/>
      <c r="T466" s="440"/>
      <c r="U466" s="252"/>
      <c r="V466" s="252"/>
      <c r="W466" s="252"/>
      <c r="X466" s="252"/>
      <c r="Y466" s="81"/>
      <c r="AB466" s="251"/>
      <c r="AI466" s="252"/>
      <c r="AJ466" s="252"/>
    </row>
    <row r="467" ht="15.75" customHeight="1">
      <c r="S467" s="440"/>
      <c r="T467" s="440"/>
      <c r="U467" s="252"/>
      <c r="V467" s="252"/>
      <c r="W467" s="252"/>
      <c r="X467" s="252"/>
      <c r="Y467" s="81"/>
      <c r="AB467" s="251"/>
      <c r="AI467" s="252"/>
      <c r="AJ467" s="252"/>
    </row>
    <row r="468" ht="15.75" customHeight="1">
      <c r="S468" s="440"/>
      <c r="T468" s="440"/>
      <c r="U468" s="252"/>
      <c r="V468" s="252"/>
      <c r="W468" s="252"/>
      <c r="X468" s="252"/>
      <c r="Y468" s="81"/>
      <c r="AB468" s="251"/>
      <c r="AI468" s="252"/>
      <c r="AJ468" s="252"/>
    </row>
    <row r="469" ht="15.75" customHeight="1">
      <c r="S469" s="440"/>
      <c r="T469" s="440"/>
      <c r="U469" s="252"/>
      <c r="V469" s="252"/>
      <c r="W469" s="252"/>
      <c r="X469" s="252"/>
      <c r="Y469" s="81"/>
      <c r="AB469" s="251"/>
      <c r="AI469" s="252"/>
      <c r="AJ469" s="252"/>
    </row>
    <row r="470" ht="15.75" customHeight="1">
      <c r="S470" s="440"/>
      <c r="T470" s="440"/>
      <c r="U470" s="252"/>
      <c r="V470" s="252"/>
      <c r="W470" s="252"/>
      <c r="X470" s="252"/>
      <c r="Y470" s="81"/>
      <c r="AB470" s="251"/>
      <c r="AI470" s="252"/>
      <c r="AJ470" s="252"/>
    </row>
    <row r="471" ht="15.75" customHeight="1">
      <c r="S471" s="440"/>
      <c r="T471" s="440"/>
      <c r="U471" s="252"/>
      <c r="V471" s="252"/>
      <c r="W471" s="252"/>
      <c r="X471" s="252"/>
      <c r="Y471" s="81"/>
      <c r="AB471" s="251"/>
      <c r="AI471" s="252"/>
      <c r="AJ471" s="252"/>
    </row>
    <row r="472" ht="15.75" customHeight="1">
      <c r="S472" s="440"/>
      <c r="T472" s="440"/>
      <c r="U472" s="252"/>
      <c r="V472" s="252"/>
      <c r="W472" s="252"/>
      <c r="X472" s="252"/>
      <c r="Y472" s="81"/>
      <c r="AB472" s="251"/>
      <c r="AI472" s="252"/>
      <c r="AJ472" s="252"/>
    </row>
    <row r="473" ht="15.75" customHeight="1">
      <c r="S473" s="440"/>
      <c r="T473" s="440"/>
      <c r="U473" s="252"/>
      <c r="V473" s="252"/>
      <c r="W473" s="252"/>
      <c r="X473" s="252"/>
      <c r="Y473" s="81"/>
      <c r="AB473" s="251"/>
      <c r="AI473" s="252"/>
      <c r="AJ473" s="252"/>
    </row>
    <row r="474" ht="15.75" customHeight="1">
      <c r="S474" s="440"/>
      <c r="T474" s="440"/>
      <c r="U474" s="252"/>
      <c r="V474" s="252"/>
      <c r="W474" s="252"/>
      <c r="X474" s="252"/>
      <c r="Y474" s="81"/>
      <c r="AB474" s="251"/>
      <c r="AI474" s="252"/>
      <c r="AJ474" s="252"/>
    </row>
    <row r="475" ht="15.75" customHeight="1">
      <c r="S475" s="440"/>
      <c r="T475" s="440"/>
      <c r="U475" s="252"/>
      <c r="V475" s="252"/>
      <c r="W475" s="252"/>
      <c r="X475" s="252"/>
      <c r="Y475" s="81"/>
      <c r="AB475" s="251"/>
      <c r="AI475" s="252"/>
      <c r="AJ475" s="252"/>
    </row>
    <row r="476" ht="15.75" customHeight="1">
      <c r="S476" s="440"/>
      <c r="T476" s="440"/>
      <c r="U476" s="252"/>
      <c r="V476" s="252"/>
      <c r="W476" s="252"/>
      <c r="X476" s="252"/>
      <c r="Y476" s="81"/>
      <c r="AB476" s="251"/>
      <c r="AI476" s="252"/>
      <c r="AJ476" s="252"/>
    </row>
    <row r="477" ht="15.75" customHeight="1">
      <c r="S477" s="440"/>
      <c r="T477" s="440"/>
      <c r="U477" s="252"/>
      <c r="V477" s="252"/>
      <c r="W477" s="252"/>
      <c r="X477" s="252"/>
      <c r="Y477" s="81"/>
      <c r="AB477" s="251"/>
      <c r="AI477" s="252"/>
      <c r="AJ477" s="252"/>
    </row>
    <row r="478" ht="15.75" customHeight="1">
      <c r="S478" s="440"/>
      <c r="T478" s="440"/>
      <c r="U478" s="252"/>
      <c r="V478" s="252"/>
      <c r="W478" s="252"/>
      <c r="X478" s="252"/>
      <c r="Y478" s="81"/>
      <c r="AB478" s="251"/>
      <c r="AI478" s="252"/>
      <c r="AJ478" s="252"/>
    </row>
    <row r="479" ht="15.75" customHeight="1">
      <c r="S479" s="440"/>
      <c r="T479" s="440"/>
      <c r="U479" s="252"/>
      <c r="V479" s="252"/>
      <c r="W479" s="252"/>
      <c r="X479" s="252"/>
      <c r="Y479" s="81"/>
      <c r="AB479" s="251"/>
      <c r="AI479" s="252"/>
      <c r="AJ479" s="252"/>
    </row>
    <row r="480" ht="15.75" customHeight="1">
      <c r="S480" s="440"/>
      <c r="T480" s="440"/>
      <c r="U480" s="252"/>
      <c r="V480" s="252"/>
      <c r="W480" s="252"/>
      <c r="X480" s="252"/>
      <c r="Y480" s="81"/>
      <c r="AB480" s="251"/>
      <c r="AI480" s="252"/>
      <c r="AJ480" s="252"/>
    </row>
    <row r="481" ht="15.75" customHeight="1">
      <c r="S481" s="440"/>
      <c r="T481" s="440"/>
      <c r="U481" s="252"/>
      <c r="V481" s="252"/>
      <c r="W481" s="252"/>
      <c r="X481" s="252"/>
      <c r="Y481" s="81"/>
      <c r="AB481" s="251"/>
      <c r="AI481" s="252"/>
      <c r="AJ481" s="252"/>
    </row>
    <row r="482" ht="15.75" customHeight="1">
      <c r="S482" s="440"/>
      <c r="T482" s="440"/>
      <c r="U482" s="252"/>
      <c r="V482" s="252"/>
      <c r="W482" s="252"/>
      <c r="X482" s="252"/>
      <c r="Y482" s="81"/>
      <c r="AB482" s="251"/>
      <c r="AI482" s="252"/>
      <c r="AJ482" s="252"/>
    </row>
    <row r="483" ht="15.75" customHeight="1">
      <c r="S483" s="440"/>
      <c r="T483" s="440"/>
      <c r="U483" s="252"/>
      <c r="V483" s="252"/>
      <c r="W483" s="252"/>
      <c r="X483" s="252"/>
      <c r="Y483" s="81"/>
      <c r="AB483" s="251"/>
      <c r="AI483" s="252"/>
      <c r="AJ483" s="252"/>
    </row>
    <row r="484" ht="15.75" customHeight="1">
      <c r="S484" s="440"/>
      <c r="T484" s="440"/>
      <c r="U484" s="252"/>
      <c r="V484" s="252"/>
      <c r="W484" s="252"/>
      <c r="X484" s="252"/>
      <c r="Y484" s="81"/>
      <c r="AB484" s="251"/>
      <c r="AI484" s="252"/>
      <c r="AJ484" s="252"/>
    </row>
    <row r="485" ht="15.75" customHeight="1">
      <c r="S485" s="440"/>
      <c r="T485" s="440"/>
      <c r="U485" s="252"/>
      <c r="V485" s="252"/>
      <c r="W485" s="252"/>
      <c r="X485" s="252"/>
      <c r="Y485" s="81"/>
      <c r="AB485" s="251"/>
      <c r="AI485" s="252"/>
      <c r="AJ485" s="252"/>
    </row>
    <row r="486" ht="15.75" customHeight="1">
      <c r="S486" s="440"/>
      <c r="T486" s="440"/>
      <c r="U486" s="252"/>
      <c r="V486" s="252"/>
      <c r="W486" s="252"/>
      <c r="X486" s="252"/>
      <c r="Y486" s="81"/>
      <c r="AB486" s="251"/>
      <c r="AI486" s="252"/>
      <c r="AJ486" s="252"/>
    </row>
    <row r="487" ht="15.75" customHeight="1">
      <c r="S487" s="440"/>
      <c r="T487" s="440"/>
      <c r="U487" s="252"/>
      <c r="V487" s="252"/>
      <c r="W487" s="252"/>
      <c r="X487" s="252"/>
      <c r="Y487" s="81"/>
      <c r="AB487" s="251"/>
      <c r="AI487" s="252"/>
      <c r="AJ487" s="252"/>
    </row>
    <row r="488" ht="15.75" customHeight="1">
      <c r="S488" s="440"/>
      <c r="T488" s="440"/>
      <c r="U488" s="252"/>
      <c r="V488" s="252"/>
      <c r="W488" s="252"/>
      <c r="X488" s="252"/>
      <c r="Y488" s="81"/>
      <c r="AB488" s="251"/>
      <c r="AI488" s="252"/>
      <c r="AJ488" s="252"/>
    </row>
    <row r="489" ht="15.75" customHeight="1">
      <c r="S489" s="440"/>
      <c r="T489" s="440"/>
      <c r="U489" s="252"/>
      <c r="V489" s="252"/>
      <c r="W489" s="252"/>
      <c r="X489" s="252"/>
      <c r="Y489" s="81"/>
      <c r="AB489" s="251"/>
      <c r="AI489" s="252"/>
      <c r="AJ489" s="252"/>
    </row>
    <row r="490" ht="15.75" customHeight="1">
      <c r="S490" s="440"/>
      <c r="T490" s="440"/>
      <c r="U490" s="252"/>
      <c r="V490" s="252"/>
      <c r="W490" s="252"/>
      <c r="X490" s="252"/>
      <c r="Y490" s="81"/>
      <c r="AB490" s="251"/>
      <c r="AI490" s="252"/>
      <c r="AJ490" s="252"/>
    </row>
    <row r="491" ht="15.75" customHeight="1">
      <c r="S491" s="440"/>
      <c r="T491" s="440"/>
      <c r="U491" s="252"/>
      <c r="V491" s="252"/>
      <c r="W491" s="252"/>
      <c r="X491" s="252"/>
      <c r="Y491" s="81"/>
      <c r="AB491" s="251"/>
      <c r="AI491" s="252"/>
      <c r="AJ491" s="252"/>
    </row>
    <row r="492" ht="15.75" customHeight="1">
      <c r="S492" s="440"/>
      <c r="T492" s="440"/>
      <c r="U492" s="252"/>
      <c r="V492" s="252"/>
      <c r="W492" s="252"/>
      <c r="X492" s="252"/>
      <c r="Y492" s="81"/>
      <c r="AB492" s="251"/>
      <c r="AI492" s="252"/>
      <c r="AJ492" s="252"/>
    </row>
    <row r="493" ht="15.75" customHeight="1">
      <c r="S493" s="440"/>
      <c r="T493" s="440"/>
      <c r="U493" s="252"/>
      <c r="V493" s="252"/>
      <c r="W493" s="252"/>
      <c r="X493" s="252"/>
      <c r="Y493" s="81"/>
      <c r="AB493" s="251"/>
      <c r="AI493" s="252"/>
      <c r="AJ493" s="252"/>
    </row>
    <row r="494" ht="15.75" customHeight="1">
      <c r="S494" s="440"/>
      <c r="T494" s="440"/>
      <c r="U494" s="252"/>
      <c r="V494" s="252"/>
      <c r="W494" s="252"/>
      <c r="X494" s="252"/>
      <c r="Y494" s="81"/>
      <c r="AB494" s="251"/>
      <c r="AI494" s="252"/>
      <c r="AJ494" s="252"/>
    </row>
    <row r="495" ht="15.75" customHeight="1">
      <c r="S495" s="440"/>
      <c r="T495" s="440"/>
      <c r="U495" s="252"/>
      <c r="V495" s="252"/>
      <c r="W495" s="252"/>
      <c r="X495" s="252"/>
      <c r="Y495" s="81"/>
      <c r="AB495" s="251"/>
      <c r="AI495" s="252"/>
      <c r="AJ495" s="252"/>
    </row>
    <row r="496" ht="15.75" customHeight="1">
      <c r="S496" s="440"/>
      <c r="T496" s="440"/>
      <c r="U496" s="252"/>
      <c r="V496" s="252"/>
      <c r="W496" s="252"/>
      <c r="X496" s="252"/>
      <c r="Y496" s="81"/>
      <c r="AB496" s="251"/>
      <c r="AI496" s="252"/>
      <c r="AJ496" s="252"/>
    </row>
    <row r="497" ht="15.75" customHeight="1">
      <c r="S497" s="440"/>
      <c r="T497" s="440"/>
      <c r="U497" s="252"/>
      <c r="V497" s="252"/>
      <c r="W497" s="252"/>
      <c r="X497" s="252"/>
      <c r="Y497" s="81"/>
      <c r="AB497" s="251"/>
      <c r="AI497" s="252"/>
      <c r="AJ497" s="252"/>
    </row>
    <row r="498" ht="15.75" customHeight="1">
      <c r="S498" s="440"/>
      <c r="T498" s="440"/>
      <c r="U498" s="252"/>
      <c r="V498" s="252"/>
      <c r="W498" s="252"/>
      <c r="X498" s="252"/>
      <c r="Y498" s="81"/>
      <c r="AB498" s="251"/>
      <c r="AI498" s="252"/>
      <c r="AJ498" s="252"/>
    </row>
    <row r="499" ht="15.75" customHeight="1">
      <c r="S499" s="440"/>
      <c r="T499" s="440"/>
      <c r="U499" s="252"/>
      <c r="V499" s="252"/>
      <c r="W499" s="252"/>
      <c r="X499" s="252"/>
      <c r="Y499" s="81"/>
      <c r="AB499" s="251"/>
      <c r="AI499" s="252"/>
      <c r="AJ499" s="252"/>
    </row>
    <row r="500" ht="15.75" customHeight="1">
      <c r="S500" s="440"/>
      <c r="T500" s="440"/>
      <c r="U500" s="252"/>
      <c r="V500" s="252"/>
      <c r="W500" s="252"/>
      <c r="X500" s="252"/>
      <c r="Y500" s="81"/>
      <c r="AB500" s="251"/>
      <c r="AI500" s="252"/>
      <c r="AJ500" s="252"/>
    </row>
    <row r="501" ht="15.75" customHeight="1">
      <c r="S501" s="440"/>
      <c r="T501" s="440"/>
      <c r="U501" s="252"/>
      <c r="V501" s="252"/>
      <c r="W501" s="252"/>
      <c r="X501" s="252"/>
      <c r="Y501" s="81"/>
      <c r="AB501" s="251"/>
      <c r="AI501" s="252"/>
      <c r="AJ501" s="252"/>
    </row>
    <row r="502" ht="15.75" customHeight="1">
      <c r="S502" s="440"/>
      <c r="T502" s="440"/>
      <c r="U502" s="252"/>
      <c r="V502" s="252"/>
      <c r="W502" s="252"/>
      <c r="X502" s="252"/>
      <c r="Y502" s="81"/>
      <c r="AB502" s="251"/>
      <c r="AI502" s="252"/>
      <c r="AJ502" s="252"/>
    </row>
    <row r="503" ht="15.75" customHeight="1">
      <c r="S503" s="440"/>
      <c r="T503" s="440"/>
      <c r="U503" s="252"/>
      <c r="V503" s="252"/>
      <c r="W503" s="252"/>
      <c r="X503" s="252"/>
      <c r="Y503" s="81"/>
      <c r="AB503" s="251"/>
      <c r="AI503" s="252"/>
      <c r="AJ503" s="252"/>
    </row>
    <row r="504" ht="15.75" customHeight="1">
      <c r="S504" s="440"/>
      <c r="T504" s="440"/>
      <c r="U504" s="252"/>
      <c r="V504" s="252"/>
      <c r="W504" s="252"/>
      <c r="X504" s="252"/>
      <c r="Y504" s="81"/>
      <c r="AB504" s="251"/>
      <c r="AI504" s="252"/>
      <c r="AJ504" s="252"/>
    </row>
    <row r="505" ht="15.75" customHeight="1">
      <c r="S505" s="440"/>
      <c r="T505" s="440"/>
      <c r="U505" s="252"/>
      <c r="V505" s="252"/>
      <c r="W505" s="252"/>
      <c r="X505" s="252"/>
      <c r="Y505" s="81"/>
      <c r="AB505" s="251"/>
      <c r="AI505" s="252"/>
      <c r="AJ505" s="252"/>
    </row>
    <row r="506" ht="15.75" customHeight="1">
      <c r="S506" s="440"/>
      <c r="T506" s="440"/>
      <c r="U506" s="252"/>
      <c r="V506" s="252"/>
      <c r="W506" s="252"/>
      <c r="X506" s="252"/>
      <c r="Y506" s="81"/>
      <c r="AB506" s="251"/>
      <c r="AI506" s="252"/>
      <c r="AJ506" s="252"/>
    </row>
    <row r="507" ht="15.75" customHeight="1">
      <c r="S507" s="440"/>
      <c r="T507" s="440"/>
      <c r="U507" s="252"/>
      <c r="V507" s="252"/>
      <c r="W507" s="252"/>
      <c r="X507" s="252"/>
      <c r="Y507" s="81"/>
      <c r="AB507" s="251"/>
      <c r="AI507" s="252"/>
      <c r="AJ507" s="252"/>
    </row>
    <row r="508" ht="15.75" customHeight="1">
      <c r="S508" s="440"/>
      <c r="T508" s="440"/>
      <c r="U508" s="252"/>
      <c r="V508" s="252"/>
      <c r="W508" s="252"/>
      <c r="X508" s="252"/>
      <c r="Y508" s="81"/>
      <c r="AB508" s="251"/>
      <c r="AI508" s="252"/>
      <c r="AJ508" s="252"/>
    </row>
    <row r="509" ht="15.75" customHeight="1">
      <c r="S509" s="440"/>
      <c r="T509" s="440"/>
      <c r="U509" s="252"/>
      <c r="V509" s="252"/>
      <c r="W509" s="252"/>
      <c r="X509" s="252"/>
      <c r="Y509" s="81"/>
      <c r="AB509" s="251"/>
      <c r="AI509" s="252"/>
      <c r="AJ509" s="252"/>
    </row>
    <row r="510" ht="15.75" customHeight="1">
      <c r="S510" s="440"/>
      <c r="T510" s="440"/>
      <c r="U510" s="252"/>
      <c r="V510" s="252"/>
      <c r="W510" s="252"/>
      <c r="X510" s="252"/>
      <c r="Y510" s="81"/>
      <c r="AB510" s="251"/>
      <c r="AI510" s="252"/>
      <c r="AJ510" s="252"/>
    </row>
    <row r="511" ht="15.75" customHeight="1">
      <c r="S511" s="440"/>
      <c r="T511" s="440"/>
      <c r="U511" s="252"/>
      <c r="V511" s="252"/>
      <c r="W511" s="252"/>
      <c r="X511" s="252"/>
      <c r="Y511" s="81"/>
      <c r="AB511" s="251"/>
      <c r="AI511" s="252"/>
      <c r="AJ511" s="252"/>
    </row>
    <row r="512" ht="15.75" customHeight="1">
      <c r="S512" s="440"/>
      <c r="T512" s="440"/>
      <c r="U512" s="252"/>
      <c r="V512" s="252"/>
      <c r="W512" s="252"/>
      <c r="X512" s="252"/>
      <c r="Y512" s="81"/>
      <c r="AB512" s="251"/>
      <c r="AI512" s="252"/>
      <c r="AJ512" s="252"/>
    </row>
    <row r="513" ht="15.75" customHeight="1">
      <c r="S513" s="440"/>
      <c r="T513" s="440"/>
      <c r="U513" s="252"/>
      <c r="V513" s="252"/>
      <c r="W513" s="252"/>
      <c r="X513" s="252"/>
      <c r="Y513" s="81"/>
      <c r="AB513" s="251"/>
      <c r="AI513" s="252"/>
      <c r="AJ513" s="252"/>
    </row>
    <row r="514" ht="15.75" customHeight="1">
      <c r="S514" s="440"/>
      <c r="T514" s="440"/>
      <c r="U514" s="252"/>
      <c r="V514" s="252"/>
      <c r="W514" s="252"/>
      <c r="X514" s="252"/>
      <c r="Y514" s="81"/>
      <c r="AB514" s="251"/>
      <c r="AI514" s="252"/>
      <c r="AJ514" s="252"/>
    </row>
    <row r="515" ht="15.75" customHeight="1">
      <c r="S515" s="440"/>
      <c r="T515" s="440"/>
      <c r="U515" s="252"/>
      <c r="V515" s="252"/>
      <c r="W515" s="252"/>
      <c r="X515" s="252"/>
      <c r="Y515" s="81"/>
      <c r="AB515" s="251"/>
      <c r="AI515" s="252"/>
      <c r="AJ515" s="252"/>
    </row>
    <row r="516" ht="15.75" customHeight="1">
      <c r="S516" s="440"/>
      <c r="T516" s="440"/>
      <c r="U516" s="252"/>
      <c r="V516" s="252"/>
      <c r="W516" s="252"/>
      <c r="X516" s="252"/>
      <c r="Y516" s="81"/>
      <c r="AB516" s="251"/>
      <c r="AI516" s="252"/>
      <c r="AJ516" s="252"/>
    </row>
    <row r="517" ht="15.75" customHeight="1">
      <c r="S517" s="440"/>
      <c r="T517" s="440"/>
      <c r="U517" s="252"/>
      <c r="V517" s="252"/>
      <c r="W517" s="252"/>
      <c r="X517" s="252"/>
      <c r="Y517" s="81"/>
      <c r="AB517" s="251"/>
      <c r="AI517" s="252"/>
      <c r="AJ517" s="252"/>
    </row>
    <row r="518" ht="15.75" customHeight="1">
      <c r="S518" s="440"/>
      <c r="T518" s="440"/>
      <c r="U518" s="252"/>
      <c r="V518" s="252"/>
      <c r="W518" s="252"/>
      <c r="X518" s="252"/>
      <c r="Y518" s="81"/>
      <c r="AB518" s="251"/>
      <c r="AI518" s="252"/>
      <c r="AJ518" s="252"/>
    </row>
    <row r="519" ht="15.75" customHeight="1">
      <c r="S519" s="440"/>
      <c r="T519" s="440"/>
      <c r="U519" s="252"/>
      <c r="V519" s="252"/>
      <c r="W519" s="252"/>
      <c r="X519" s="252"/>
      <c r="Y519" s="81"/>
      <c r="AB519" s="251"/>
      <c r="AI519" s="252"/>
      <c r="AJ519" s="252"/>
    </row>
    <row r="520" ht="15.75" customHeight="1">
      <c r="S520" s="440"/>
      <c r="T520" s="440"/>
      <c r="U520" s="252"/>
      <c r="V520" s="252"/>
      <c r="W520" s="252"/>
      <c r="X520" s="252"/>
      <c r="Y520" s="81"/>
      <c r="AB520" s="251"/>
      <c r="AI520" s="252"/>
      <c r="AJ520" s="252"/>
    </row>
    <row r="521" ht="15.75" customHeight="1">
      <c r="S521" s="440"/>
      <c r="T521" s="440"/>
      <c r="U521" s="252"/>
      <c r="V521" s="252"/>
      <c r="W521" s="252"/>
      <c r="X521" s="252"/>
      <c r="Y521" s="81"/>
      <c r="AB521" s="251"/>
      <c r="AI521" s="252"/>
      <c r="AJ521" s="252"/>
    </row>
    <row r="522" ht="15.75" customHeight="1">
      <c r="S522" s="440"/>
      <c r="T522" s="440"/>
      <c r="U522" s="252"/>
      <c r="V522" s="252"/>
      <c r="W522" s="252"/>
      <c r="X522" s="252"/>
      <c r="Y522" s="81"/>
      <c r="AB522" s="251"/>
      <c r="AI522" s="252"/>
      <c r="AJ522" s="252"/>
    </row>
    <row r="523" ht="15.75" customHeight="1">
      <c r="S523" s="440"/>
      <c r="T523" s="440"/>
      <c r="U523" s="252"/>
      <c r="V523" s="252"/>
      <c r="W523" s="252"/>
      <c r="X523" s="252"/>
      <c r="Y523" s="81"/>
      <c r="AB523" s="251"/>
      <c r="AI523" s="252"/>
      <c r="AJ523" s="252"/>
    </row>
    <row r="524" ht="15.75" customHeight="1">
      <c r="S524" s="440"/>
      <c r="T524" s="440"/>
      <c r="U524" s="252"/>
      <c r="V524" s="252"/>
      <c r="W524" s="252"/>
      <c r="X524" s="252"/>
      <c r="Y524" s="81"/>
      <c r="AB524" s="251"/>
      <c r="AI524" s="252"/>
      <c r="AJ524" s="252"/>
    </row>
    <row r="525" ht="15.75" customHeight="1">
      <c r="S525" s="440"/>
      <c r="T525" s="440"/>
      <c r="U525" s="252"/>
      <c r="V525" s="252"/>
      <c r="W525" s="252"/>
      <c r="X525" s="252"/>
      <c r="Y525" s="81"/>
      <c r="AB525" s="251"/>
      <c r="AI525" s="252"/>
      <c r="AJ525" s="252"/>
    </row>
    <row r="526" ht="15.75" customHeight="1">
      <c r="S526" s="440"/>
      <c r="T526" s="440"/>
      <c r="U526" s="252"/>
      <c r="V526" s="252"/>
      <c r="W526" s="252"/>
      <c r="X526" s="252"/>
      <c r="Y526" s="81"/>
      <c r="AB526" s="251"/>
      <c r="AI526" s="252"/>
      <c r="AJ526" s="252"/>
    </row>
    <row r="527" ht="15.75" customHeight="1">
      <c r="S527" s="440"/>
      <c r="T527" s="440"/>
      <c r="U527" s="252"/>
      <c r="V527" s="252"/>
      <c r="W527" s="252"/>
      <c r="X527" s="252"/>
      <c r="Y527" s="81"/>
      <c r="AB527" s="251"/>
      <c r="AI527" s="252"/>
      <c r="AJ527" s="252"/>
    </row>
    <row r="528" ht="15.75" customHeight="1">
      <c r="S528" s="440"/>
      <c r="T528" s="440"/>
      <c r="U528" s="252"/>
      <c r="V528" s="252"/>
      <c r="W528" s="252"/>
      <c r="X528" s="252"/>
      <c r="Y528" s="81"/>
      <c r="AB528" s="251"/>
      <c r="AI528" s="252"/>
      <c r="AJ528" s="252"/>
    </row>
    <row r="529" ht="15.75" customHeight="1">
      <c r="S529" s="440"/>
      <c r="T529" s="440"/>
      <c r="U529" s="252"/>
      <c r="V529" s="252"/>
      <c r="W529" s="252"/>
      <c r="X529" s="252"/>
      <c r="Y529" s="81"/>
      <c r="AB529" s="251"/>
      <c r="AI529" s="252"/>
      <c r="AJ529" s="252"/>
    </row>
    <row r="530" ht="15.75" customHeight="1">
      <c r="S530" s="440"/>
      <c r="T530" s="440"/>
      <c r="U530" s="252"/>
      <c r="V530" s="252"/>
      <c r="W530" s="252"/>
      <c r="X530" s="252"/>
      <c r="Y530" s="81"/>
      <c r="AB530" s="251"/>
      <c r="AI530" s="252"/>
      <c r="AJ530" s="252"/>
    </row>
    <row r="531" ht="15.75" customHeight="1">
      <c r="S531" s="440"/>
      <c r="T531" s="440"/>
      <c r="U531" s="252"/>
      <c r="V531" s="252"/>
      <c r="W531" s="252"/>
      <c r="X531" s="252"/>
      <c r="Y531" s="81"/>
      <c r="AB531" s="251"/>
      <c r="AI531" s="252"/>
      <c r="AJ531" s="252"/>
    </row>
    <row r="532" ht="15.75" customHeight="1">
      <c r="S532" s="440"/>
      <c r="T532" s="440"/>
      <c r="U532" s="252"/>
      <c r="V532" s="252"/>
      <c r="W532" s="252"/>
      <c r="X532" s="252"/>
      <c r="Y532" s="81"/>
      <c r="AB532" s="251"/>
      <c r="AI532" s="252"/>
      <c r="AJ532" s="252"/>
    </row>
    <row r="533" ht="15.75" customHeight="1">
      <c r="S533" s="440"/>
      <c r="T533" s="440"/>
      <c r="U533" s="252"/>
      <c r="V533" s="252"/>
      <c r="W533" s="252"/>
      <c r="X533" s="252"/>
      <c r="Y533" s="81"/>
      <c r="AB533" s="251"/>
      <c r="AI533" s="252"/>
      <c r="AJ533" s="252"/>
    </row>
    <row r="534" ht="15.75" customHeight="1">
      <c r="S534" s="440"/>
      <c r="T534" s="440"/>
      <c r="U534" s="252"/>
      <c r="V534" s="252"/>
      <c r="W534" s="252"/>
      <c r="X534" s="252"/>
      <c r="Y534" s="81"/>
      <c r="AB534" s="251"/>
      <c r="AI534" s="252"/>
      <c r="AJ534" s="252"/>
    </row>
    <row r="535" ht="15.75" customHeight="1">
      <c r="S535" s="440"/>
      <c r="T535" s="440"/>
      <c r="U535" s="252"/>
      <c r="V535" s="252"/>
      <c r="W535" s="252"/>
      <c r="X535" s="252"/>
      <c r="Y535" s="81"/>
      <c r="AB535" s="251"/>
      <c r="AI535" s="252"/>
      <c r="AJ535" s="252"/>
    </row>
    <row r="536" ht="15.75" customHeight="1">
      <c r="S536" s="440"/>
      <c r="T536" s="440"/>
      <c r="U536" s="252"/>
      <c r="V536" s="252"/>
      <c r="W536" s="252"/>
      <c r="X536" s="252"/>
      <c r="Y536" s="81"/>
      <c r="AB536" s="251"/>
      <c r="AI536" s="252"/>
      <c r="AJ536" s="252"/>
    </row>
    <row r="537" ht="15.75" customHeight="1">
      <c r="S537" s="440"/>
      <c r="T537" s="440"/>
      <c r="U537" s="252"/>
      <c r="V537" s="252"/>
      <c r="W537" s="252"/>
      <c r="X537" s="252"/>
      <c r="Y537" s="81"/>
      <c r="AB537" s="251"/>
      <c r="AI537" s="252"/>
      <c r="AJ537" s="252"/>
    </row>
    <row r="538" ht="15.75" customHeight="1">
      <c r="S538" s="440"/>
      <c r="T538" s="440"/>
      <c r="U538" s="252"/>
      <c r="V538" s="252"/>
      <c r="W538" s="252"/>
      <c r="X538" s="252"/>
      <c r="Y538" s="81"/>
      <c r="AB538" s="251"/>
      <c r="AI538" s="252"/>
      <c r="AJ538" s="252"/>
    </row>
    <row r="539" ht="15.75" customHeight="1">
      <c r="S539" s="440"/>
      <c r="T539" s="440"/>
      <c r="U539" s="252"/>
      <c r="V539" s="252"/>
      <c r="W539" s="252"/>
      <c r="X539" s="252"/>
      <c r="Y539" s="81"/>
      <c r="AB539" s="251"/>
      <c r="AI539" s="252"/>
      <c r="AJ539" s="252"/>
    </row>
    <row r="540" ht="15.75" customHeight="1">
      <c r="S540" s="440"/>
      <c r="T540" s="440"/>
      <c r="U540" s="252"/>
      <c r="V540" s="252"/>
      <c r="W540" s="252"/>
      <c r="X540" s="252"/>
      <c r="Y540" s="81"/>
      <c r="AB540" s="251"/>
      <c r="AI540" s="252"/>
      <c r="AJ540" s="252"/>
    </row>
    <row r="541" ht="15.75" customHeight="1">
      <c r="S541" s="440"/>
      <c r="T541" s="440"/>
      <c r="U541" s="252"/>
      <c r="V541" s="252"/>
      <c r="W541" s="252"/>
      <c r="X541" s="252"/>
      <c r="Y541" s="81"/>
      <c r="AB541" s="251"/>
      <c r="AI541" s="252"/>
      <c r="AJ541" s="252"/>
    </row>
    <row r="542" ht="15.75" customHeight="1">
      <c r="S542" s="440"/>
      <c r="T542" s="440"/>
      <c r="U542" s="252"/>
      <c r="V542" s="252"/>
      <c r="W542" s="252"/>
      <c r="X542" s="252"/>
      <c r="Y542" s="81"/>
      <c r="AB542" s="251"/>
      <c r="AI542" s="252"/>
      <c r="AJ542" s="252"/>
    </row>
    <row r="543" ht="15.75" customHeight="1">
      <c r="S543" s="440"/>
      <c r="T543" s="440"/>
      <c r="U543" s="252"/>
      <c r="V543" s="252"/>
      <c r="W543" s="252"/>
      <c r="X543" s="252"/>
      <c r="Y543" s="81"/>
      <c r="AB543" s="251"/>
      <c r="AI543" s="252"/>
      <c r="AJ543" s="252"/>
    </row>
    <row r="544" ht="15.75" customHeight="1">
      <c r="S544" s="440"/>
      <c r="T544" s="440"/>
      <c r="U544" s="252"/>
      <c r="V544" s="252"/>
      <c r="W544" s="252"/>
      <c r="X544" s="252"/>
      <c r="Y544" s="81"/>
      <c r="AB544" s="251"/>
      <c r="AI544" s="252"/>
      <c r="AJ544" s="252"/>
    </row>
    <row r="545" ht="15.75" customHeight="1">
      <c r="S545" s="440"/>
      <c r="T545" s="440"/>
      <c r="U545" s="252"/>
      <c r="V545" s="252"/>
      <c r="W545" s="252"/>
      <c r="X545" s="252"/>
      <c r="Y545" s="81"/>
      <c r="AB545" s="251"/>
      <c r="AI545" s="252"/>
      <c r="AJ545" s="252"/>
    </row>
    <row r="546" ht="15.75" customHeight="1">
      <c r="S546" s="440"/>
      <c r="T546" s="440"/>
      <c r="U546" s="252"/>
      <c r="V546" s="252"/>
      <c r="W546" s="252"/>
      <c r="X546" s="252"/>
      <c r="Y546" s="81"/>
      <c r="AB546" s="251"/>
      <c r="AI546" s="252"/>
      <c r="AJ546" s="252"/>
    </row>
    <row r="547" ht="15.75" customHeight="1">
      <c r="S547" s="440"/>
      <c r="T547" s="440"/>
      <c r="U547" s="252"/>
      <c r="V547" s="252"/>
      <c r="W547" s="252"/>
      <c r="X547" s="252"/>
      <c r="Y547" s="81"/>
      <c r="AB547" s="251"/>
      <c r="AI547" s="252"/>
      <c r="AJ547" s="252"/>
    </row>
    <row r="548" ht="15.75" customHeight="1">
      <c r="S548" s="440"/>
      <c r="T548" s="440"/>
      <c r="U548" s="252"/>
      <c r="V548" s="252"/>
      <c r="W548" s="252"/>
      <c r="X548" s="252"/>
      <c r="Y548" s="81"/>
      <c r="AB548" s="251"/>
      <c r="AI548" s="252"/>
      <c r="AJ548" s="252"/>
    </row>
    <row r="549" ht="15.75" customHeight="1">
      <c r="S549" s="440"/>
      <c r="T549" s="440"/>
      <c r="U549" s="252"/>
      <c r="V549" s="252"/>
      <c r="W549" s="252"/>
      <c r="X549" s="252"/>
      <c r="Y549" s="81"/>
      <c r="AB549" s="251"/>
      <c r="AI549" s="252"/>
      <c r="AJ549" s="252"/>
    </row>
    <row r="550" ht="15.75" customHeight="1">
      <c r="S550" s="440"/>
      <c r="T550" s="440"/>
      <c r="U550" s="252"/>
      <c r="V550" s="252"/>
      <c r="W550" s="252"/>
      <c r="X550" s="252"/>
      <c r="Y550" s="81"/>
      <c r="AB550" s="251"/>
      <c r="AI550" s="252"/>
      <c r="AJ550" s="252"/>
    </row>
    <row r="551" ht="15.75" customHeight="1">
      <c r="S551" s="440"/>
      <c r="T551" s="440"/>
      <c r="U551" s="252"/>
      <c r="V551" s="252"/>
      <c r="W551" s="252"/>
      <c r="X551" s="252"/>
      <c r="Y551" s="81"/>
      <c r="AB551" s="251"/>
      <c r="AI551" s="252"/>
      <c r="AJ551" s="252"/>
    </row>
    <row r="552" ht="15.75" customHeight="1">
      <c r="S552" s="440"/>
      <c r="T552" s="440"/>
      <c r="U552" s="252"/>
      <c r="V552" s="252"/>
      <c r="W552" s="252"/>
      <c r="X552" s="252"/>
      <c r="Y552" s="81"/>
      <c r="AB552" s="251"/>
      <c r="AI552" s="252"/>
      <c r="AJ552" s="252"/>
    </row>
    <row r="553" ht="15.75" customHeight="1">
      <c r="S553" s="440"/>
      <c r="T553" s="440"/>
      <c r="U553" s="252"/>
      <c r="V553" s="252"/>
      <c r="W553" s="252"/>
      <c r="X553" s="252"/>
      <c r="Y553" s="81"/>
      <c r="AB553" s="251"/>
      <c r="AI553" s="252"/>
      <c r="AJ553" s="252"/>
    </row>
    <row r="554" ht="15.75" customHeight="1">
      <c r="S554" s="440"/>
      <c r="T554" s="440"/>
      <c r="U554" s="252"/>
      <c r="V554" s="252"/>
      <c r="W554" s="252"/>
      <c r="X554" s="252"/>
      <c r="Y554" s="81"/>
      <c r="AB554" s="251"/>
      <c r="AI554" s="252"/>
      <c r="AJ554" s="252"/>
    </row>
    <row r="555" ht="15.75" customHeight="1">
      <c r="S555" s="440"/>
      <c r="T555" s="440"/>
      <c r="U555" s="252"/>
      <c r="V555" s="252"/>
      <c r="W555" s="252"/>
      <c r="X555" s="252"/>
      <c r="Y555" s="81"/>
      <c r="AB555" s="251"/>
      <c r="AI555" s="252"/>
      <c r="AJ555" s="252"/>
    </row>
    <row r="556" ht="15.75" customHeight="1">
      <c r="S556" s="440"/>
      <c r="T556" s="440"/>
      <c r="U556" s="252"/>
      <c r="V556" s="252"/>
      <c r="W556" s="252"/>
      <c r="X556" s="252"/>
      <c r="Y556" s="81"/>
      <c r="AB556" s="251"/>
      <c r="AI556" s="252"/>
      <c r="AJ556" s="252"/>
    </row>
    <row r="557" ht="15.75" customHeight="1">
      <c r="S557" s="440"/>
      <c r="T557" s="440"/>
      <c r="U557" s="252"/>
      <c r="V557" s="252"/>
      <c r="W557" s="252"/>
      <c r="X557" s="252"/>
      <c r="Y557" s="81"/>
      <c r="AB557" s="251"/>
      <c r="AI557" s="252"/>
      <c r="AJ557" s="252"/>
    </row>
    <row r="558" ht="15.75" customHeight="1">
      <c r="S558" s="440"/>
      <c r="T558" s="440"/>
      <c r="U558" s="252"/>
      <c r="V558" s="252"/>
      <c r="W558" s="252"/>
      <c r="X558" s="252"/>
      <c r="Y558" s="81"/>
      <c r="AB558" s="251"/>
      <c r="AI558" s="252"/>
      <c r="AJ558" s="252"/>
    </row>
    <row r="559" ht="15.75" customHeight="1">
      <c r="S559" s="440"/>
      <c r="T559" s="440"/>
      <c r="U559" s="252"/>
      <c r="V559" s="252"/>
      <c r="W559" s="252"/>
      <c r="X559" s="252"/>
      <c r="Y559" s="81"/>
      <c r="AB559" s="251"/>
      <c r="AI559" s="252"/>
      <c r="AJ559" s="252"/>
    </row>
    <row r="560" ht="15.75" customHeight="1">
      <c r="S560" s="440"/>
      <c r="T560" s="440"/>
      <c r="U560" s="252"/>
      <c r="V560" s="252"/>
      <c r="W560" s="252"/>
      <c r="X560" s="252"/>
      <c r="Y560" s="81"/>
      <c r="AB560" s="251"/>
      <c r="AI560" s="252"/>
      <c r="AJ560" s="252"/>
    </row>
    <row r="561" ht="15.75" customHeight="1">
      <c r="S561" s="440"/>
      <c r="T561" s="440"/>
      <c r="U561" s="252"/>
      <c r="V561" s="252"/>
      <c r="W561" s="252"/>
      <c r="X561" s="252"/>
      <c r="Y561" s="81"/>
      <c r="AB561" s="251"/>
      <c r="AI561" s="252"/>
      <c r="AJ561" s="252"/>
    </row>
    <row r="562" ht="15.75" customHeight="1">
      <c r="S562" s="440"/>
      <c r="T562" s="440"/>
      <c r="U562" s="252"/>
      <c r="V562" s="252"/>
      <c r="W562" s="252"/>
      <c r="X562" s="252"/>
      <c r="Y562" s="81"/>
      <c r="AB562" s="251"/>
      <c r="AI562" s="252"/>
      <c r="AJ562" s="252"/>
    </row>
    <row r="563" ht="15.75" customHeight="1">
      <c r="S563" s="440"/>
      <c r="T563" s="440"/>
      <c r="U563" s="252"/>
      <c r="V563" s="252"/>
      <c r="W563" s="252"/>
      <c r="X563" s="252"/>
      <c r="Y563" s="81"/>
      <c r="AB563" s="251"/>
      <c r="AI563" s="252"/>
      <c r="AJ563" s="252"/>
    </row>
    <row r="564" ht="15.75" customHeight="1">
      <c r="S564" s="440"/>
      <c r="T564" s="440"/>
      <c r="U564" s="252"/>
      <c r="V564" s="252"/>
      <c r="W564" s="252"/>
      <c r="X564" s="252"/>
      <c r="Y564" s="81"/>
      <c r="AB564" s="251"/>
      <c r="AI564" s="252"/>
      <c r="AJ564" s="252"/>
    </row>
    <row r="565" ht="15.75" customHeight="1">
      <c r="S565" s="440"/>
      <c r="T565" s="440"/>
      <c r="U565" s="252"/>
      <c r="V565" s="252"/>
      <c r="W565" s="252"/>
      <c r="X565" s="252"/>
      <c r="Y565" s="81"/>
      <c r="AB565" s="251"/>
      <c r="AI565" s="252"/>
      <c r="AJ565" s="252"/>
    </row>
    <row r="566" ht="15.75" customHeight="1">
      <c r="S566" s="440"/>
      <c r="T566" s="440"/>
      <c r="U566" s="252"/>
      <c r="V566" s="252"/>
      <c r="W566" s="252"/>
      <c r="X566" s="252"/>
      <c r="Y566" s="81"/>
      <c r="AB566" s="251"/>
      <c r="AI566" s="252"/>
      <c r="AJ566" s="252"/>
    </row>
    <row r="567" ht="15.75" customHeight="1">
      <c r="S567" s="440"/>
      <c r="T567" s="440"/>
      <c r="U567" s="252"/>
      <c r="V567" s="252"/>
      <c r="W567" s="252"/>
      <c r="X567" s="252"/>
      <c r="Y567" s="81"/>
      <c r="AB567" s="251"/>
      <c r="AI567" s="252"/>
      <c r="AJ567" s="252"/>
    </row>
    <row r="568" ht="15.75" customHeight="1">
      <c r="S568" s="440"/>
      <c r="T568" s="440"/>
      <c r="U568" s="252"/>
      <c r="V568" s="252"/>
      <c r="W568" s="252"/>
      <c r="X568" s="252"/>
      <c r="Y568" s="81"/>
      <c r="AB568" s="251"/>
      <c r="AI568" s="252"/>
      <c r="AJ568" s="252"/>
    </row>
    <row r="569" ht="15.75" customHeight="1">
      <c r="S569" s="440"/>
      <c r="T569" s="440"/>
      <c r="U569" s="252"/>
      <c r="V569" s="252"/>
      <c r="W569" s="252"/>
      <c r="X569" s="252"/>
      <c r="Y569" s="81"/>
      <c r="AB569" s="251"/>
      <c r="AI569" s="252"/>
      <c r="AJ569" s="252"/>
    </row>
    <row r="570" ht="15.75" customHeight="1">
      <c r="S570" s="440"/>
      <c r="T570" s="440"/>
      <c r="U570" s="252"/>
      <c r="V570" s="252"/>
      <c r="W570" s="252"/>
      <c r="X570" s="252"/>
      <c r="Y570" s="81"/>
      <c r="AB570" s="251"/>
      <c r="AI570" s="252"/>
      <c r="AJ570" s="252"/>
    </row>
    <row r="571" ht="15.75" customHeight="1">
      <c r="S571" s="440"/>
      <c r="T571" s="440"/>
      <c r="U571" s="252"/>
      <c r="V571" s="252"/>
      <c r="W571" s="252"/>
      <c r="X571" s="252"/>
      <c r="Y571" s="81"/>
      <c r="AB571" s="251"/>
      <c r="AI571" s="252"/>
      <c r="AJ571" s="252"/>
    </row>
    <row r="572" ht="15.75" customHeight="1">
      <c r="S572" s="440"/>
      <c r="T572" s="440"/>
      <c r="U572" s="252"/>
      <c r="V572" s="252"/>
      <c r="W572" s="252"/>
      <c r="X572" s="252"/>
      <c r="Y572" s="81"/>
      <c r="AB572" s="251"/>
      <c r="AI572" s="252"/>
      <c r="AJ572" s="252"/>
    </row>
    <row r="573" ht="15.75" customHeight="1">
      <c r="S573" s="440"/>
      <c r="T573" s="440"/>
      <c r="U573" s="252"/>
      <c r="V573" s="252"/>
      <c r="W573" s="252"/>
      <c r="X573" s="252"/>
      <c r="Y573" s="81"/>
      <c r="AB573" s="251"/>
      <c r="AI573" s="252"/>
      <c r="AJ573" s="252"/>
    </row>
    <row r="574" ht="15.75" customHeight="1">
      <c r="S574" s="440"/>
      <c r="T574" s="440"/>
      <c r="U574" s="252"/>
      <c r="V574" s="252"/>
      <c r="W574" s="252"/>
      <c r="X574" s="252"/>
      <c r="Y574" s="81"/>
      <c r="AB574" s="251"/>
      <c r="AI574" s="252"/>
      <c r="AJ574" s="252"/>
    </row>
    <row r="575" ht="15.75" customHeight="1">
      <c r="S575" s="440"/>
      <c r="T575" s="440"/>
      <c r="U575" s="252"/>
      <c r="V575" s="252"/>
      <c r="W575" s="252"/>
      <c r="X575" s="252"/>
      <c r="Y575" s="81"/>
      <c r="AB575" s="251"/>
      <c r="AI575" s="252"/>
      <c r="AJ575" s="252"/>
    </row>
    <row r="576" ht="15.75" customHeight="1">
      <c r="S576" s="440"/>
      <c r="T576" s="440"/>
      <c r="U576" s="252"/>
      <c r="V576" s="252"/>
      <c r="W576" s="252"/>
      <c r="X576" s="252"/>
      <c r="Y576" s="81"/>
      <c r="AB576" s="251"/>
      <c r="AI576" s="252"/>
      <c r="AJ576" s="252"/>
    </row>
    <row r="577" ht="15.75" customHeight="1">
      <c r="S577" s="440"/>
      <c r="T577" s="440"/>
      <c r="U577" s="252"/>
      <c r="V577" s="252"/>
      <c r="W577" s="252"/>
      <c r="X577" s="252"/>
      <c r="Y577" s="81"/>
      <c r="AB577" s="251"/>
      <c r="AI577" s="252"/>
      <c r="AJ577" s="252"/>
    </row>
    <row r="578" ht="15.75" customHeight="1">
      <c r="S578" s="440"/>
      <c r="T578" s="440"/>
      <c r="U578" s="252"/>
      <c r="V578" s="252"/>
      <c r="W578" s="252"/>
      <c r="X578" s="252"/>
      <c r="Y578" s="81"/>
      <c r="AB578" s="251"/>
      <c r="AI578" s="252"/>
      <c r="AJ578" s="252"/>
    </row>
    <row r="579" ht="15.75" customHeight="1">
      <c r="S579" s="440"/>
      <c r="T579" s="440"/>
      <c r="U579" s="252"/>
      <c r="V579" s="252"/>
      <c r="W579" s="252"/>
      <c r="X579" s="252"/>
      <c r="Y579" s="81"/>
      <c r="AB579" s="251"/>
      <c r="AI579" s="252"/>
      <c r="AJ579" s="252"/>
    </row>
    <row r="580" ht="15.75" customHeight="1">
      <c r="S580" s="440"/>
      <c r="T580" s="440"/>
      <c r="U580" s="252"/>
      <c r="V580" s="252"/>
      <c r="W580" s="252"/>
      <c r="X580" s="252"/>
      <c r="Y580" s="81"/>
      <c r="AB580" s="251"/>
      <c r="AI580" s="252"/>
      <c r="AJ580" s="252"/>
    </row>
    <row r="581" ht="15.75" customHeight="1">
      <c r="S581" s="440"/>
      <c r="T581" s="440"/>
      <c r="U581" s="252"/>
      <c r="V581" s="252"/>
      <c r="W581" s="252"/>
      <c r="X581" s="252"/>
      <c r="Y581" s="81"/>
      <c r="AB581" s="251"/>
      <c r="AI581" s="252"/>
      <c r="AJ581" s="252"/>
    </row>
    <row r="582" ht="15.75" customHeight="1">
      <c r="S582" s="440"/>
      <c r="T582" s="440"/>
      <c r="U582" s="252"/>
      <c r="V582" s="252"/>
      <c r="W582" s="252"/>
      <c r="X582" s="252"/>
      <c r="Y582" s="81"/>
      <c r="AB582" s="251"/>
      <c r="AI582" s="252"/>
      <c r="AJ582" s="252"/>
    </row>
    <row r="583" ht="15.75" customHeight="1">
      <c r="S583" s="440"/>
      <c r="T583" s="440"/>
      <c r="U583" s="252"/>
      <c r="V583" s="252"/>
      <c r="W583" s="252"/>
      <c r="X583" s="252"/>
      <c r="Y583" s="81"/>
      <c r="AB583" s="251"/>
      <c r="AI583" s="252"/>
      <c r="AJ583" s="252"/>
    </row>
    <row r="584" ht="15.75" customHeight="1">
      <c r="S584" s="440"/>
      <c r="T584" s="440"/>
      <c r="U584" s="252"/>
      <c r="V584" s="252"/>
      <c r="W584" s="252"/>
      <c r="X584" s="252"/>
      <c r="Y584" s="81"/>
      <c r="AB584" s="251"/>
      <c r="AI584" s="252"/>
      <c r="AJ584" s="252"/>
    </row>
    <row r="585" ht="15.75" customHeight="1">
      <c r="S585" s="440"/>
      <c r="T585" s="440"/>
      <c r="U585" s="252"/>
      <c r="V585" s="252"/>
      <c r="W585" s="252"/>
      <c r="X585" s="252"/>
      <c r="Y585" s="81"/>
      <c r="AB585" s="251"/>
      <c r="AI585" s="252"/>
      <c r="AJ585" s="252"/>
    </row>
    <row r="586" ht="15.75" customHeight="1">
      <c r="S586" s="440"/>
      <c r="T586" s="440"/>
      <c r="U586" s="252"/>
      <c r="V586" s="252"/>
      <c r="W586" s="252"/>
      <c r="X586" s="252"/>
      <c r="Y586" s="81"/>
      <c r="AB586" s="251"/>
      <c r="AI586" s="252"/>
      <c r="AJ586" s="252"/>
    </row>
    <row r="587" ht="15.75" customHeight="1">
      <c r="S587" s="440"/>
      <c r="T587" s="440"/>
      <c r="U587" s="252"/>
      <c r="V587" s="252"/>
      <c r="W587" s="252"/>
      <c r="X587" s="252"/>
      <c r="Y587" s="81"/>
      <c r="AB587" s="251"/>
      <c r="AI587" s="252"/>
      <c r="AJ587" s="252"/>
    </row>
    <row r="588" ht="15.75" customHeight="1">
      <c r="S588" s="440"/>
      <c r="T588" s="440"/>
      <c r="U588" s="252"/>
      <c r="V588" s="252"/>
      <c r="W588" s="252"/>
      <c r="X588" s="252"/>
      <c r="Y588" s="81"/>
      <c r="AB588" s="251"/>
      <c r="AI588" s="252"/>
      <c r="AJ588" s="252"/>
    </row>
    <row r="589" ht="15.75" customHeight="1">
      <c r="S589" s="440"/>
      <c r="T589" s="440"/>
      <c r="U589" s="252"/>
      <c r="V589" s="252"/>
      <c r="W589" s="252"/>
      <c r="X589" s="252"/>
      <c r="Y589" s="81"/>
      <c r="AB589" s="251"/>
      <c r="AI589" s="252"/>
      <c r="AJ589" s="252"/>
    </row>
    <row r="590" ht="15.75" customHeight="1">
      <c r="S590" s="440"/>
      <c r="T590" s="440"/>
      <c r="U590" s="252"/>
      <c r="V590" s="252"/>
      <c r="W590" s="252"/>
      <c r="X590" s="252"/>
      <c r="Y590" s="81"/>
      <c r="AB590" s="251"/>
      <c r="AI590" s="252"/>
      <c r="AJ590" s="252"/>
    </row>
    <row r="591" ht="15.75" customHeight="1">
      <c r="S591" s="440"/>
      <c r="T591" s="440"/>
      <c r="U591" s="252"/>
      <c r="V591" s="252"/>
      <c r="W591" s="252"/>
      <c r="X591" s="252"/>
      <c r="Y591" s="81"/>
      <c r="AB591" s="251"/>
      <c r="AI591" s="252"/>
      <c r="AJ591" s="252"/>
    </row>
    <row r="592" ht="15.75" customHeight="1">
      <c r="S592" s="440"/>
      <c r="T592" s="440"/>
      <c r="U592" s="252"/>
      <c r="V592" s="252"/>
      <c r="W592" s="252"/>
      <c r="X592" s="252"/>
      <c r="Y592" s="81"/>
      <c r="AB592" s="251"/>
      <c r="AI592" s="252"/>
      <c r="AJ592" s="252"/>
    </row>
    <row r="593" ht="15.75" customHeight="1">
      <c r="S593" s="440"/>
      <c r="T593" s="440"/>
      <c r="U593" s="252"/>
      <c r="V593" s="252"/>
      <c r="W593" s="252"/>
      <c r="X593" s="252"/>
      <c r="Y593" s="81"/>
      <c r="AB593" s="251"/>
      <c r="AI593" s="252"/>
      <c r="AJ593" s="252"/>
    </row>
    <row r="594" ht="15.75" customHeight="1">
      <c r="S594" s="440"/>
      <c r="T594" s="440"/>
      <c r="U594" s="252"/>
      <c r="V594" s="252"/>
      <c r="W594" s="252"/>
      <c r="X594" s="252"/>
      <c r="Y594" s="81"/>
      <c r="AB594" s="251"/>
      <c r="AI594" s="252"/>
      <c r="AJ594" s="252"/>
    </row>
    <row r="595" ht="15.75" customHeight="1">
      <c r="S595" s="440"/>
      <c r="T595" s="440"/>
      <c r="U595" s="252"/>
      <c r="V595" s="252"/>
      <c r="W595" s="252"/>
      <c r="X595" s="252"/>
      <c r="Y595" s="81"/>
      <c r="AB595" s="251"/>
      <c r="AI595" s="252"/>
      <c r="AJ595" s="252"/>
    </row>
    <row r="596" ht="15.75" customHeight="1">
      <c r="S596" s="440"/>
      <c r="T596" s="440"/>
      <c r="U596" s="252"/>
      <c r="V596" s="252"/>
      <c r="W596" s="252"/>
      <c r="X596" s="252"/>
      <c r="Y596" s="81"/>
      <c r="AB596" s="251"/>
      <c r="AI596" s="252"/>
      <c r="AJ596" s="252"/>
    </row>
    <row r="597" ht="15.75" customHeight="1">
      <c r="S597" s="440"/>
      <c r="T597" s="440"/>
      <c r="U597" s="252"/>
      <c r="V597" s="252"/>
      <c r="W597" s="252"/>
      <c r="X597" s="252"/>
      <c r="Y597" s="81"/>
      <c r="AB597" s="251"/>
      <c r="AI597" s="252"/>
      <c r="AJ597" s="252"/>
    </row>
    <row r="598" ht="15.75" customHeight="1">
      <c r="S598" s="440"/>
      <c r="T598" s="440"/>
      <c r="U598" s="252"/>
      <c r="V598" s="252"/>
      <c r="W598" s="252"/>
      <c r="X598" s="252"/>
      <c r="Y598" s="81"/>
      <c r="AB598" s="251"/>
      <c r="AI598" s="252"/>
      <c r="AJ598" s="252"/>
    </row>
    <row r="599" ht="15.75" customHeight="1">
      <c r="S599" s="440"/>
      <c r="T599" s="440"/>
      <c r="U599" s="252"/>
      <c r="V599" s="252"/>
      <c r="W599" s="252"/>
      <c r="X599" s="252"/>
      <c r="Y599" s="81"/>
      <c r="AB599" s="251"/>
      <c r="AI599" s="252"/>
      <c r="AJ599" s="252"/>
    </row>
    <row r="600" ht="15.75" customHeight="1">
      <c r="S600" s="440"/>
      <c r="T600" s="440"/>
      <c r="U600" s="252"/>
      <c r="V600" s="252"/>
      <c r="W600" s="252"/>
      <c r="X600" s="252"/>
      <c r="Y600" s="81"/>
      <c r="AB600" s="251"/>
      <c r="AI600" s="252"/>
      <c r="AJ600" s="252"/>
    </row>
    <row r="601" ht="15.75" customHeight="1">
      <c r="S601" s="440"/>
      <c r="T601" s="440"/>
      <c r="U601" s="252"/>
      <c r="V601" s="252"/>
      <c r="W601" s="252"/>
      <c r="X601" s="252"/>
      <c r="Y601" s="81"/>
      <c r="AB601" s="251"/>
      <c r="AI601" s="252"/>
      <c r="AJ601" s="252"/>
    </row>
    <row r="602" ht="15.75" customHeight="1">
      <c r="S602" s="440"/>
      <c r="T602" s="440"/>
      <c r="U602" s="252"/>
      <c r="V602" s="252"/>
      <c r="W602" s="252"/>
      <c r="X602" s="252"/>
      <c r="Y602" s="81"/>
      <c r="AB602" s="251"/>
      <c r="AI602" s="252"/>
      <c r="AJ602" s="252"/>
    </row>
    <row r="603" ht="15.75" customHeight="1">
      <c r="S603" s="440"/>
      <c r="T603" s="440"/>
      <c r="U603" s="252"/>
      <c r="V603" s="252"/>
      <c r="W603" s="252"/>
      <c r="X603" s="252"/>
      <c r="Y603" s="81"/>
      <c r="AB603" s="251"/>
      <c r="AI603" s="252"/>
      <c r="AJ603" s="252"/>
    </row>
    <row r="604" ht="15.75" customHeight="1">
      <c r="S604" s="440"/>
      <c r="T604" s="440"/>
      <c r="U604" s="252"/>
      <c r="V604" s="252"/>
      <c r="W604" s="252"/>
      <c r="X604" s="252"/>
      <c r="Y604" s="81"/>
      <c r="AB604" s="251"/>
      <c r="AI604" s="252"/>
      <c r="AJ604" s="252"/>
    </row>
    <row r="605" ht="15.75" customHeight="1">
      <c r="S605" s="440"/>
      <c r="T605" s="440"/>
      <c r="U605" s="252"/>
      <c r="V605" s="252"/>
      <c r="W605" s="252"/>
      <c r="X605" s="252"/>
      <c r="Y605" s="81"/>
      <c r="AB605" s="251"/>
      <c r="AI605" s="252"/>
      <c r="AJ605" s="252"/>
    </row>
    <row r="606" ht="15.75" customHeight="1">
      <c r="S606" s="440"/>
      <c r="T606" s="440"/>
      <c r="U606" s="252"/>
      <c r="V606" s="252"/>
      <c r="W606" s="252"/>
      <c r="X606" s="252"/>
      <c r="Y606" s="81"/>
      <c r="AB606" s="251"/>
      <c r="AI606" s="252"/>
      <c r="AJ606" s="252"/>
    </row>
    <row r="607" ht="15.75" customHeight="1">
      <c r="S607" s="440"/>
      <c r="T607" s="440"/>
      <c r="U607" s="252"/>
      <c r="V607" s="252"/>
      <c r="W607" s="252"/>
      <c r="X607" s="252"/>
      <c r="Y607" s="81"/>
      <c r="AB607" s="251"/>
      <c r="AI607" s="252"/>
      <c r="AJ607" s="252"/>
    </row>
    <row r="608" ht="15.75" customHeight="1">
      <c r="S608" s="440"/>
      <c r="T608" s="440"/>
      <c r="U608" s="252"/>
      <c r="V608" s="252"/>
      <c r="W608" s="252"/>
      <c r="X608" s="252"/>
      <c r="Y608" s="81"/>
      <c r="AB608" s="251"/>
      <c r="AI608" s="252"/>
      <c r="AJ608" s="252"/>
    </row>
    <row r="609" ht="15.75" customHeight="1">
      <c r="S609" s="440"/>
      <c r="T609" s="440"/>
      <c r="U609" s="252"/>
      <c r="V609" s="252"/>
      <c r="W609" s="252"/>
      <c r="X609" s="252"/>
      <c r="Y609" s="81"/>
      <c r="AB609" s="251"/>
      <c r="AI609" s="252"/>
      <c r="AJ609" s="252"/>
    </row>
    <row r="610" ht="15.75" customHeight="1">
      <c r="S610" s="440"/>
      <c r="T610" s="440"/>
      <c r="U610" s="252"/>
      <c r="V610" s="252"/>
      <c r="W610" s="252"/>
      <c r="X610" s="252"/>
      <c r="Y610" s="81"/>
      <c r="AB610" s="251"/>
      <c r="AI610" s="252"/>
      <c r="AJ610" s="252"/>
    </row>
    <row r="611" ht="15.75" customHeight="1">
      <c r="S611" s="440"/>
      <c r="T611" s="440"/>
      <c r="U611" s="252"/>
      <c r="V611" s="252"/>
      <c r="W611" s="252"/>
      <c r="X611" s="252"/>
      <c r="Y611" s="81"/>
      <c r="AB611" s="251"/>
      <c r="AI611" s="252"/>
      <c r="AJ611" s="252"/>
    </row>
    <row r="612" ht="15.75" customHeight="1">
      <c r="S612" s="440"/>
      <c r="T612" s="440"/>
      <c r="U612" s="252"/>
      <c r="V612" s="252"/>
      <c r="W612" s="252"/>
      <c r="X612" s="252"/>
      <c r="Y612" s="81"/>
      <c r="AB612" s="251"/>
      <c r="AI612" s="252"/>
      <c r="AJ612" s="252"/>
    </row>
    <row r="613" ht="15.75" customHeight="1">
      <c r="S613" s="440"/>
      <c r="T613" s="440"/>
      <c r="U613" s="252"/>
      <c r="V613" s="252"/>
      <c r="W613" s="252"/>
      <c r="X613" s="252"/>
      <c r="Y613" s="81"/>
      <c r="AB613" s="251"/>
      <c r="AI613" s="252"/>
      <c r="AJ613" s="252"/>
    </row>
    <row r="614" ht="15.75" customHeight="1">
      <c r="S614" s="440"/>
      <c r="T614" s="440"/>
      <c r="U614" s="252"/>
      <c r="V614" s="252"/>
      <c r="W614" s="252"/>
      <c r="X614" s="252"/>
      <c r="Y614" s="81"/>
      <c r="AB614" s="251"/>
      <c r="AI614" s="252"/>
      <c r="AJ614" s="252"/>
    </row>
    <row r="615" ht="15.75" customHeight="1">
      <c r="S615" s="440"/>
      <c r="T615" s="440"/>
      <c r="U615" s="252"/>
      <c r="V615" s="252"/>
      <c r="W615" s="252"/>
      <c r="X615" s="252"/>
      <c r="Y615" s="81"/>
      <c r="AB615" s="251"/>
      <c r="AI615" s="252"/>
      <c r="AJ615" s="252"/>
    </row>
    <row r="616" ht="15.75" customHeight="1">
      <c r="S616" s="440"/>
      <c r="T616" s="440"/>
      <c r="U616" s="252"/>
      <c r="V616" s="252"/>
      <c r="W616" s="252"/>
      <c r="X616" s="252"/>
      <c r="Y616" s="81"/>
      <c r="AB616" s="251"/>
      <c r="AI616" s="252"/>
      <c r="AJ616" s="252"/>
    </row>
    <row r="617" ht="15.75" customHeight="1">
      <c r="S617" s="440"/>
      <c r="T617" s="440"/>
      <c r="U617" s="252"/>
      <c r="V617" s="252"/>
      <c r="W617" s="252"/>
      <c r="X617" s="252"/>
      <c r="Y617" s="81"/>
      <c r="AB617" s="251"/>
      <c r="AI617" s="252"/>
      <c r="AJ617" s="252"/>
    </row>
    <row r="618" ht="15.75" customHeight="1">
      <c r="S618" s="440"/>
      <c r="T618" s="440"/>
      <c r="U618" s="252"/>
      <c r="V618" s="252"/>
      <c r="W618" s="252"/>
      <c r="X618" s="252"/>
      <c r="Y618" s="81"/>
      <c r="AB618" s="251"/>
      <c r="AI618" s="252"/>
      <c r="AJ618" s="252"/>
    </row>
    <row r="619" ht="15.75" customHeight="1">
      <c r="S619" s="440"/>
      <c r="T619" s="440"/>
      <c r="U619" s="252"/>
      <c r="V619" s="252"/>
      <c r="W619" s="252"/>
      <c r="X619" s="252"/>
      <c r="Y619" s="81"/>
      <c r="AB619" s="251"/>
      <c r="AI619" s="252"/>
      <c r="AJ619" s="252"/>
    </row>
    <row r="620" ht="15.75" customHeight="1">
      <c r="S620" s="440"/>
      <c r="T620" s="440"/>
      <c r="U620" s="252"/>
      <c r="V620" s="252"/>
      <c r="W620" s="252"/>
      <c r="X620" s="252"/>
      <c r="Y620" s="81"/>
      <c r="AB620" s="251"/>
      <c r="AI620" s="252"/>
      <c r="AJ620" s="252"/>
    </row>
    <row r="621" ht="15.75" customHeight="1">
      <c r="S621" s="440"/>
      <c r="T621" s="440"/>
      <c r="U621" s="252"/>
      <c r="V621" s="252"/>
      <c r="W621" s="252"/>
      <c r="X621" s="252"/>
      <c r="Y621" s="81"/>
      <c r="AB621" s="251"/>
      <c r="AI621" s="252"/>
      <c r="AJ621" s="252"/>
    </row>
    <row r="622" ht="15.75" customHeight="1">
      <c r="S622" s="440"/>
      <c r="T622" s="440"/>
      <c r="U622" s="252"/>
      <c r="V622" s="252"/>
      <c r="W622" s="252"/>
      <c r="X622" s="252"/>
      <c r="Y622" s="81"/>
      <c r="AB622" s="251"/>
      <c r="AI622" s="252"/>
      <c r="AJ622" s="252"/>
    </row>
    <row r="623" ht="15.75" customHeight="1">
      <c r="S623" s="440"/>
      <c r="T623" s="440"/>
      <c r="U623" s="252"/>
      <c r="V623" s="252"/>
      <c r="W623" s="252"/>
      <c r="X623" s="252"/>
      <c r="Y623" s="81"/>
      <c r="AB623" s="251"/>
      <c r="AI623" s="252"/>
      <c r="AJ623" s="252"/>
    </row>
    <row r="624" ht="15.75" customHeight="1">
      <c r="S624" s="440"/>
      <c r="T624" s="440"/>
      <c r="U624" s="252"/>
      <c r="V624" s="252"/>
      <c r="W624" s="252"/>
      <c r="X624" s="252"/>
      <c r="Y624" s="81"/>
      <c r="AB624" s="251"/>
      <c r="AI624" s="252"/>
      <c r="AJ624" s="252"/>
    </row>
    <row r="625" ht="15.75" customHeight="1">
      <c r="S625" s="440"/>
      <c r="T625" s="440"/>
      <c r="U625" s="252"/>
      <c r="V625" s="252"/>
      <c r="W625" s="252"/>
      <c r="X625" s="252"/>
      <c r="Y625" s="81"/>
      <c r="AB625" s="251"/>
      <c r="AI625" s="252"/>
      <c r="AJ625" s="252"/>
    </row>
    <row r="626" ht="15.75" customHeight="1">
      <c r="S626" s="440"/>
      <c r="T626" s="440"/>
      <c r="U626" s="252"/>
      <c r="V626" s="252"/>
      <c r="W626" s="252"/>
      <c r="X626" s="252"/>
      <c r="Y626" s="81"/>
      <c r="AB626" s="251"/>
      <c r="AI626" s="252"/>
      <c r="AJ626" s="252"/>
    </row>
    <row r="627" ht="15.75" customHeight="1">
      <c r="S627" s="440"/>
      <c r="T627" s="440"/>
      <c r="U627" s="252"/>
      <c r="V627" s="252"/>
      <c r="W627" s="252"/>
      <c r="X627" s="252"/>
      <c r="Y627" s="81"/>
      <c r="AB627" s="251"/>
      <c r="AI627" s="252"/>
      <c r="AJ627" s="252"/>
    </row>
    <row r="628" ht="15.75" customHeight="1">
      <c r="S628" s="440"/>
      <c r="T628" s="440"/>
      <c r="U628" s="252"/>
      <c r="V628" s="252"/>
      <c r="W628" s="252"/>
      <c r="X628" s="252"/>
      <c r="Y628" s="81"/>
      <c r="AB628" s="251"/>
      <c r="AI628" s="252"/>
      <c r="AJ628" s="252"/>
    </row>
    <row r="629" ht="15.75" customHeight="1">
      <c r="S629" s="440"/>
      <c r="T629" s="440"/>
      <c r="U629" s="252"/>
      <c r="V629" s="252"/>
      <c r="W629" s="252"/>
      <c r="X629" s="252"/>
      <c r="Y629" s="81"/>
      <c r="AB629" s="251"/>
      <c r="AI629" s="252"/>
      <c r="AJ629" s="252"/>
    </row>
    <row r="630" ht="15.75" customHeight="1">
      <c r="S630" s="440"/>
      <c r="T630" s="440"/>
      <c r="U630" s="252"/>
      <c r="V630" s="252"/>
      <c r="W630" s="252"/>
      <c r="X630" s="252"/>
      <c r="Y630" s="81"/>
      <c r="AB630" s="251"/>
      <c r="AI630" s="252"/>
      <c r="AJ630" s="252"/>
    </row>
    <row r="631" ht="15.75" customHeight="1">
      <c r="S631" s="440"/>
      <c r="T631" s="440"/>
      <c r="U631" s="252"/>
      <c r="V631" s="252"/>
      <c r="W631" s="252"/>
      <c r="X631" s="252"/>
      <c r="Y631" s="81"/>
      <c r="AB631" s="251"/>
      <c r="AI631" s="252"/>
      <c r="AJ631" s="252"/>
    </row>
    <row r="632" ht="15.75" customHeight="1">
      <c r="S632" s="440"/>
      <c r="T632" s="440"/>
      <c r="U632" s="252"/>
      <c r="V632" s="252"/>
      <c r="W632" s="252"/>
      <c r="X632" s="252"/>
      <c r="Y632" s="81"/>
      <c r="AB632" s="251"/>
      <c r="AI632" s="252"/>
      <c r="AJ632" s="252"/>
    </row>
    <row r="633" ht="15.75" customHeight="1">
      <c r="S633" s="440"/>
      <c r="T633" s="440"/>
      <c r="U633" s="252"/>
      <c r="V633" s="252"/>
      <c r="W633" s="252"/>
      <c r="X633" s="252"/>
      <c r="Y633" s="81"/>
      <c r="AB633" s="251"/>
      <c r="AI633" s="252"/>
      <c r="AJ633" s="252"/>
    </row>
    <row r="634" ht="15.75" customHeight="1">
      <c r="S634" s="440"/>
      <c r="T634" s="440"/>
      <c r="U634" s="252"/>
      <c r="V634" s="252"/>
      <c r="W634" s="252"/>
      <c r="X634" s="252"/>
      <c r="Y634" s="81"/>
      <c r="AB634" s="251"/>
      <c r="AI634" s="252"/>
      <c r="AJ634" s="252"/>
    </row>
    <row r="635" ht="15.75" customHeight="1">
      <c r="S635" s="440"/>
      <c r="T635" s="440"/>
      <c r="U635" s="252"/>
      <c r="V635" s="252"/>
      <c r="W635" s="252"/>
      <c r="X635" s="252"/>
      <c r="Y635" s="81"/>
      <c r="AB635" s="251"/>
      <c r="AI635" s="252"/>
      <c r="AJ635" s="252"/>
    </row>
    <row r="636" ht="15.75" customHeight="1">
      <c r="S636" s="440"/>
      <c r="T636" s="440"/>
      <c r="U636" s="252"/>
      <c r="V636" s="252"/>
      <c r="W636" s="252"/>
      <c r="X636" s="252"/>
      <c r="Y636" s="81"/>
      <c r="AB636" s="251"/>
      <c r="AI636" s="252"/>
      <c r="AJ636" s="252"/>
    </row>
    <row r="637" ht="15.75" customHeight="1">
      <c r="S637" s="440"/>
      <c r="T637" s="440"/>
      <c r="U637" s="252"/>
      <c r="V637" s="252"/>
      <c r="W637" s="252"/>
      <c r="X637" s="252"/>
      <c r="Y637" s="81"/>
      <c r="AB637" s="251"/>
      <c r="AI637" s="252"/>
      <c r="AJ637" s="252"/>
    </row>
    <row r="638" ht="15.75" customHeight="1">
      <c r="S638" s="440"/>
      <c r="T638" s="440"/>
      <c r="U638" s="252"/>
      <c r="V638" s="252"/>
      <c r="W638" s="252"/>
      <c r="X638" s="252"/>
      <c r="Y638" s="81"/>
      <c r="AB638" s="251"/>
      <c r="AI638" s="252"/>
      <c r="AJ638" s="252"/>
    </row>
    <row r="639" ht="15.75" customHeight="1">
      <c r="S639" s="440"/>
      <c r="T639" s="440"/>
      <c r="U639" s="252"/>
      <c r="V639" s="252"/>
      <c r="W639" s="252"/>
      <c r="X639" s="252"/>
      <c r="Y639" s="81"/>
      <c r="AB639" s="251"/>
      <c r="AI639" s="252"/>
      <c r="AJ639" s="252"/>
    </row>
    <row r="640" ht="15.75" customHeight="1">
      <c r="S640" s="440"/>
      <c r="T640" s="440"/>
      <c r="U640" s="252"/>
      <c r="V640" s="252"/>
      <c r="W640" s="252"/>
      <c r="X640" s="252"/>
      <c r="Y640" s="81"/>
      <c r="AB640" s="251"/>
      <c r="AI640" s="252"/>
      <c r="AJ640" s="252"/>
    </row>
    <row r="641" ht="15.75" customHeight="1">
      <c r="S641" s="440"/>
      <c r="T641" s="440"/>
      <c r="U641" s="252"/>
      <c r="V641" s="252"/>
      <c r="W641" s="252"/>
      <c r="X641" s="252"/>
      <c r="Y641" s="81"/>
      <c r="AB641" s="251"/>
      <c r="AI641" s="252"/>
      <c r="AJ641" s="252"/>
    </row>
    <row r="642" ht="15.75" customHeight="1">
      <c r="S642" s="440"/>
      <c r="T642" s="440"/>
      <c r="U642" s="252"/>
      <c r="V642" s="252"/>
      <c r="W642" s="252"/>
      <c r="X642" s="252"/>
      <c r="Y642" s="81"/>
      <c r="AB642" s="251"/>
      <c r="AI642" s="252"/>
      <c r="AJ642" s="252"/>
    </row>
    <row r="643" ht="15.75" customHeight="1">
      <c r="S643" s="440"/>
      <c r="T643" s="440"/>
      <c r="U643" s="252"/>
      <c r="V643" s="252"/>
      <c r="W643" s="252"/>
      <c r="X643" s="252"/>
      <c r="Y643" s="81"/>
      <c r="AB643" s="251"/>
      <c r="AI643" s="252"/>
      <c r="AJ643" s="252"/>
    </row>
    <row r="644" ht="15.75" customHeight="1">
      <c r="S644" s="440"/>
      <c r="T644" s="440"/>
      <c r="U644" s="252"/>
      <c r="V644" s="252"/>
      <c r="W644" s="252"/>
      <c r="X644" s="252"/>
      <c r="Y644" s="81"/>
      <c r="AB644" s="251"/>
      <c r="AI644" s="252"/>
      <c r="AJ644" s="252"/>
    </row>
    <row r="645" ht="15.75" customHeight="1">
      <c r="S645" s="440"/>
      <c r="T645" s="440"/>
      <c r="U645" s="252"/>
      <c r="V645" s="252"/>
      <c r="W645" s="252"/>
      <c r="X645" s="252"/>
      <c r="Y645" s="81"/>
      <c r="AB645" s="251"/>
      <c r="AI645" s="252"/>
      <c r="AJ645" s="252"/>
    </row>
    <row r="646" ht="15.75" customHeight="1">
      <c r="S646" s="440"/>
      <c r="T646" s="440"/>
      <c r="U646" s="252"/>
      <c r="V646" s="252"/>
      <c r="W646" s="252"/>
      <c r="X646" s="252"/>
      <c r="Y646" s="81"/>
      <c r="AB646" s="251"/>
      <c r="AI646" s="252"/>
      <c r="AJ646" s="252"/>
    </row>
    <row r="647" ht="15.75" customHeight="1">
      <c r="S647" s="440"/>
      <c r="T647" s="440"/>
      <c r="U647" s="252"/>
      <c r="V647" s="252"/>
      <c r="W647" s="252"/>
      <c r="X647" s="252"/>
      <c r="Y647" s="81"/>
      <c r="AB647" s="251"/>
      <c r="AI647" s="252"/>
      <c r="AJ647" s="252"/>
    </row>
    <row r="648" ht="15.75" customHeight="1">
      <c r="S648" s="440"/>
      <c r="T648" s="440"/>
      <c r="U648" s="252"/>
      <c r="V648" s="252"/>
      <c r="W648" s="252"/>
      <c r="X648" s="252"/>
      <c r="Y648" s="81"/>
      <c r="AB648" s="251"/>
      <c r="AI648" s="252"/>
      <c r="AJ648" s="252"/>
    </row>
    <row r="649" ht="15.75" customHeight="1">
      <c r="S649" s="440"/>
      <c r="T649" s="440"/>
      <c r="U649" s="252"/>
      <c r="V649" s="252"/>
      <c r="W649" s="252"/>
      <c r="X649" s="252"/>
      <c r="Y649" s="81"/>
      <c r="AB649" s="251"/>
      <c r="AI649" s="252"/>
      <c r="AJ649" s="252"/>
    </row>
    <row r="650" ht="15.75" customHeight="1">
      <c r="S650" s="440"/>
      <c r="T650" s="440"/>
      <c r="U650" s="252"/>
      <c r="V650" s="252"/>
      <c r="W650" s="252"/>
      <c r="X650" s="252"/>
      <c r="Y650" s="81"/>
      <c r="AB650" s="251"/>
      <c r="AI650" s="252"/>
      <c r="AJ650" s="252"/>
    </row>
    <row r="651" ht="15.75" customHeight="1">
      <c r="S651" s="440"/>
      <c r="T651" s="440"/>
      <c r="U651" s="252"/>
      <c r="V651" s="252"/>
      <c r="W651" s="252"/>
      <c r="X651" s="252"/>
      <c r="Y651" s="81"/>
      <c r="AB651" s="251"/>
      <c r="AI651" s="252"/>
      <c r="AJ651" s="252"/>
    </row>
    <row r="652" ht="15.75" customHeight="1">
      <c r="S652" s="440"/>
      <c r="T652" s="440"/>
      <c r="U652" s="252"/>
      <c r="V652" s="252"/>
      <c r="W652" s="252"/>
      <c r="X652" s="252"/>
      <c r="Y652" s="81"/>
      <c r="AB652" s="251"/>
      <c r="AI652" s="252"/>
      <c r="AJ652" s="252"/>
    </row>
    <row r="653" ht="15.75" customHeight="1">
      <c r="S653" s="440"/>
      <c r="T653" s="440"/>
      <c r="U653" s="252"/>
      <c r="V653" s="252"/>
      <c r="W653" s="252"/>
      <c r="X653" s="252"/>
      <c r="Y653" s="81"/>
      <c r="AB653" s="251"/>
      <c r="AI653" s="252"/>
      <c r="AJ653" s="252"/>
    </row>
    <row r="654" ht="15.75" customHeight="1">
      <c r="S654" s="440"/>
      <c r="T654" s="440"/>
      <c r="U654" s="252"/>
      <c r="V654" s="252"/>
      <c r="W654" s="252"/>
      <c r="X654" s="252"/>
      <c r="Y654" s="81"/>
      <c r="AB654" s="251"/>
      <c r="AI654" s="252"/>
      <c r="AJ654" s="252"/>
    </row>
    <row r="655" ht="15.75" customHeight="1">
      <c r="S655" s="440"/>
      <c r="T655" s="440"/>
      <c r="U655" s="252"/>
      <c r="V655" s="252"/>
      <c r="W655" s="252"/>
      <c r="X655" s="252"/>
      <c r="Y655" s="81"/>
      <c r="AB655" s="251"/>
      <c r="AI655" s="252"/>
      <c r="AJ655" s="252"/>
    </row>
    <row r="656" ht="15.75" customHeight="1">
      <c r="S656" s="440"/>
      <c r="T656" s="440"/>
      <c r="U656" s="252"/>
      <c r="V656" s="252"/>
      <c r="W656" s="252"/>
      <c r="X656" s="252"/>
      <c r="Y656" s="81"/>
      <c r="AB656" s="251"/>
      <c r="AI656" s="252"/>
      <c r="AJ656" s="252"/>
    </row>
    <row r="657" ht="15.75" customHeight="1">
      <c r="S657" s="440"/>
      <c r="T657" s="440"/>
      <c r="U657" s="252"/>
      <c r="V657" s="252"/>
      <c r="W657" s="252"/>
      <c r="X657" s="252"/>
      <c r="Y657" s="81"/>
      <c r="AB657" s="251"/>
      <c r="AI657" s="252"/>
      <c r="AJ657" s="252"/>
    </row>
    <row r="658" ht="15.75" customHeight="1">
      <c r="S658" s="440"/>
      <c r="T658" s="440"/>
      <c r="U658" s="252"/>
      <c r="V658" s="252"/>
      <c r="W658" s="252"/>
      <c r="X658" s="252"/>
      <c r="Y658" s="81"/>
      <c r="AB658" s="251"/>
      <c r="AI658" s="252"/>
      <c r="AJ658" s="252"/>
    </row>
    <row r="659" ht="15.75" customHeight="1">
      <c r="S659" s="440"/>
      <c r="T659" s="440"/>
      <c r="U659" s="252"/>
      <c r="V659" s="252"/>
      <c r="W659" s="252"/>
      <c r="X659" s="252"/>
      <c r="Y659" s="81"/>
      <c r="AB659" s="251"/>
      <c r="AI659" s="252"/>
      <c r="AJ659" s="252"/>
    </row>
    <row r="660" ht="15.75" customHeight="1">
      <c r="S660" s="440"/>
      <c r="T660" s="440"/>
      <c r="U660" s="252"/>
      <c r="V660" s="252"/>
      <c r="W660" s="252"/>
      <c r="X660" s="252"/>
      <c r="Y660" s="81"/>
      <c r="AB660" s="251"/>
      <c r="AI660" s="252"/>
      <c r="AJ660" s="252"/>
    </row>
    <row r="661" ht="15.75" customHeight="1">
      <c r="S661" s="440"/>
      <c r="T661" s="440"/>
      <c r="U661" s="252"/>
      <c r="V661" s="252"/>
      <c r="W661" s="252"/>
      <c r="X661" s="252"/>
      <c r="Y661" s="81"/>
      <c r="AB661" s="251"/>
      <c r="AI661" s="252"/>
      <c r="AJ661" s="252"/>
    </row>
    <row r="662" ht="15.75" customHeight="1">
      <c r="S662" s="440"/>
      <c r="T662" s="440"/>
      <c r="U662" s="252"/>
      <c r="V662" s="252"/>
      <c r="W662" s="252"/>
      <c r="X662" s="252"/>
      <c r="Y662" s="81"/>
      <c r="AB662" s="251"/>
      <c r="AI662" s="252"/>
      <c r="AJ662" s="252"/>
    </row>
    <row r="663" ht="15.75" customHeight="1">
      <c r="S663" s="440"/>
      <c r="T663" s="440"/>
      <c r="U663" s="252"/>
      <c r="V663" s="252"/>
      <c r="W663" s="252"/>
      <c r="X663" s="252"/>
      <c r="Y663" s="81"/>
      <c r="AB663" s="251"/>
      <c r="AI663" s="252"/>
      <c r="AJ663" s="252"/>
    </row>
    <row r="664" ht="15.75" customHeight="1">
      <c r="S664" s="440"/>
      <c r="T664" s="440"/>
      <c r="U664" s="252"/>
      <c r="V664" s="252"/>
      <c r="W664" s="252"/>
      <c r="X664" s="252"/>
      <c r="Y664" s="81"/>
      <c r="AB664" s="251"/>
      <c r="AI664" s="252"/>
      <c r="AJ664" s="252"/>
    </row>
    <row r="665" ht="15.75" customHeight="1">
      <c r="S665" s="440"/>
      <c r="T665" s="440"/>
      <c r="U665" s="252"/>
      <c r="V665" s="252"/>
      <c r="W665" s="252"/>
      <c r="X665" s="252"/>
      <c r="Y665" s="81"/>
      <c r="AB665" s="251"/>
      <c r="AI665" s="252"/>
      <c r="AJ665" s="252"/>
    </row>
    <row r="666" ht="15.75" customHeight="1">
      <c r="S666" s="440"/>
      <c r="T666" s="440"/>
      <c r="U666" s="252"/>
      <c r="V666" s="252"/>
      <c r="W666" s="252"/>
      <c r="X666" s="252"/>
      <c r="Y666" s="81"/>
      <c r="AB666" s="251"/>
      <c r="AI666" s="252"/>
      <c r="AJ666" s="252"/>
    </row>
    <row r="667" ht="15.75" customHeight="1">
      <c r="S667" s="440"/>
      <c r="T667" s="440"/>
      <c r="U667" s="252"/>
      <c r="V667" s="252"/>
      <c r="W667" s="252"/>
      <c r="X667" s="252"/>
      <c r="Y667" s="81"/>
      <c r="AB667" s="251"/>
      <c r="AI667" s="252"/>
      <c r="AJ667" s="252"/>
    </row>
    <row r="668" ht="15.75" customHeight="1">
      <c r="S668" s="440"/>
      <c r="T668" s="440"/>
      <c r="U668" s="252"/>
      <c r="V668" s="252"/>
      <c r="W668" s="252"/>
      <c r="X668" s="252"/>
      <c r="Y668" s="81"/>
      <c r="AB668" s="251"/>
      <c r="AI668" s="252"/>
      <c r="AJ668" s="252"/>
    </row>
    <row r="669" ht="15.75" customHeight="1">
      <c r="S669" s="440"/>
      <c r="T669" s="440"/>
      <c r="U669" s="252"/>
      <c r="V669" s="252"/>
      <c r="W669" s="252"/>
      <c r="X669" s="252"/>
      <c r="Y669" s="81"/>
      <c r="AB669" s="251"/>
      <c r="AI669" s="252"/>
      <c r="AJ669" s="252"/>
    </row>
    <row r="670" ht="15.75" customHeight="1">
      <c r="S670" s="440"/>
      <c r="T670" s="440"/>
      <c r="U670" s="252"/>
      <c r="V670" s="252"/>
      <c r="W670" s="252"/>
      <c r="X670" s="252"/>
      <c r="Y670" s="81"/>
      <c r="AB670" s="251"/>
      <c r="AI670" s="252"/>
      <c r="AJ670" s="252"/>
    </row>
    <row r="671" ht="15.75" customHeight="1">
      <c r="S671" s="440"/>
      <c r="T671" s="440"/>
      <c r="U671" s="252"/>
      <c r="V671" s="252"/>
      <c r="W671" s="252"/>
      <c r="X671" s="252"/>
      <c r="Y671" s="81"/>
      <c r="AB671" s="251"/>
      <c r="AI671" s="252"/>
      <c r="AJ671" s="252"/>
    </row>
    <row r="672" ht="15.75" customHeight="1">
      <c r="S672" s="440"/>
      <c r="T672" s="440"/>
      <c r="U672" s="252"/>
      <c r="V672" s="252"/>
      <c r="W672" s="252"/>
      <c r="X672" s="252"/>
      <c r="Y672" s="81"/>
      <c r="AB672" s="251"/>
      <c r="AI672" s="252"/>
      <c r="AJ672" s="252"/>
    </row>
    <row r="673" ht="15.75" customHeight="1">
      <c r="S673" s="440"/>
      <c r="T673" s="440"/>
      <c r="U673" s="252"/>
      <c r="V673" s="252"/>
      <c r="W673" s="252"/>
      <c r="X673" s="252"/>
      <c r="Y673" s="81"/>
      <c r="AB673" s="251"/>
      <c r="AI673" s="252"/>
      <c r="AJ673" s="252"/>
    </row>
    <row r="674" ht="15.75" customHeight="1">
      <c r="S674" s="440"/>
      <c r="T674" s="440"/>
      <c r="U674" s="252"/>
      <c r="V674" s="252"/>
      <c r="W674" s="252"/>
      <c r="X674" s="252"/>
      <c r="Y674" s="81"/>
      <c r="AB674" s="251"/>
      <c r="AI674" s="252"/>
      <c r="AJ674" s="252"/>
    </row>
    <row r="675" ht="15.75" customHeight="1">
      <c r="S675" s="440"/>
      <c r="T675" s="440"/>
      <c r="U675" s="252"/>
      <c r="V675" s="252"/>
      <c r="W675" s="252"/>
      <c r="X675" s="252"/>
      <c r="Y675" s="81"/>
      <c r="AB675" s="251"/>
      <c r="AI675" s="252"/>
      <c r="AJ675" s="252"/>
    </row>
    <row r="676" ht="15.75" customHeight="1">
      <c r="S676" s="440"/>
      <c r="T676" s="440"/>
      <c r="U676" s="252"/>
      <c r="V676" s="252"/>
      <c r="W676" s="252"/>
      <c r="X676" s="252"/>
      <c r="Y676" s="81"/>
      <c r="AB676" s="251"/>
      <c r="AI676" s="252"/>
      <c r="AJ676" s="252"/>
    </row>
    <row r="677" ht="15.75" customHeight="1">
      <c r="S677" s="440"/>
      <c r="T677" s="440"/>
      <c r="U677" s="252"/>
      <c r="V677" s="252"/>
      <c r="W677" s="252"/>
      <c r="X677" s="252"/>
      <c r="Y677" s="81"/>
      <c r="AB677" s="251"/>
      <c r="AI677" s="252"/>
      <c r="AJ677" s="252"/>
    </row>
    <row r="678" ht="15.75" customHeight="1">
      <c r="S678" s="440"/>
      <c r="T678" s="440"/>
      <c r="U678" s="252"/>
      <c r="V678" s="252"/>
      <c r="W678" s="252"/>
      <c r="X678" s="252"/>
      <c r="Y678" s="81"/>
      <c r="AB678" s="251"/>
      <c r="AI678" s="252"/>
      <c r="AJ678" s="252"/>
    </row>
    <row r="679" ht="15.75" customHeight="1">
      <c r="S679" s="440"/>
      <c r="T679" s="440"/>
      <c r="U679" s="252"/>
      <c r="V679" s="252"/>
      <c r="W679" s="252"/>
      <c r="X679" s="252"/>
      <c r="Y679" s="81"/>
      <c r="AB679" s="251"/>
      <c r="AI679" s="252"/>
      <c r="AJ679" s="252"/>
    </row>
    <row r="680" ht="15.75" customHeight="1">
      <c r="S680" s="440"/>
      <c r="T680" s="440"/>
      <c r="U680" s="252"/>
      <c r="V680" s="252"/>
      <c r="W680" s="252"/>
      <c r="X680" s="252"/>
      <c r="Y680" s="81"/>
      <c r="AB680" s="251"/>
      <c r="AI680" s="252"/>
      <c r="AJ680" s="252"/>
    </row>
    <row r="681" ht="15.75" customHeight="1">
      <c r="S681" s="440"/>
      <c r="T681" s="440"/>
      <c r="U681" s="252"/>
      <c r="V681" s="252"/>
      <c r="W681" s="252"/>
      <c r="X681" s="252"/>
      <c r="Y681" s="81"/>
      <c r="AB681" s="251"/>
      <c r="AI681" s="252"/>
      <c r="AJ681" s="252"/>
    </row>
    <row r="682" ht="15.75" customHeight="1">
      <c r="S682" s="440"/>
      <c r="T682" s="440"/>
      <c r="U682" s="252"/>
      <c r="V682" s="252"/>
      <c r="W682" s="252"/>
      <c r="X682" s="252"/>
      <c r="Y682" s="81"/>
      <c r="AB682" s="251"/>
      <c r="AI682" s="252"/>
      <c r="AJ682" s="252"/>
    </row>
    <row r="683" ht="15.75" customHeight="1">
      <c r="S683" s="440"/>
      <c r="T683" s="440"/>
      <c r="U683" s="252"/>
      <c r="V683" s="252"/>
      <c r="W683" s="252"/>
      <c r="X683" s="252"/>
      <c r="Y683" s="81"/>
      <c r="AB683" s="251"/>
      <c r="AI683" s="252"/>
      <c r="AJ683" s="252"/>
    </row>
    <row r="684" ht="15.75" customHeight="1">
      <c r="S684" s="440"/>
      <c r="T684" s="440"/>
      <c r="U684" s="252"/>
      <c r="V684" s="252"/>
      <c r="W684" s="252"/>
      <c r="X684" s="252"/>
      <c r="Y684" s="81"/>
      <c r="AB684" s="251"/>
      <c r="AI684" s="252"/>
      <c r="AJ684" s="252"/>
    </row>
    <row r="685" ht="15.75" customHeight="1">
      <c r="S685" s="440"/>
      <c r="T685" s="440"/>
      <c r="U685" s="252"/>
      <c r="V685" s="252"/>
      <c r="W685" s="252"/>
      <c r="X685" s="252"/>
      <c r="Y685" s="81"/>
      <c r="AB685" s="251"/>
      <c r="AI685" s="252"/>
      <c r="AJ685" s="252"/>
    </row>
    <row r="686" ht="15.75" customHeight="1">
      <c r="S686" s="440"/>
      <c r="T686" s="440"/>
      <c r="U686" s="252"/>
      <c r="V686" s="252"/>
      <c r="W686" s="252"/>
      <c r="X686" s="252"/>
      <c r="Y686" s="81"/>
      <c r="AB686" s="251"/>
      <c r="AI686" s="252"/>
      <c r="AJ686" s="252"/>
    </row>
    <row r="687" ht="15.75" customHeight="1">
      <c r="S687" s="440"/>
      <c r="T687" s="440"/>
      <c r="U687" s="252"/>
      <c r="V687" s="252"/>
      <c r="W687" s="252"/>
      <c r="X687" s="252"/>
      <c r="Y687" s="81"/>
      <c r="AB687" s="251"/>
      <c r="AI687" s="252"/>
      <c r="AJ687" s="252"/>
    </row>
    <row r="688" ht="15.75" customHeight="1">
      <c r="S688" s="440"/>
      <c r="T688" s="440"/>
      <c r="U688" s="252"/>
      <c r="V688" s="252"/>
      <c r="W688" s="252"/>
      <c r="X688" s="252"/>
      <c r="Y688" s="81"/>
      <c r="AB688" s="251"/>
      <c r="AI688" s="252"/>
      <c r="AJ688" s="252"/>
    </row>
    <row r="689" ht="15.75" customHeight="1">
      <c r="S689" s="440"/>
      <c r="T689" s="440"/>
      <c r="U689" s="252"/>
      <c r="V689" s="252"/>
      <c r="W689" s="252"/>
      <c r="X689" s="252"/>
      <c r="Y689" s="81"/>
      <c r="AB689" s="251"/>
      <c r="AI689" s="252"/>
      <c r="AJ689" s="252"/>
    </row>
    <row r="690" ht="15.75" customHeight="1">
      <c r="S690" s="440"/>
      <c r="T690" s="440"/>
      <c r="U690" s="252"/>
      <c r="V690" s="252"/>
      <c r="W690" s="252"/>
      <c r="X690" s="252"/>
      <c r="Y690" s="81"/>
      <c r="AB690" s="251"/>
      <c r="AI690" s="252"/>
      <c r="AJ690" s="252"/>
    </row>
    <row r="691" ht="15.75" customHeight="1">
      <c r="S691" s="440"/>
      <c r="T691" s="440"/>
      <c r="U691" s="252"/>
      <c r="V691" s="252"/>
      <c r="W691" s="252"/>
      <c r="X691" s="252"/>
      <c r="Y691" s="81"/>
      <c r="AB691" s="251"/>
      <c r="AI691" s="252"/>
      <c r="AJ691" s="252"/>
    </row>
    <row r="692" ht="15.75" customHeight="1">
      <c r="S692" s="440"/>
      <c r="T692" s="440"/>
      <c r="U692" s="252"/>
      <c r="V692" s="252"/>
      <c r="W692" s="252"/>
      <c r="X692" s="252"/>
      <c r="Y692" s="81"/>
      <c r="AB692" s="251"/>
      <c r="AI692" s="252"/>
      <c r="AJ692" s="252"/>
    </row>
    <row r="693" ht="15.75" customHeight="1">
      <c r="S693" s="440"/>
      <c r="T693" s="440"/>
      <c r="U693" s="252"/>
      <c r="V693" s="252"/>
      <c r="W693" s="252"/>
      <c r="X693" s="252"/>
      <c r="Y693" s="81"/>
      <c r="AB693" s="251"/>
      <c r="AI693" s="252"/>
      <c r="AJ693" s="252"/>
    </row>
    <row r="694" ht="15.75" customHeight="1">
      <c r="S694" s="440"/>
      <c r="T694" s="440"/>
      <c r="U694" s="252"/>
      <c r="V694" s="252"/>
      <c r="W694" s="252"/>
      <c r="X694" s="252"/>
      <c r="Y694" s="81"/>
      <c r="AB694" s="251"/>
      <c r="AI694" s="252"/>
      <c r="AJ694" s="252"/>
    </row>
    <row r="695" ht="15.75" customHeight="1">
      <c r="S695" s="440"/>
      <c r="T695" s="440"/>
      <c r="U695" s="252"/>
      <c r="V695" s="252"/>
      <c r="W695" s="252"/>
      <c r="X695" s="252"/>
      <c r="Y695" s="81"/>
      <c r="AB695" s="251"/>
      <c r="AI695" s="252"/>
      <c r="AJ695" s="252"/>
    </row>
    <row r="696" ht="15.75" customHeight="1">
      <c r="S696" s="440"/>
      <c r="T696" s="440"/>
      <c r="U696" s="252"/>
      <c r="V696" s="252"/>
      <c r="W696" s="252"/>
      <c r="X696" s="252"/>
      <c r="Y696" s="81"/>
      <c r="AB696" s="251"/>
      <c r="AI696" s="252"/>
      <c r="AJ696" s="252"/>
    </row>
    <row r="697" ht="15.75" customHeight="1">
      <c r="S697" s="440"/>
      <c r="T697" s="440"/>
      <c r="U697" s="252"/>
      <c r="V697" s="252"/>
      <c r="W697" s="252"/>
      <c r="X697" s="252"/>
      <c r="Y697" s="81"/>
      <c r="AB697" s="251"/>
      <c r="AI697" s="252"/>
      <c r="AJ697" s="252"/>
    </row>
    <row r="698" ht="15.75" customHeight="1">
      <c r="S698" s="440"/>
      <c r="T698" s="440"/>
      <c r="U698" s="252"/>
      <c r="V698" s="252"/>
      <c r="W698" s="252"/>
      <c r="X698" s="252"/>
      <c r="Y698" s="81"/>
      <c r="AB698" s="251"/>
      <c r="AI698" s="252"/>
      <c r="AJ698" s="252"/>
    </row>
    <row r="699" ht="15.75" customHeight="1">
      <c r="S699" s="440"/>
      <c r="T699" s="440"/>
      <c r="U699" s="252"/>
      <c r="V699" s="252"/>
      <c r="W699" s="252"/>
      <c r="X699" s="252"/>
      <c r="Y699" s="81"/>
      <c r="AB699" s="251"/>
      <c r="AI699" s="252"/>
      <c r="AJ699" s="252"/>
    </row>
    <row r="700" ht="15.75" customHeight="1">
      <c r="S700" s="440"/>
      <c r="T700" s="440"/>
      <c r="U700" s="252"/>
      <c r="V700" s="252"/>
      <c r="W700" s="252"/>
      <c r="X700" s="252"/>
      <c r="Y700" s="81"/>
      <c r="AB700" s="251"/>
      <c r="AI700" s="252"/>
      <c r="AJ700" s="252"/>
    </row>
    <row r="701" ht="15.75" customHeight="1">
      <c r="S701" s="440"/>
      <c r="T701" s="440"/>
      <c r="U701" s="252"/>
      <c r="V701" s="252"/>
      <c r="W701" s="252"/>
      <c r="X701" s="252"/>
      <c r="Y701" s="81"/>
      <c r="AB701" s="251"/>
      <c r="AI701" s="252"/>
      <c r="AJ701" s="252"/>
    </row>
    <row r="702" ht="15.75" customHeight="1">
      <c r="S702" s="440"/>
      <c r="T702" s="440"/>
      <c r="U702" s="252"/>
      <c r="V702" s="252"/>
      <c r="W702" s="252"/>
      <c r="X702" s="252"/>
      <c r="Y702" s="81"/>
      <c r="AB702" s="251"/>
      <c r="AI702" s="252"/>
      <c r="AJ702" s="252"/>
    </row>
    <row r="703" ht="15.75" customHeight="1">
      <c r="S703" s="440"/>
      <c r="T703" s="440"/>
      <c r="U703" s="252"/>
      <c r="V703" s="252"/>
      <c r="W703" s="252"/>
      <c r="X703" s="252"/>
      <c r="Y703" s="81"/>
      <c r="AB703" s="251"/>
      <c r="AI703" s="252"/>
      <c r="AJ703" s="252"/>
    </row>
    <row r="704" ht="15.75" customHeight="1">
      <c r="S704" s="440"/>
      <c r="T704" s="440"/>
      <c r="U704" s="252"/>
      <c r="V704" s="252"/>
      <c r="W704" s="252"/>
      <c r="X704" s="252"/>
      <c r="Y704" s="81"/>
      <c r="AB704" s="251"/>
      <c r="AI704" s="252"/>
      <c r="AJ704" s="252"/>
    </row>
    <row r="705" ht="15.75" customHeight="1">
      <c r="S705" s="440"/>
      <c r="T705" s="440"/>
      <c r="U705" s="252"/>
      <c r="V705" s="252"/>
      <c r="W705" s="252"/>
      <c r="X705" s="252"/>
      <c r="Y705" s="81"/>
      <c r="AB705" s="251"/>
      <c r="AI705" s="252"/>
      <c r="AJ705" s="252"/>
    </row>
    <row r="706" ht="15.75" customHeight="1">
      <c r="S706" s="440"/>
      <c r="T706" s="440"/>
      <c r="U706" s="252"/>
      <c r="V706" s="252"/>
      <c r="W706" s="252"/>
      <c r="X706" s="252"/>
      <c r="Y706" s="81"/>
      <c r="AB706" s="251"/>
      <c r="AI706" s="252"/>
      <c r="AJ706" s="252"/>
    </row>
    <row r="707" ht="15.75" customHeight="1">
      <c r="S707" s="440"/>
      <c r="T707" s="440"/>
      <c r="U707" s="252"/>
      <c r="V707" s="252"/>
      <c r="W707" s="252"/>
      <c r="X707" s="252"/>
      <c r="Y707" s="81"/>
      <c r="AB707" s="251"/>
      <c r="AI707" s="252"/>
      <c r="AJ707" s="252"/>
    </row>
    <row r="708" ht="15.75" customHeight="1">
      <c r="S708" s="440"/>
      <c r="T708" s="440"/>
      <c r="U708" s="252"/>
      <c r="V708" s="252"/>
      <c r="W708" s="252"/>
      <c r="X708" s="252"/>
      <c r="Y708" s="81"/>
      <c r="AB708" s="251"/>
      <c r="AI708" s="252"/>
      <c r="AJ708" s="252"/>
    </row>
    <row r="709" ht="15.75" customHeight="1">
      <c r="S709" s="440"/>
      <c r="T709" s="440"/>
      <c r="U709" s="252"/>
      <c r="V709" s="252"/>
      <c r="W709" s="252"/>
      <c r="X709" s="252"/>
      <c r="Y709" s="81"/>
      <c r="AB709" s="251"/>
      <c r="AI709" s="252"/>
      <c r="AJ709" s="252"/>
    </row>
    <row r="710" ht="15.75" customHeight="1">
      <c r="S710" s="440"/>
      <c r="T710" s="440"/>
      <c r="U710" s="252"/>
      <c r="V710" s="252"/>
      <c r="W710" s="252"/>
      <c r="X710" s="252"/>
      <c r="Y710" s="81"/>
      <c r="AB710" s="251"/>
      <c r="AI710" s="252"/>
      <c r="AJ710" s="252"/>
    </row>
    <row r="711" ht="15.75" customHeight="1">
      <c r="S711" s="440"/>
      <c r="T711" s="440"/>
      <c r="U711" s="252"/>
      <c r="V711" s="252"/>
      <c r="W711" s="252"/>
      <c r="X711" s="252"/>
      <c r="Y711" s="81"/>
      <c r="AB711" s="251"/>
      <c r="AI711" s="252"/>
      <c r="AJ711" s="252"/>
    </row>
    <row r="712" ht="15.75" customHeight="1">
      <c r="S712" s="440"/>
      <c r="T712" s="440"/>
      <c r="U712" s="252"/>
      <c r="V712" s="252"/>
      <c r="W712" s="252"/>
      <c r="X712" s="252"/>
      <c r="Y712" s="81"/>
      <c r="AB712" s="251"/>
      <c r="AI712" s="252"/>
      <c r="AJ712" s="252"/>
    </row>
    <row r="713" ht="15.75" customHeight="1">
      <c r="S713" s="440"/>
      <c r="T713" s="440"/>
      <c r="U713" s="252"/>
      <c r="V713" s="252"/>
      <c r="W713" s="252"/>
      <c r="X713" s="252"/>
      <c r="Y713" s="81"/>
      <c r="AB713" s="251"/>
      <c r="AI713" s="252"/>
      <c r="AJ713" s="252"/>
    </row>
    <row r="714" ht="15.75" customHeight="1">
      <c r="S714" s="440"/>
      <c r="T714" s="440"/>
      <c r="U714" s="252"/>
      <c r="V714" s="252"/>
      <c r="W714" s="252"/>
      <c r="X714" s="252"/>
      <c r="Y714" s="81"/>
      <c r="AB714" s="251"/>
      <c r="AI714" s="252"/>
      <c r="AJ714" s="252"/>
    </row>
    <row r="715" ht="15.75" customHeight="1">
      <c r="S715" s="440"/>
      <c r="T715" s="440"/>
      <c r="U715" s="252"/>
      <c r="V715" s="252"/>
      <c r="W715" s="252"/>
      <c r="X715" s="252"/>
      <c r="Y715" s="81"/>
      <c r="AB715" s="251"/>
      <c r="AI715" s="252"/>
      <c r="AJ715" s="252"/>
    </row>
    <row r="716" ht="15.75" customHeight="1">
      <c r="S716" s="440"/>
      <c r="T716" s="440"/>
      <c r="U716" s="252"/>
      <c r="V716" s="252"/>
      <c r="W716" s="252"/>
      <c r="X716" s="252"/>
      <c r="Y716" s="81"/>
      <c r="AB716" s="251"/>
      <c r="AI716" s="252"/>
      <c r="AJ716" s="252"/>
    </row>
    <row r="717" ht="15.75" customHeight="1">
      <c r="S717" s="440"/>
      <c r="T717" s="440"/>
      <c r="U717" s="252"/>
      <c r="V717" s="252"/>
      <c r="W717" s="252"/>
      <c r="X717" s="252"/>
      <c r="Y717" s="81"/>
      <c r="AB717" s="251"/>
      <c r="AI717" s="252"/>
      <c r="AJ717" s="252"/>
    </row>
    <row r="718" ht="15.75" customHeight="1">
      <c r="S718" s="440"/>
      <c r="T718" s="440"/>
      <c r="U718" s="252"/>
      <c r="V718" s="252"/>
      <c r="W718" s="252"/>
      <c r="X718" s="252"/>
      <c r="Y718" s="81"/>
      <c r="AB718" s="251"/>
      <c r="AI718" s="252"/>
      <c r="AJ718" s="252"/>
    </row>
    <row r="719" ht="15.75" customHeight="1">
      <c r="S719" s="440"/>
      <c r="T719" s="440"/>
      <c r="U719" s="252"/>
      <c r="V719" s="252"/>
      <c r="W719" s="252"/>
      <c r="X719" s="252"/>
      <c r="Y719" s="81"/>
      <c r="AB719" s="251"/>
      <c r="AI719" s="252"/>
      <c r="AJ719" s="252"/>
    </row>
    <row r="720" ht="15.75" customHeight="1">
      <c r="S720" s="440"/>
      <c r="T720" s="440"/>
      <c r="U720" s="252"/>
      <c r="V720" s="252"/>
      <c r="W720" s="252"/>
      <c r="X720" s="252"/>
      <c r="Y720" s="81"/>
      <c r="AB720" s="251"/>
      <c r="AI720" s="252"/>
      <c r="AJ720" s="252"/>
    </row>
    <row r="721" ht="15.75" customHeight="1">
      <c r="S721" s="440"/>
      <c r="T721" s="440"/>
      <c r="U721" s="252"/>
      <c r="V721" s="252"/>
      <c r="W721" s="252"/>
      <c r="X721" s="252"/>
      <c r="Y721" s="81"/>
      <c r="AB721" s="251"/>
      <c r="AI721" s="252"/>
      <c r="AJ721" s="252"/>
    </row>
    <row r="722" ht="15.75" customHeight="1">
      <c r="S722" s="440"/>
      <c r="T722" s="440"/>
      <c r="U722" s="252"/>
      <c r="V722" s="252"/>
      <c r="W722" s="252"/>
      <c r="X722" s="252"/>
      <c r="Y722" s="81"/>
      <c r="AB722" s="251"/>
      <c r="AI722" s="252"/>
      <c r="AJ722" s="252"/>
    </row>
    <row r="723" ht="15.75" customHeight="1">
      <c r="S723" s="440"/>
      <c r="T723" s="440"/>
      <c r="U723" s="252"/>
      <c r="V723" s="252"/>
      <c r="W723" s="252"/>
      <c r="X723" s="252"/>
      <c r="Y723" s="81"/>
      <c r="AB723" s="251"/>
      <c r="AI723" s="252"/>
      <c r="AJ723" s="252"/>
    </row>
    <row r="724" ht="15.75" customHeight="1">
      <c r="S724" s="440"/>
      <c r="T724" s="440"/>
      <c r="U724" s="252"/>
      <c r="V724" s="252"/>
      <c r="W724" s="252"/>
      <c r="X724" s="252"/>
      <c r="Y724" s="81"/>
      <c r="AB724" s="251"/>
      <c r="AI724" s="252"/>
      <c r="AJ724" s="252"/>
    </row>
    <row r="725" ht="15.75" customHeight="1">
      <c r="S725" s="440"/>
      <c r="T725" s="440"/>
      <c r="U725" s="252"/>
      <c r="V725" s="252"/>
      <c r="W725" s="252"/>
      <c r="X725" s="252"/>
      <c r="Y725" s="81"/>
      <c r="AB725" s="251"/>
      <c r="AI725" s="252"/>
      <c r="AJ725" s="252"/>
    </row>
    <row r="726" ht="15.75" customHeight="1">
      <c r="S726" s="440"/>
      <c r="T726" s="440"/>
      <c r="U726" s="252"/>
      <c r="V726" s="252"/>
      <c r="W726" s="252"/>
      <c r="X726" s="252"/>
      <c r="Y726" s="81"/>
      <c r="AB726" s="251"/>
      <c r="AI726" s="252"/>
      <c r="AJ726" s="252"/>
    </row>
    <row r="727" ht="15.75" customHeight="1">
      <c r="S727" s="440"/>
      <c r="T727" s="440"/>
      <c r="U727" s="252"/>
      <c r="V727" s="252"/>
      <c r="W727" s="252"/>
      <c r="X727" s="252"/>
      <c r="Y727" s="81"/>
      <c r="AB727" s="251"/>
      <c r="AI727" s="252"/>
      <c r="AJ727" s="252"/>
    </row>
    <row r="728" ht="15.75" customHeight="1">
      <c r="S728" s="440"/>
      <c r="T728" s="440"/>
      <c r="U728" s="252"/>
      <c r="V728" s="252"/>
      <c r="W728" s="252"/>
      <c r="X728" s="252"/>
      <c r="Y728" s="81"/>
      <c r="AB728" s="251"/>
      <c r="AI728" s="252"/>
      <c r="AJ728" s="252"/>
    </row>
    <row r="729" ht="15.75" customHeight="1">
      <c r="S729" s="440"/>
      <c r="T729" s="440"/>
      <c r="U729" s="252"/>
      <c r="V729" s="252"/>
      <c r="W729" s="252"/>
      <c r="X729" s="252"/>
      <c r="Y729" s="81"/>
      <c r="AB729" s="251"/>
      <c r="AI729" s="252"/>
      <c r="AJ729" s="252"/>
    </row>
    <row r="730" ht="15.75" customHeight="1">
      <c r="S730" s="440"/>
      <c r="T730" s="440"/>
      <c r="U730" s="252"/>
      <c r="V730" s="252"/>
      <c r="W730" s="252"/>
      <c r="X730" s="252"/>
      <c r="Y730" s="81"/>
      <c r="AB730" s="251"/>
      <c r="AI730" s="252"/>
      <c r="AJ730" s="252"/>
    </row>
    <row r="731" ht="15.75" customHeight="1">
      <c r="S731" s="440"/>
      <c r="T731" s="440"/>
      <c r="U731" s="252"/>
      <c r="V731" s="252"/>
      <c r="W731" s="252"/>
      <c r="X731" s="252"/>
      <c r="Y731" s="81"/>
      <c r="AB731" s="251"/>
      <c r="AI731" s="252"/>
      <c r="AJ731" s="252"/>
    </row>
    <row r="732" ht="15.75" customHeight="1">
      <c r="S732" s="440"/>
      <c r="T732" s="440"/>
      <c r="U732" s="252"/>
      <c r="V732" s="252"/>
      <c r="W732" s="252"/>
      <c r="X732" s="252"/>
      <c r="Y732" s="81"/>
      <c r="AB732" s="251"/>
      <c r="AI732" s="252"/>
      <c r="AJ732" s="252"/>
    </row>
    <row r="733" ht="15.75" customHeight="1">
      <c r="S733" s="440"/>
      <c r="T733" s="440"/>
      <c r="U733" s="252"/>
      <c r="V733" s="252"/>
      <c r="W733" s="252"/>
      <c r="X733" s="252"/>
      <c r="Y733" s="81"/>
      <c r="AB733" s="251"/>
      <c r="AI733" s="252"/>
      <c r="AJ733" s="252"/>
    </row>
    <row r="734" ht="15.75" customHeight="1">
      <c r="S734" s="440"/>
      <c r="T734" s="440"/>
      <c r="U734" s="252"/>
      <c r="V734" s="252"/>
      <c r="W734" s="252"/>
      <c r="X734" s="252"/>
      <c r="Y734" s="81"/>
      <c r="AB734" s="251"/>
      <c r="AI734" s="252"/>
      <c r="AJ734" s="252"/>
    </row>
    <row r="735" ht="15.75" customHeight="1">
      <c r="S735" s="440"/>
      <c r="T735" s="440"/>
      <c r="U735" s="252"/>
      <c r="V735" s="252"/>
      <c r="W735" s="252"/>
      <c r="X735" s="252"/>
      <c r="Y735" s="81"/>
      <c r="AB735" s="251"/>
      <c r="AI735" s="252"/>
      <c r="AJ735" s="252"/>
    </row>
    <row r="736" ht="15.75" customHeight="1">
      <c r="S736" s="440"/>
      <c r="T736" s="440"/>
      <c r="U736" s="252"/>
      <c r="V736" s="252"/>
      <c r="W736" s="252"/>
      <c r="X736" s="252"/>
      <c r="Y736" s="81"/>
      <c r="AB736" s="251"/>
      <c r="AI736" s="252"/>
      <c r="AJ736" s="252"/>
    </row>
    <row r="737" ht="15.75" customHeight="1">
      <c r="S737" s="440"/>
      <c r="T737" s="440"/>
      <c r="U737" s="252"/>
      <c r="V737" s="252"/>
      <c r="W737" s="252"/>
      <c r="X737" s="252"/>
      <c r="Y737" s="81"/>
      <c r="AB737" s="251"/>
      <c r="AI737" s="252"/>
      <c r="AJ737" s="252"/>
    </row>
    <row r="738" ht="15.75" customHeight="1">
      <c r="S738" s="440"/>
      <c r="T738" s="440"/>
      <c r="U738" s="252"/>
      <c r="V738" s="252"/>
      <c r="W738" s="252"/>
      <c r="X738" s="252"/>
      <c r="Y738" s="81"/>
      <c r="AB738" s="251"/>
      <c r="AI738" s="252"/>
      <c r="AJ738" s="252"/>
    </row>
    <row r="739" ht="15.75" customHeight="1">
      <c r="S739" s="440"/>
      <c r="T739" s="440"/>
      <c r="U739" s="252"/>
      <c r="V739" s="252"/>
      <c r="W739" s="252"/>
      <c r="X739" s="252"/>
      <c r="Y739" s="81"/>
      <c r="AB739" s="251"/>
      <c r="AI739" s="252"/>
      <c r="AJ739" s="252"/>
    </row>
    <row r="740" ht="15.75" customHeight="1">
      <c r="S740" s="440"/>
      <c r="T740" s="440"/>
      <c r="U740" s="252"/>
      <c r="V740" s="252"/>
      <c r="W740" s="252"/>
      <c r="X740" s="252"/>
      <c r="Y740" s="81"/>
      <c r="AB740" s="251"/>
      <c r="AI740" s="252"/>
      <c r="AJ740" s="252"/>
    </row>
    <row r="741" ht="15.75" customHeight="1">
      <c r="S741" s="440"/>
      <c r="T741" s="440"/>
      <c r="U741" s="252"/>
      <c r="V741" s="252"/>
      <c r="W741" s="252"/>
      <c r="X741" s="252"/>
      <c r="Y741" s="81"/>
      <c r="AB741" s="251"/>
      <c r="AI741" s="252"/>
      <c r="AJ741" s="252"/>
    </row>
    <row r="742" ht="15.75" customHeight="1">
      <c r="S742" s="440"/>
      <c r="T742" s="440"/>
      <c r="U742" s="252"/>
      <c r="V742" s="252"/>
      <c r="W742" s="252"/>
      <c r="X742" s="252"/>
      <c r="Y742" s="81"/>
      <c r="AB742" s="251"/>
      <c r="AI742" s="252"/>
      <c r="AJ742" s="252"/>
    </row>
    <row r="743" ht="15.75" customHeight="1">
      <c r="S743" s="440"/>
      <c r="T743" s="440"/>
      <c r="U743" s="252"/>
      <c r="V743" s="252"/>
      <c r="W743" s="252"/>
      <c r="X743" s="252"/>
      <c r="Y743" s="81"/>
      <c r="AB743" s="251"/>
      <c r="AI743" s="252"/>
      <c r="AJ743" s="252"/>
    </row>
    <row r="744" ht="15.75" customHeight="1">
      <c r="S744" s="440"/>
      <c r="T744" s="440"/>
      <c r="U744" s="252"/>
      <c r="V744" s="252"/>
      <c r="W744" s="252"/>
      <c r="X744" s="252"/>
      <c r="Y744" s="81"/>
      <c r="AB744" s="251"/>
      <c r="AI744" s="252"/>
      <c r="AJ744" s="252"/>
    </row>
    <row r="745" ht="15.75" customHeight="1">
      <c r="S745" s="440"/>
      <c r="T745" s="440"/>
      <c r="U745" s="252"/>
      <c r="V745" s="252"/>
      <c r="W745" s="252"/>
      <c r="X745" s="252"/>
      <c r="Y745" s="81"/>
      <c r="AB745" s="251"/>
      <c r="AI745" s="252"/>
      <c r="AJ745" s="252"/>
    </row>
    <row r="746" ht="15.75" customHeight="1">
      <c r="S746" s="440"/>
      <c r="T746" s="440"/>
      <c r="U746" s="252"/>
      <c r="V746" s="252"/>
      <c r="W746" s="252"/>
      <c r="X746" s="252"/>
      <c r="Y746" s="81"/>
      <c r="AB746" s="251"/>
      <c r="AI746" s="252"/>
      <c r="AJ746" s="252"/>
    </row>
    <row r="747" ht="15.75" customHeight="1">
      <c r="S747" s="440"/>
      <c r="T747" s="440"/>
      <c r="U747" s="252"/>
      <c r="V747" s="252"/>
      <c r="W747" s="252"/>
      <c r="X747" s="252"/>
      <c r="Y747" s="81"/>
      <c r="AB747" s="251"/>
      <c r="AI747" s="252"/>
      <c r="AJ747" s="252"/>
    </row>
    <row r="748" ht="15.75" customHeight="1">
      <c r="S748" s="440"/>
      <c r="T748" s="440"/>
      <c r="U748" s="252"/>
      <c r="V748" s="252"/>
      <c r="W748" s="252"/>
      <c r="X748" s="252"/>
      <c r="Y748" s="81"/>
      <c r="AB748" s="251"/>
      <c r="AI748" s="252"/>
      <c r="AJ748" s="252"/>
    </row>
    <row r="749" ht="15.75" customHeight="1">
      <c r="S749" s="440"/>
      <c r="T749" s="440"/>
      <c r="U749" s="252"/>
      <c r="V749" s="252"/>
      <c r="W749" s="252"/>
      <c r="X749" s="252"/>
      <c r="Y749" s="81"/>
      <c r="AB749" s="251"/>
      <c r="AI749" s="252"/>
      <c r="AJ749" s="252"/>
    </row>
    <row r="750" ht="15.75" customHeight="1">
      <c r="S750" s="440"/>
      <c r="T750" s="440"/>
      <c r="U750" s="252"/>
      <c r="V750" s="252"/>
      <c r="W750" s="252"/>
      <c r="X750" s="252"/>
      <c r="Y750" s="81"/>
      <c r="AB750" s="251"/>
      <c r="AI750" s="252"/>
      <c r="AJ750" s="252"/>
    </row>
    <row r="751" ht="15.75" customHeight="1">
      <c r="S751" s="440"/>
      <c r="T751" s="440"/>
      <c r="U751" s="252"/>
      <c r="V751" s="252"/>
      <c r="W751" s="252"/>
      <c r="X751" s="252"/>
      <c r="Y751" s="81"/>
      <c r="AB751" s="251"/>
      <c r="AI751" s="252"/>
      <c r="AJ751" s="252"/>
    </row>
    <row r="752" ht="15.75" customHeight="1">
      <c r="S752" s="440"/>
      <c r="T752" s="440"/>
      <c r="U752" s="252"/>
      <c r="V752" s="252"/>
      <c r="W752" s="252"/>
      <c r="X752" s="252"/>
      <c r="Y752" s="81"/>
      <c r="AB752" s="251"/>
      <c r="AI752" s="252"/>
      <c r="AJ752" s="252"/>
    </row>
    <row r="753" ht="15.75" customHeight="1">
      <c r="S753" s="440"/>
      <c r="T753" s="440"/>
      <c r="U753" s="252"/>
      <c r="V753" s="252"/>
      <c r="W753" s="252"/>
      <c r="X753" s="252"/>
      <c r="Y753" s="81"/>
      <c r="AB753" s="251"/>
      <c r="AI753" s="252"/>
      <c r="AJ753" s="252"/>
    </row>
    <row r="754" ht="15.75" customHeight="1">
      <c r="S754" s="440"/>
      <c r="T754" s="440"/>
      <c r="U754" s="252"/>
      <c r="V754" s="252"/>
      <c r="W754" s="252"/>
      <c r="X754" s="252"/>
      <c r="Y754" s="81"/>
      <c r="AB754" s="251"/>
      <c r="AI754" s="252"/>
      <c r="AJ754" s="252"/>
    </row>
    <row r="755" ht="15.75" customHeight="1">
      <c r="S755" s="440"/>
      <c r="T755" s="440"/>
      <c r="U755" s="252"/>
      <c r="V755" s="252"/>
      <c r="W755" s="252"/>
      <c r="X755" s="252"/>
      <c r="Y755" s="81"/>
      <c r="AB755" s="251"/>
      <c r="AI755" s="252"/>
      <c r="AJ755" s="252"/>
    </row>
    <row r="756" ht="15.75" customHeight="1">
      <c r="S756" s="440"/>
      <c r="T756" s="440"/>
      <c r="U756" s="252"/>
      <c r="V756" s="252"/>
      <c r="W756" s="252"/>
      <c r="X756" s="252"/>
      <c r="Y756" s="81"/>
      <c r="AB756" s="251"/>
      <c r="AI756" s="252"/>
      <c r="AJ756" s="252"/>
    </row>
    <row r="757" ht="15.75" customHeight="1">
      <c r="S757" s="440"/>
      <c r="T757" s="440"/>
      <c r="U757" s="252"/>
      <c r="V757" s="252"/>
      <c r="W757" s="252"/>
      <c r="X757" s="252"/>
      <c r="Y757" s="81"/>
      <c r="AB757" s="251"/>
      <c r="AI757" s="252"/>
      <c r="AJ757" s="252"/>
    </row>
    <row r="758" ht="15.75" customHeight="1">
      <c r="S758" s="440"/>
      <c r="T758" s="440"/>
      <c r="U758" s="252"/>
      <c r="V758" s="252"/>
      <c r="W758" s="252"/>
      <c r="X758" s="252"/>
      <c r="Y758" s="81"/>
      <c r="AB758" s="251"/>
      <c r="AI758" s="252"/>
      <c r="AJ758" s="252"/>
    </row>
    <row r="759" ht="15.75" customHeight="1">
      <c r="S759" s="440"/>
      <c r="T759" s="440"/>
      <c r="U759" s="252"/>
      <c r="V759" s="252"/>
      <c r="W759" s="252"/>
      <c r="X759" s="252"/>
      <c r="Y759" s="81"/>
      <c r="AB759" s="251"/>
      <c r="AI759" s="252"/>
      <c r="AJ759" s="252"/>
    </row>
    <row r="760" ht="15.75" customHeight="1">
      <c r="S760" s="440"/>
      <c r="T760" s="440"/>
      <c r="U760" s="252"/>
      <c r="V760" s="252"/>
      <c r="W760" s="252"/>
      <c r="X760" s="252"/>
      <c r="Y760" s="81"/>
      <c r="AB760" s="251"/>
      <c r="AI760" s="252"/>
      <c r="AJ760" s="252"/>
    </row>
    <row r="761" ht="15.75" customHeight="1">
      <c r="S761" s="440"/>
      <c r="T761" s="440"/>
      <c r="U761" s="252"/>
      <c r="V761" s="252"/>
      <c r="W761" s="252"/>
      <c r="X761" s="252"/>
      <c r="Y761" s="81"/>
      <c r="AB761" s="251"/>
      <c r="AI761" s="252"/>
      <c r="AJ761" s="252"/>
    </row>
    <row r="762" ht="15.75" customHeight="1">
      <c r="S762" s="440"/>
      <c r="T762" s="440"/>
      <c r="U762" s="252"/>
      <c r="V762" s="252"/>
      <c r="W762" s="252"/>
      <c r="X762" s="252"/>
      <c r="Y762" s="81"/>
      <c r="AB762" s="251"/>
      <c r="AI762" s="252"/>
      <c r="AJ762" s="252"/>
    </row>
    <row r="763" ht="15.75" customHeight="1">
      <c r="S763" s="440"/>
      <c r="T763" s="440"/>
      <c r="U763" s="252"/>
      <c r="V763" s="252"/>
      <c r="W763" s="252"/>
      <c r="X763" s="252"/>
      <c r="Y763" s="81"/>
      <c r="AB763" s="251"/>
      <c r="AI763" s="252"/>
      <c r="AJ763" s="252"/>
    </row>
    <row r="764" ht="15.75" customHeight="1">
      <c r="S764" s="440"/>
      <c r="T764" s="440"/>
      <c r="U764" s="252"/>
      <c r="V764" s="252"/>
      <c r="W764" s="252"/>
      <c r="X764" s="252"/>
      <c r="Y764" s="81"/>
      <c r="AB764" s="251"/>
      <c r="AI764" s="252"/>
      <c r="AJ764" s="252"/>
    </row>
    <row r="765" ht="15.75" customHeight="1">
      <c r="S765" s="440"/>
      <c r="T765" s="440"/>
      <c r="U765" s="252"/>
      <c r="V765" s="252"/>
      <c r="W765" s="252"/>
      <c r="X765" s="252"/>
      <c r="Y765" s="81"/>
      <c r="AB765" s="251"/>
      <c r="AI765" s="252"/>
      <c r="AJ765" s="252"/>
    </row>
    <row r="766" ht="15.75" customHeight="1">
      <c r="S766" s="440"/>
      <c r="T766" s="440"/>
      <c r="U766" s="252"/>
      <c r="V766" s="252"/>
      <c r="W766" s="252"/>
      <c r="X766" s="252"/>
      <c r="Y766" s="81"/>
      <c r="AB766" s="251"/>
      <c r="AI766" s="252"/>
      <c r="AJ766" s="252"/>
    </row>
    <row r="767" ht="15.75" customHeight="1">
      <c r="S767" s="440"/>
      <c r="T767" s="440"/>
      <c r="U767" s="252"/>
      <c r="V767" s="252"/>
      <c r="W767" s="252"/>
      <c r="X767" s="252"/>
      <c r="Y767" s="81"/>
      <c r="AB767" s="251"/>
      <c r="AI767" s="252"/>
      <c r="AJ767" s="252"/>
    </row>
    <row r="768" ht="15.75" customHeight="1">
      <c r="S768" s="440"/>
      <c r="T768" s="440"/>
      <c r="U768" s="252"/>
      <c r="V768" s="252"/>
      <c r="W768" s="252"/>
      <c r="X768" s="252"/>
      <c r="Y768" s="81"/>
      <c r="AB768" s="251"/>
      <c r="AI768" s="252"/>
      <c r="AJ768" s="252"/>
    </row>
    <row r="769" ht="15.75" customHeight="1">
      <c r="S769" s="440"/>
      <c r="T769" s="440"/>
      <c r="U769" s="252"/>
      <c r="V769" s="252"/>
      <c r="W769" s="252"/>
      <c r="X769" s="252"/>
      <c r="Y769" s="81"/>
      <c r="AB769" s="251"/>
      <c r="AI769" s="252"/>
      <c r="AJ769" s="252"/>
    </row>
    <row r="770" ht="15.75" customHeight="1">
      <c r="S770" s="440"/>
      <c r="T770" s="440"/>
      <c r="U770" s="252"/>
      <c r="V770" s="252"/>
      <c r="W770" s="252"/>
      <c r="X770" s="252"/>
      <c r="Y770" s="81"/>
      <c r="AB770" s="251"/>
      <c r="AI770" s="252"/>
      <c r="AJ770" s="252"/>
    </row>
    <row r="771" ht="15.75" customHeight="1">
      <c r="S771" s="440"/>
      <c r="T771" s="440"/>
      <c r="U771" s="252"/>
      <c r="V771" s="252"/>
      <c r="W771" s="252"/>
      <c r="X771" s="252"/>
      <c r="Y771" s="81"/>
      <c r="AB771" s="251"/>
      <c r="AI771" s="252"/>
      <c r="AJ771" s="252"/>
    </row>
    <row r="772" ht="15.75" customHeight="1">
      <c r="S772" s="440"/>
      <c r="T772" s="440"/>
      <c r="U772" s="252"/>
      <c r="V772" s="252"/>
      <c r="W772" s="252"/>
      <c r="X772" s="252"/>
      <c r="Y772" s="81"/>
      <c r="AB772" s="251"/>
      <c r="AI772" s="252"/>
      <c r="AJ772" s="252"/>
    </row>
    <row r="773" ht="15.75" customHeight="1">
      <c r="S773" s="440"/>
      <c r="T773" s="440"/>
      <c r="U773" s="252"/>
      <c r="V773" s="252"/>
      <c r="W773" s="252"/>
      <c r="X773" s="252"/>
      <c r="Y773" s="81"/>
      <c r="AB773" s="251"/>
      <c r="AI773" s="252"/>
      <c r="AJ773" s="252"/>
    </row>
    <row r="774" ht="15.75" customHeight="1">
      <c r="S774" s="440"/>
      <c r="T774" s="440"/>
      <c r="U774" s="252"/>
      <c r="V774" s="252"/>
      <c r="W774" s="252"/>
      <c r="X774" s="252"/>
      <c r="Y774" s="81"/>
      <c r="AB774" s="251"/>
      <c r="AI774" s="252"/>
      <c r="AJ774" s="252"/>
    </row>
    <row r="775" ht="15.75" customHeight="1">
      <c r="S775" s="440"/>
      <c r="T775" s="440"/>
      <c r="U775" s="252"/>
      <c r="V775" s="252"/>
      <c r="W775" s="252"/>
      <c r="X775" s="252"/>
      <c r="Y775" s="81"/>
      <c r="AB775" s="251"/>
      <c r="AI775" s="252"/>
      <c r="AJ775" s="252"/>
    </row>
    <row r="776" ht="15.75" customHeight="1">
      <c r="S776" s="440"/>
      <c r="T776" s="440"/>
      <c r="U776" s="252"/>
      <c r="V776" s="252"/>
      <c r="W776" s="252"/>
      <c r="X776" s="252"/>
      <c r="Y776" s="81"/>
      <c r="AB776" s="251"/>
      <c r="AI776" s="252"/>
      <c r="AJ776" s="252"/>
    </row>
    <row r="777" ht="15.75" customHeight="1">
      <c r="S777" s="440"/>
      <c r="T777" s="440"/>
      <c r="U777" s="252"/>
      <c r="V777" s="252"/>
      <c r="W777" s="252"/>
      <c r="X777" s="252"/>
      <c r="Y777" s="81"/>
      <c r="AB777" s="251"/>
      <c r="AI777" s="252"/>
      <c r="AJ777" s="252"/>
    </row>
    <row r="778" ht="15.75" customHeight="1">
      <c r="S778" s="440"/>
      <c r="T778" s="440"/>
      <c r="U778" s="252"/>
      <c r="V778" s="252"/>
      <c r="W778" s="252"/>
      <c r="X778" s="252"/>
      <c r="Y778" s="81"/>
      <c r="AB778" s="251"/>
      <c r="AI778" s="252"/>
      <c r="AJ778" s="252"/>
    </row>
    <row r="779" ht="15.75" customHeight="1">
      <c r="S779" s="440"/>
      <c r="T779" s="440"/>
      <c r="U779" s="252"/>
      <c r="V779" s="252"/>
      <c r="W779" s="252"/>
      <c r="X779" s="252"/>
      <c r="Y779" s="81"/>
      <c r="AB779" s="251"/>
      <c r="AI779" s="252"/>
      <c r="AJ779" s="252"/>
    </row>
    <row r="780" ht="15.75" customHeight="1">
      <c r="S780" s="440"/>
      <c r="T780" s="440"/>
      <c r="U780" s="252"/>
      <c r="V780" s="252"/>
      <c r="W780" s="252"/>
      <c r="X780" s="252"/>
      <c r="Y780" s="81"/>
      <c r="AB780" s="251"/>
      <c r="AI780" s="252"/>
      <c r="AJ780" s="252"/>
    </row>
    <row r="781" ht="15.75" customHeight="1">
      <c r="S781" s="440"/>
      <c r="T781" s="440"/>
      <c r="U781" s="252"/>
      <c r="V781" s="252"/>
      <c r="W781" s="252"/>
      <c r="X781" s="252"/>
      <c r="Y781" s="81"/>
      <c r="AB781" s="251"/>
      <c r="AI781" s="252"/>
      <c r="AJ781" s="252"/>
    </row>
    <row r="782" ht="15.75" customHeight="1">
      <c r="S782" s="440"/>
      <c r="T782" s="440"/>
      <c r="U782" s="252"/>
      <c r="V782" s="252"/>
      <c r="W782" s="252"/>
      <c r="X782" s="252"/>
      <c r="Y782" s="81"/>
      <c r="AB782" s="251"/>
      <c r="AI782" s="252"/>
      <c r="AJ782" s="252"/>
    </row>
    <row r="783" ht="15.75" customHeight="1">
      <c r="S783" s="440"/>
      <c r="T783" s="440"/>
      <c r="U783" s="252"/>
      <c r="V783" s="252"/>
      <c r="W783" s="252"/>
      <c r="X783" s="252"/>
      <c r="Y783" s="81"/>
      <c r="AB783" s="251"/>
      <c r="AI783" s="252"/>
      <c r="AJ783" s="252"/>
    </row>
    <row r="784" ht="15.75" customHeight="1">
      <c r="S784" s="440"/>
      <c r="T784" s="440"/>
      <c r="U784" s="252"/>
      <c r="V784" s="252"/>
      <c r="W784" s="252"/>
      <c r="X784" s="252"/>
      <c r="Y784" s="81"/>
      <c r="AB784" s="251"/>
      <c r="AI784" s="252"/>
      <c r="AJ784" s="252"/>
    </row>
    <row r="785" ht="15.75" customHeight="1">
      <c r="S785" s="440"/>
      <c r="T785" s="440"/>
      <c r="U785" s="252"/>
      <c r="V785" s="252"/>
      <c r="W785" s="252"/>
      <c r="X785" s="252"/>
      <c r="Y785" s="81"/>
      <c r="AB785" s="251"/>
      <c r="AI785" s="252"/>
      <c r="AJ785" s="252"/>
    </row>
    <row r="786" ht="15.75" customHeight="1">
      <c r="S786" s="440"/>
      <c r="T786" s="440"/>
      <c r="U786" s="252"/>
      <c r="V786" s="252"/>
      <c r="W786" s="252"/>
      <c r="X786" s="252"/>
      <c r="Y786" s="81"/>
      <c r="AB786" s="251"/>
      <c r="AI786" s="252"/>
      <c r="AJ786" s="252"/>
    </row>
    <row r="787" ht="15.75" customHeight="1">
      <c r="S787" s="440"/>
      <c r="T787" s="440"/>
      <c r="U787" s="252"/>
      <c r="V787" s="252"/>
      <c r="W787" s="252"/>
      <c r="X787" s="252"/>
      <c r="Y787" s="81"/>
      <c r="AB787" s="251"/>
      <c r="AI787" s="252"/>
      <c r="AJ787" s="252"/>
    </row>
    <row r="788" ht="15.75" customHeight="1">
      <c r="S788" s="440"/>
      <c r="T788" s="440"/>
      <c r="U788" s="252"/>
      <c r="V788" s="252"/>
      <c r="W788" s="252"/>
      <c r="X788" s="252"/>
      <c r="Y788" s="81"/>
      <c r="AB788" s="251"/>
      <c r="AI788" s="252"/>
      <c r="AJ788" s="252"/>
    </row>
    <row r="789" ht="15.75" customHeight="1">
      <c r="S789" s="440"/>
      <c r="T789" s="440"/>
      <c r="U789" s="252"/>
      <c r="V789" s="252"/>
      <c r="W789" s="252"/>
      <c r="X789" s="252"/>
      <c r="Y789" s="81"/>
      <c r="AB789" s="251"/>
      <c r="AI789" s="252"/>
      <c r="AJ789" s="252"/>
    </row>
    <row r="790" ht="15.75" customHeight="1">
      <c r="S790" s="440"/>
      <c r="T790" s="440"/>
      <c r="U790" s="252"/>
      <c r="V790" s="252"/>
      <c r="W790" s="252"/>
      <c r="X790" s="252"/>
      <c r="Y790" s="81"/>
      <c r="AB790" s="251"/>
      <c r="AI790" s="252"/>
      <c r="AJ790" s="252"/>
    </row>
    <row r="791" ht="15.75" customHeight="1">
      <c r="S791" s="440"/>
      <c r="T791" s="440"/>
      <c r="U791" s="252"/>
      <c r="V791" s="252"/>
      <c r="W791" s="252"/>
      <c r="X791" s="252"/>
      <c r="Y791" s="81"/>
      <c r="AB791" s="251"/>
      <c r="AI791" s="252"/>
      <c r="AJ791" s="252"/>
    </row>
    <row r="792" ht="15.75" customHeight="1">
      <c r="S792" s="440"/>
      <c r="T792" s="440"/>
      <c r="U792" s="252"/>
      <c r="V792" s="252"/>
      <c r="W792" s="252"/>
      <c r="X792" s="252"/>
      <c r="Y792" s="81"/>
      <c r="AB792" s="251"/>
      <c r="AI792" s="252"/>
      <c r="AJ792" s="252"/>
    </row>
    <row r="793" ht="15.75" customHeight="1">
      <c r="S793" s="440"/>
      <c r="T793" s="440"/>
      <c r="U793" s="252"/>
      <c r="V793" s="252"/>
      <c r="W793" s="252"/>
      <c r="X793" s="252"/>
      <c r="Y793" s="81"/>
      <c r="AB793" s="251"/>
      <c r="AI793" s="252"/>
      <c r="AJ793" s="252"/>
    </row>
    <row r="794" ht="15.75" customHeight="1">
      <c r="S794" s="440"/>
      <c r="T794" s="440"/>
      <c r="U794" s="252"/>
      <c r="V794" s="252"/>
      <c r="W794" s="252"/>
      <c r="X794" s="252"/>
      <c r="Y794" s="81"/>
      <c r="AB794" s="251"/>
      <c r="AI794" s="252"/>
      <c r="AJ794" s="252"/>
    </row>
    <row r="795" ht="15.75" customHeight="1">
      <c r="S795" s="440"/>
      <c r="T795" s="440"/>
      <c r="U795" s="252"/>
      <c r="V795" s="252"/>
      <c r="W795" s="252"/>
      <c r="X795" s="252"/>
      <c r="Y795" s="81"/>
      <c r="AB795" s="251"/>
      <c r="AI795" s="252"/>
      <c r="AJ795" s="252"/>
    </row>
    <row r="796" ht="15.75" customHeight="1">
      <c r="S796" s="440"/>
      <c r="T796" s="440"/>
      <c r="U796" s="252"/>
      <c r="V796" s="252"/>
      <c r="W796" s="252"/>
      <c r="X796" s="252"/>
      <c r="Y796" s="81"/>
      <c r="AB796" s="251"/>
      <c r="AI796" s="252"/>
      <c r="AJ796" s="252"/>
    </row>
    <row r="797" ht="15.75" customHeight="1">
      <c r="S797" s="440"/>
      <c r="T797" s="440"/>
      <c r="U797" s="252"/>
      <c r="V797" s="252"/>
      <c r="W797" s="252"/>
      <c r="X797" s="252"/>
      <c r="Y797" s="81"/>
      <c r="AB797" s="251"/>
      <c r="AI797" s="252"/>
      <c r="AJ797" s="252"/>
    </row>
    <row r="798" ht="15.75" customHeight="1">
      <c r="S798" s="440"/>
      <c r="T798" s="440"/>
      <c r="U798" s="252"/>
      <c r="V798" s="252"/>
      <c r="W798" s="252"/>
      <c r="X798" s="252"/>
      <c r="Y798" s="81"/>
      <c r="AB798" s="251"/>
      <c r="AI798" s="252"/>
      <c r="AJ798" s="252"/>
    </row>
    <row r="799" ht="15.75" customHeight="1">
      <c r="S799" s="440"/>
      <c r="T799" s="440"/>
      <c r="U799" s="252"/>
      <c r="V799" s="252"/>
      <c r="W799" s="252"/>
      <c r="X799" s="252"/>
      <c r="Y799" s="81"/>
      <c r="AB799" s="251"/>
      <c r="AI799" s="252"/>
      <c r="AJ799" s="252"/>
    </row>
    <row r="800" ht="15.75" customHeight="1">
      <c r="S800" s="440"/>
      <c r="T800" s="440"/>
      <c r="U800" s="252"/>
      <c r="V800" s="252"/>
      <c r="W800" s="252"/>
      <c r="X800" s="252"/>
      <c r="Y800" s="81"/>
      <c r="AB800" s="251"/>
      <c r="AI800" s="252"/>
      <c r="AJ800" s="252"/>
    </row>
    <row r="801" ht="15.75" customHeight="1">
      <c r="S801" s="440"/>
      <c r="T801" s="440"/>
      <c r="U801" s="252"/>
      <c r="V801" s="252"/>
      <c r="W801" s="252"/>
      <c r="X801" s="252"/>
      <c r="Y801" s="81"/>
      <c r="AB801" s="251"/>
      <c r="AI801" s="252"/>
      <c r="AJ801" s="252"/>
    </row>
    <row r="802" ht="15.75" customHeight="1">
      <c r="S802" s="440"/>
      <c r="T802" s="440"/>
      <c r="U802" s="252"/>
      <c r="V802" s="252"/>
      <c r="W802" s="252"/>
      <c r="X802" s="252"/>
      <c r="Y802" s="81"/>
      <c r="AB802" s="251"/>
      <c r="AI802" s="252"/>
      <c r="AJ802" s="252"/>
    </row>
    <row r="803" ht="15.75" customHeight="1">
      <c r="S803" s="440"/>
      <c r="T803" s="440"/>
      <c r="U803" s="252"/>
      <c r="V803" s="252"/>
      <c r="W803" s="252"/>
      <c r="X803" s="252"/>
      <c r="Y803" s="81"/>
      <c r="AB803" s="251"/>
      <c r="AI803" s="252"/>
      <c r="AJ803" s="252"/>
    </row>
    <row r="804" ht="15.75" customHeight="1">
      <c r="S804" s="440"/>
      <c r="T804" s="440"/>
      <c r="U804" s="252"/>
      <c r="V804" s="252"/>
      <c r="W804" s="252"/>
      <c r="X804" s="252"/>
      <c r="Y804" s="81"/>
      <c r="AB804" s="251"/>
      <c r="AI804" s="252"/>
      <c r="AJ804" s="252"/>
    </row>
    <row r="805" ht="15.75" customHeight="1">
      <c r="S805" s="440"/>
      <c r="T805" s="440"/>
      <c r="U805" s="252"/>
      <c r="V805" s="252"/>
      <c r="W805" s="252"/>
      <c r="X805" s="252"/>
      <c r="Y805" s="81"/>
      <c r="AB805" s="251"/>
      <c r="AI805" s="252"/>
      <c r="AJ805" s="252"/>
    </row>
    <row r="806" ht="15.75" customHeight="1">
      <c r="S806" s="440"/>
      <c r="T806" s="440"/>
      <c r="U806" s="252"/>
      <c r="V806" s="252"/>
      <c r="W806" s="252"/>
      <c r="X806" s="252"/>
      <c r="Y806" s="81"/>
      <c r="AB806" s="251"/>
      <c r="AI806" s="252"/>
      <c r="AJ806" s="252"/>
    </row>
    <row r="807" ht="15.75" customHeight="1">
      <c r="S807" s="440"/>
      <c r="T807" s="440"/>
      <c r="U807" s="252"/>
      <c r="V807" s="252"/>
      <c r="W807" s="252"/>
      <c r="X807" s="252"/>
      <c r="Y807" s="81"/>
      <c r="AB807" s="251"/>
      <c r="AI807" s="252"/>
      <c r="AJ807" s="252"/>
    </row>
    <row r="808" ht="15.75" customHeight="1">
      <c r="S808" s="440"/>
      <c r="T808" s="440"/>
      <c r="U808" s="252"/>
      <c r="V808" s="252"/>
      <c r="W808" s="252"/>
      <c r="X808" s="252"/>
      <c r="Y808" s="81"/>
      <c r="AB808" s="251"/>
      <c r="AI808" s="252"/>
      <c r="AJ808" s="252"/>
    </row>
    <row r="809" ht="15.75" customHeight="1">
      <c r="S809" s="440"/>
      <c r="T809" s="440"/>
      <c r="U809" s="252"/>
      <c r="V809" s="252"/>
      <c r="W809" s="252"/>
      <c r="X809" s="252"/>
      <c r="Y809" s="81"/>
      <c r="AB809" s="251"/>
      <c r="AI809" s="252"/>
      <c r="AJ809" s="252"/>
    </row>
    <row r="810" ht="15.75" customHeight="1">
      <c r="S810" s="440"/>
      <c r="T810" s="440"/>
      <c r="U810" s="252"/>
      <c r="V810" s="252"/>
      <c r="W810" s="252"/>
      <c r="X810" s="252"/>
      <c r="Y810" s="81"/>
      <c r="AB810" s="251"/>
      <c r="AI810" s="252"/>
      <c r="AJ810" s="252"/>
    </row>
    <row r="811" ht="15.75" customHeight="1">
      <c r="S811" s="440"/>
      <c r="T811" s="440"/>
      <c r="U811" s="252"/>
      <c r="V811" s="252"/>
      <c r="W811" s="252"/>
      <c r="X811" s="252"/>
      <c r="Y811" s="81"/>
      <c r="AB811" s="251"/>
      <c r="AI811" s="252"/>
      <c r="AJ811" s="252"/>
    </row>
    <row r="812" ht="15.75" customHeight="1">
      <c r="S812" s="440"/>
      <c r="T812" s="440"/>
      <c r="U812" s="252"/>
      <c r="V812" s="252"/>
      <c r="W812" s="252"/>
      <c r="X812" s="252"/>
      <c r="Y812" s="81"/>
      <c r="AB812" s="251"/>
      <c r="AI812" s="252"/>
      <c r="AJ812" s="252"/>
    </row>
    <row r="813" ht="15.75" customHeight="1">
      <c r="S813" s="440"/>
      <c r="T813" s="440"/>
      <c r="U813" s="252"/>
      <c r="V813" s="252"/>
      <c r="W813" s="252"/>
      <c r="X813" s="252"/>
      <c r="Y813" s="81"/>
      <c r="AB813" s="251"/>
      <c r="AI813" s="252"/>
      <c r="AJ813" s="252"/>
    </row>
    <row r="814" ht="15.75" customHeight="1">
      <c r="S814" s="440"/>
      <c r="T814" s="440"/>
      <c r="U814" s="252"/>
      <c r="V814" s="252"/>
      <c r="W814" s="252"/>
      <c r="X814" s="252"/>
      <c r="Y814" s="81"/>
      <c r="AB814" s="251"/>
      <c r="AI814" s="252"/>
      <c r="AJ814" s="252"/>
    </row>
    <row r="815" ht="15.75" customHeight="1">
      <c r="S815" s="440"/>
      <c r="T815" s="440"/>
      <c r="U815" s="252"/>
      <c r="V815" s="252"/>
      <c r="W815" s="252"/>
      <c r="X815" s="252"/>
      <c r="Y815" s="81"/>
      <c r="AB815" s="251"/>
      <c r="AI815" s="252"/>
      <c r="AJ815" s="252"/>
    </row>
    <row r="816" ht="15.75" customHeight="1">
      <c r="S816" s="440"/>
      <c r="T816" s="440"/>
      <c r="U816" s="252"/>
      <c r="V816" s="252"/>
      <c r="W816" s="252"/>
      <c r="X816" s="252"/>
      <c r="Y816" s="81"/>
      <c r="AB816" s="251"/>
      <c r="AI816" s="252"/>
      <c r="AJ816" s="252"/>
    </row>
    <row r="817" ht="15.75" customHeight="1">
      <c r="S817" s="440"/>
      <c r="T817" s="440"/>
      <c r="U817" s="252"/>
      <c r="V817" s="252"/>
      <c r="W817" s="252"/>
      <c r="X817" s="252"/>
      <c r="Y817" s="81"/>
      <c r="AB817" s="251"/>
      <c r="AI817" s="252"/>
      <c r="AJ817" s="252"/>
    </row>
    <row r="818" ht="15.75" customHeight="1">
      <c r="S818" s="440"/>
      <c r="T818" s="440"/>
      <c r="U818" s="252"/>
      <c r="V818" s="252"/>
      <c r="W818" s="252"/>
      <c r="X818" s="252"/>
      <c r="Y818" s="81"/>
      <c r="AB818" s="251"/>
      <c r="AI818" s="252"/>
      <c r="AJ818" s="252"/>
    </row>
    <row r="819" ht="15.75" customHeight="1">
      <c r="S819" s="440"/>
      <c r="T819" s="440"/>
      <c r="U819" s="252"/>
      <c r="V819" s="252"/>
      <c r="W819" s="252"/>
      <c r="X819" s="252"/>
      <c r="Y819" s="81"/>
      <c r="AB819" s="251"/>
      <c r="AI819" s="252"/>
      <c r="AJ819" s="252"/>
    </row>
    <row r="820" ht="15.75" customHeight="1">
      <c r="S820" s="440"/>
      <c r="T820" s="440"/>
      <c r="U820" s="252"/>
      <c r="V820" s="252"/>
      <c r="W820" s="252"/>
      <c r="X820" s="252"/>
      <c r="Y820" s="81"/>
      <c r="AB820" s="251"/>
      <c r="AI820" s="252"/>
      <c r="AJ820" s="252"/>
    </row>
    <row r="821" ht="15.75" customHeight="1">
      <c r="S821" s="440"/>
      <c r="T821" s="440"/>
      <c r="U821" s="252"/>
      <c r="V821" s="252"/>
      <c r="W821" s="252"/>
      <c r="X821" s="252"/>
      <c r="Y821" s="81"/>
      <c r="AB821" s="251"/>
      <c r="AI821" s="252"/>
      <c r="AJ821" s="252"/>
    </row>
    <row r="822" ht="15.75" customHeight="1">
      <c r="S822" s="440"/>
      <c r="T822" s="440"/>
      <c r="U822" s="252"/>
      <c r="V822" s="252"/>
      <c r="W822" s="252"/>
      <c r="X822" s="252"/>
      <c r="Y822" s="81"/>
      <c r="AB822" s="251"/>
      <c r="AI822" s="252"/>
      <c r="AJ822" s="252"/>
    </row>
    <row r="823" ht="15.75" customHeight="1">
      <c r="S823" s="440"/>
      <c r="T823" s="440"/>
      <c r="U823" s="252"/>
      <c r="V823" s="252"/>
      <c r="W823" s="252"/>
      <c r="X823" s="252"/>
      <c r="Y823" s="81"/>
      <c r="AB823" s="251"/>
      <c r="AI823" s="252"/>
      <c r="AJ823" s="252"/>
    </row>
    <row r="824" ht="15.75" customHeight="1">
      <c r="S824" s="440"/>
      <c r="T824" s="440"/>
      <c r="U824" s="252"/>
      <c r="V824" s="252"/>
      <c r="W824" s="252"/>
      <c r="X824" s="252"/>
      <c r="Y824" s="81"/>
      <c r="AB824" s="251"/>
      <c r="AI824" s="252"/>
      <c r="AJ824" s="252"/>
    </row>
    <row r="825" ht="15.75" customHeight="1">
      <c r="S825" s="440"/>
      <c r="T825" s="440"/>
      <c r="U825" s="252"/>
      <c r="V825" s="252"/>
      <c r="W825" s="252"/>
      <c r="X825" s="252"/>
      <c r="Y825" s="81"/>
      <c r="AB825" s="251"/>
      <c r="AI825" s="252"/>
      <c r="AJ825" s="252"/>
    </row>
    <row r="826" ht="15.75" customHeight="1">
      <c r="S826" s="440"/>
      <c r="T826" s="440"/>
      <c r="U826" s="252"/>
      <c r="V826" s="252"/>
      <c r="W826" s="252"/>
      <c r="X826" s="252"/>
      <c r="Y826" s="81"/>
      <c r="AB826" s="251"/>
      <c r="AI826" s="252"/>
      <c r="AJ826" s="252"/>
    </row>
    <row r="827" ht="15.75" customHeight="1">
      <c r="S827" s="440"/>
      <c r="T827" s="440"/>
      <c r="U827" s="252"/>
      <c r="V827" s="252"/>
      <c r="W827" s="252"/>
      <c r="X827" s="252"/>
      <c r="Y827" s="81"/>
      <c r="AB827" s="251"/>
      <c r="AI827" s="252"/>
      <c r="AJ827" s="252"/>
    </row>
    <row r="828" ht="15.75" customHeight="1">
      <c r="S828" s="440"/>
      <c r="T828" s="440"/>
      <c r="U828" s="252"/>
      <c r="V828" s="252"/>
      <c r="W828" s="252"/>
      <c r="X828" s="252"/>
      <c r="Y828" s="81"/>
      <c r="AB828" s="251"/>
      <c r="AI828" s="252"/>
      <c r="AJ828" s="252"/>
    </row>
    <row r="829" ht="15.75" customHeight="1">
      <c r="S829" s="440"/>
      <c r="T829" s="440"/>
      <c r="U829" s="252"/>
      <c r="V829" s="252"/>
      <c r="W829" s="252"/>
      <c r="X829" s="252"/>
      <c r="Y829" s="81"/>
      <c r="AB829" s="251"/>
      <c r="AI829" s="252"/>
      <c r="AJ829" s="252"/>
    </row>
    <row r="830" ht="15.75" customHeight="1">
      <c r="S830" s="440"/>
      <c r="T830" s="440"/>
      <c r="U830" s="252"/>
      <c r="V830" s="252"/>
      <c r="W830" s="252"/>
      <c r="X830" s="252"/>
      <c r="Y830" s="81"/>
      <c r="AB830" s="251"/>
      <c r="AI830" s="252"/>
      <c r="AJ830" s="252"/>
    </row>
    <row r="831" ht="15.75" customHeight="1">
      <c r="S831" s="440"/>
      <c r="T831" s="440"/>
      <c r="U831" s="252"/>
      <c r="V831" s="252"/>
      <c r="W831" s="252"/>
      <c r="X831" s="252"/>
      <c r="Y831" s="81"/>
      <c r="AB831" s="251"/>
      <c r="AI831" s="252"/>
      <c r="AJ831" s="252"/>
    </row>
    <row r="832" ht="15.75" customHeight="1">
      <c r="S832" s="440"/>
      <c r="T832" s="440"/>
      <c r="U832" s="252"/>
      <c r="V832" s="252"/>
      <c r="W832" s="252"/>
      <c r="X832" s="252"/>
      <c r="Y832" s="81"/>
      <c r="AB832" s="251"/>
      <c r="AI832" s="252"/>
      <c r="AJ832" s="252"/>
    </row>
    <row r="833" ht="15.75" customHeight="1">
      <c r="S833" s="440"/>
      <c r="T833" s="440"/>
      <c r="U833" s="252"/>
      <c r="V833" s="252"/>
      <c r="W833" s="252"/>
      <c r="X833" s="252"/>
      <c r="Y833" s="81"/>
      <c r="AB833" s="251"/>
      <c r="AI833" s="252"/>
      <c r="AJ833" s="252"/>
    </row>
    <row r="834" ht="15.75" customHeight="1">
      <c r="S834" s="440"/>
      <c r="T834" s="440"/>
      <c r="U834" s="252"/>
      <c r="V834" s="252"/>
      <c r="W834" s="252"/>
      <c r="X834" s="252"/>
      <c r="Y834" s="81"/>
      <c r="AB834" s="251"/>
      <c r="AI834" s="252"/>
      <c r="AJ834" s="252"/>
    </row>
    <row r="835" ht="15.75" customHeight="1">
      <c r="S835" s="440"/>
      <c r="T835" s="440"/>
      <c r="U835" s="252"/>
      <c r="V835" s="252"/>
      <c r="W835" s="252"/>
      <c r="X835" s="252"/>
      <c r="Y835" s="81"/>
      <c r="AB835" s="251"/>
      <c r="AI835" s="252"/>
      <c r="AJ835" s="252"/>
    </row>
    <row r="836" ht="15.75" customHeight="1">
      <c r="S836" s="440"/>
      <c r="T836" s="440"/>
      <c r="U836" s="252"/>
      <c r="V836" s="252"/>
      <c r="W836" s="252"/>
      <c r="X836" s="252"/>
      <c r="Y836" s="81"/>
      <c r="AB836" s="251"/>
      <c r="AI836" s="252"/>
      <c r="AJ836" s="252"/>
    </row>
    <row r="837" ht="15.75" customHeight="1">
      <c r="S837" s="440"/>
      <c r="T837" s="440"/>
      <c r="U837" s="252"/>
      <c r="V837" s="252"/>
      <c r="W837" s="252"/>
      <c r="X837" s="252"/>
      <c r="Y837" s="81"/>
      <c r="AB837" s="251"/>
      <c r="AI837" s="252"/>
      <c r="AJ837" s="252"/>
    </row>
    <row r="838" ht="15.75" customHeight="1">
      <c r="S838" s="440"/>
      <c r="T838" s="440"/>
      <c r="U838" s="252"/>
      <c r="V838" s="252"/>
      <c r="W838" s="252"/>
      <c r="X838" s="252"/>
      <c r="Y838" s="81"/>
      <c r="AB838" s="251"/>
      <c r="AI838" s="252"/>
      <c r="AJ838" s="252"/>
    </row>
    <row r="839" ht="15.75" customHeight="1">
      <c r="S839" s="440"/>
      <c r="T839" s="440"/>
      <c r="U839" s="252"/>
      <c r="V839" s="252"/>
      <c r="W839" s="252"/>
      <c r="X839" s="252"/>
      <c r="Y839" s="81"/>
      <c r="AB839" s="251"/>
      <c r="AI839" s="252"/>
      <c r="AJ839" s="252"/>
    </row>
    <row r="840" ht="15.75" customHeight="1">
      <c r="S840" s="440"/>
      <c r="T840" s="440"/>
      <c r="U840" s="252"/>
      <c r="V840" s="252"/>
      <c r="W840" s="252"/>
      <c r="X840" s="252"/>
      <c r="Y840" s="81"/>
      <c r="AB840" s="251"/>
      <c r="AI840" s="252"/>
      <c r="AJ840" s="252"/>
    </row>
    <row r="841" ht="15.75" customHeight="1">
      <c r="S841" s="440"/>
      <c r="T841" s="440"/>
      <c r="U841" s="252"/>
      <c r="V841" s="252"/>
      <c r="W841" s="252"/>
      <c r="X841" s="252"/>
      <c r="Y841" s="81"/>
      <c r="AB841" s="251"/>
      <c r="AI841" s="252"/>
      <c r="AJ841" s="252"/>
    </row>
    <row r="842" ht="15.75" customHeight="1">
      <c r="S842" s="440"/>
      <c r="T842" s="440"/>
      <c r="U842" s="252"/>
      <c r="V842" s="252"/>
      <c r="W842" s="252"/>
      <c r="X842" s="252"/>
      <c r="Y842" s="81"/>
      <c r="AB842" s="251"/>
      <c r="AI842" s="252"/>
      <c r="AJ842" s="252"/>
    </row>
    <row r="843" ht="15.75" customHeight="1">
      <c r="S843" s="440"/>
      <c r="T843" s="440"/>
      <c r="U843" s="252"/>
      <c r="V843" s="252"/>
      <c r="W843" s="252"/>
      <c r="X843" s="252"/>
      <c r="Y843" s="81"/>
      <c r="AB843" s="251"/>
      <c r="AI843" s="252"/>
      <c r="AJ843" s="252"/>
    </row>
    <row r="844" ht="15.75" customHeight="1">
      <c r="S844" s="440"/>
      <c r="T844" s="440"/>
      <c r="U844" s="252"/>
      <c r="V844" s="252"/>
      <c r="W844" s="252"/>
      <c r="X844" s="252"/>
      <c r="Y844" s="81"/>
      <c r="AB844" s="251"/>
      <c r="AI844" s="252"/>
      <c r="AJ844" s="252"/>
    </row>
    <row r="845" ht="15.75" customHeight="1">
      <c r="S845" s="440"/>
      <c r="T845" s="440"/>
      <c r="U845" s="252"/>
      <c r="V845" s="252"/>
      <c r="W845" s="252"/>
      <c r="X845" s="252"/>
      <c r="Y845" s="81"/>
      <c r="AB845" s="251"/>
      <c r="AI845" s="252"/>
      <c r="AJ845" s="252"/>
    </row>
    <row r="846" ht="15.75" customHeight="1">
      <c r="S846" s="440"/>
      <c r="T846" s="440"/>
      <c r="U846" s="252"/>
      <c r="V846" s="252"/>
      <c r="W846" s="252"/>
      <c r="X846" s="252"/>
      <c r="Y846" s="81"/>
      <c r="AB846" s="251"/>
      <c r="AI846" s="252"/>
      <c r="AJ846" s="252"/>
    </row>
    <row r="847" ht="15.75" customHeight="1">
      <c r="S847" s="440"/>
      <c r="T847" s="440"/>
      <c r="U847" s="252"/>
      <c r="V847" s="252"/>
      <c r="W847" s="252"/>
      <c r="X847" s="252"/>
      <c r="Y847" s="81"/>
      <c r="AB847" s="251"/>
      <c r="AI847" s="252"/>
      <c r="AJ847" s="252"/>
    </row>
    <row r="848" ht="15.75" customHeight="1">
      <c r="S848" s="440"/>
      <c r="T848" s="440"/>
      <c r="U848" s="252"/>
      <c r="V848" s="252"/>
      <c r="W848" s="252"/>
      <c r="X848" s="252"/>
      <c r="Y848" s="81"/>
      <c r="AB848" s="251"/>
      <c r="AI848" s="252"/>
      <c r="AJ848" s="252"/>
    </row>
    <row r="849" ht="15.75" customHeight="1">
      <c r="S849" s="440"/>
      <c r="T849" s="440"/>
      <c r="U849" s="252"/>
      <c r="V849" s="252"/>
      <c r="W849" s="252"/>
      <c r="X849" s="252"/>
      <c r="Y849" s="81"/>
      <c r="AB849" s="251"/>
      <c r="AI849" s="252"/>
      <c r="AJ849" s="252"/>
    </row>
    <row r="850" ht="15.75" customHeight="1">
      <c r="S850" s="440"/>
      <c r="T850" s="440"/>
      <c r="U850" s="252"/>
      <c r="V850" s="252"/>
      <c r="W850" s="252"/>
      <c r="X850" s="252"/>
      <c r="Y850" s="81"/>
      <c r="AB850" s="251"/>
      <c r="AI850" s="252"/>
      <c r="AJ850" s="252"/>
    </row>
    <row r="851" ht="15.75" customHeight="1">
      <c r="S851" s="440"/>
      <c r="T851" s="440"/>
      <c r="U851" s="252"/>
      <c r="V851" s="252"/>
      <c r="W851" s="252"/>
      <c r="X851" s="252"/>
      <c r="Y851" s="81"/>
      <c r="AB851" s="251"/>
      <c r="AI851" s="252"/>
      <c r="AJ851" s="252"/>
    </row>
    <row r="852" ht="15.75" customHeight="1">
      <c r="S852" s="440"/>
      <c r="T852" s="440"/>
      <c r="U852" s="252"/>
      <c r="V852" s="252"/>
      <c r="W852" s="252"/>
      <c r="X852" s="252"/>
      <c r="Y852" s="81"/>
      <c r="AB852" s="251"/>
      <c r="AI852" s="252"/>
      <c r="AJ852" s="252"/>
    </row>
    <row r="853" ht="15.75" customHeight="1">
      <c r="S853" s="440"/>
      <c r="T853" s="440"/>
      <c r="U853" s="252"/>
      <c r="V853" s="252"/>
      <c r="W853" s="252"/>
      <c r="X853" s="252"/>
      <c r="Y853" s="81"/>
      <c r="AB853" s="251"/>
      <c r="AI853" s="252"/>
      <c r="AJ853" s="252"/>
    </row>
    <row r="854" ht="15.75" customHeight="1">
      <c r="S854" s="440"/>
      <c r="T854" s="440"/>
      <c r="U854" s="252"/>
      <c r="V854" s="252"/>
      <c r="W854" s="252"/>
      <c r="X854" s="252"/>
      <c r="Y854" s="81"/>
      <c r="AB854" s="251"/>
      <c r="AI854" s="252"/>
      <c r="AJ854" s="252"/>
    </row>
    <row r="855" ht="15.75" customHeight="1">
      <c r="S855" s="440"/>
      <c r="T855" s="440"/>
      <c r="U855" s="252"/>
      <c r="V855" s="252"/>
      <c r="W855" s="252"/>
      <c r="X855" s="252"/>
      <c r="Y855" s="81"/>
      <c r="AB855" s="251"/>
      <c r="AI855" s="252"/>
      <c r="AJ855" s="252"/>
    </row>
    <row r="856" ht="15.75" customHeight="1">
      <c r="S856" s="440"/>
      <c r="T856" s="440"/>
      <c r="U856" s="252"/>
      <c r="V856" s="252"/>
      <c r="W856" s="252"/>
      <c r="X856" s="252"/>
      <c r="Y856" s="81"/>
      <c r="AB856" s="251"/>
      <c r="AI856" s="252"/>
      <c r="AJ856" s="252"/>
    </row>
    <row r="857" ht="15.75" customHeight="1">
      <c r="S857" s="440"/>
      <c r="T857" s="440"/>
      <c r="U857" s="252"/>
      <c r="V857" s="252"/>
      <c r="W857" s="252"/>
      <c r="X857" s="252"/>
      <c r="Y857" s="81"/>
      <c r="AB857" s="251"/>
      <c r="AI857" s="252"/>
      <c r="AJ857" s="252"/>
    </row>
    <row r="858" ht="15.75" customHeight="1">
      <c r="S858" s="440"/>
      <c r="T858" s="440"/>
      <c r="U858" s="252"/>
      <c r="V858" s="252"/>
      <c r="W858" s="252"/>
      <c r="X858" s="252"/>
      <c r="Y858" s="81"/>
      <c r="AB858" s="251"/>
      <c r="AI858" s="252"/>
      <c r="AJ858" s="252"/>
    </row>
    <row r="859" ht="15.75" customHeight="1">
      <c r="S859" s="440"/>
      <c r="T859" s="440"/>
      <c r="U859" s="252"/>
      <c r="V859" s="252"/>
      <c r="W859" s="252"/>
      <c r="X859" s="252"/>
      <c r="Y859" s="81"/>
      <c r="AB859" s="251"/>
      <c r="AI859" s="252"/>
      <c r="AJ859" s="252"/>
    </row>
    <row r="860" ht="15.75" customHeight="1">
      <c r="S860" s="440"/>
      <c r="T860" s="440"/>
      <c r="U860" s="252"/>
      <c r="V860" s="252"/>
      <c r="W860" s="252"/>
      <c r="X860" s="252"/>
      <c r="Y860" s="81"/>
      <c r="AB860" s="251"/>
      <c r="AI860" s="252"/>
      <c r="AJ860" s="252"/>
    </row>
    <row r="861" ht="15.75" customHeight="1">
      <c r="S861" s="440"/>
      <c r="T861" s="440"/>
      <c r="U861" s="252"/>
      <c r="V861" s="252"/>
      <c r="W861" s="252"/>
      <c r="X861" s="252"/>
      <c r="Y861" s="81"/>
      <c r="AB861" s="251"/>
      <c r="AI861" s="252"/>
      <c r="AJ861" s="252"/>
    </row>
    <row r="862" ht="15.75" customHeight="1">
      <c r="S862" s="440"/>
      <c r="T862" s="440"/>
      <c r="U862" s="252"/>
      <c r="V862" s="252"/>
      <c r="W862" s="252"/>
      <c r="X862" s="252"/>
      <c r="Y862" s="81"/>
      <c r="AB862" s="251"/>
      <c r="AI862" s="252"/>
      <c r="AJ862" s="252"/>
    </row>
    <row r="863" ht="15.75" customHeight="1">
      <c r="S863" s="440"/>
      <c r="T863" s="440"/>
      <c r="U863" s="252"/>
      <c r="V863" s="252"/>
      <c r="W863" s="252"/>
      <c r="X863" s="252"/>
      <c r="Y863" s="81"/>
      <c r="AB863" s="251"/>
      <c r="AI863" s="252"/>
      <c r="AJ863" s="252"/>
    </row>
    <row r="864" ht="15.75" customHeight="1">
      <c r="S864" s="440"/>
      <c r="T864" s="440"/>
      <c r="U864" s="252"/>
      <c r="V864" s="252"/>
      <c r="W864" s="252"/>
      <c r="X864" s="252"/>
      <c r="Y864" s="81"/>
      <c r="AB864" s="251"/>
      <c r="AI864" s="252"/>
      <c r="AJ864" s="252"/>
    </row>
    <row r="865" ht="15.75" customHeight="1">
      <c r="S865" s="440"/>
      <c r="T865" s="440"/>
      <c r="U865" s="252"/>
      <c r="V865" s="252"/>
      <c r="W865" s="252"/>
      <c r="X865" s="252"/>
      <c r="Y865" s="81"/>
      <c r="AB865" s="251"/>
      <c r="AI865" s="252"/>
      <c r="AJ865" s="252"/>
    </row>
    <row r="866" ht="15.75" customHeight="1">
      <c r="S866" s="440"/>
      <c r="T866" s="440"/>
      <c r="U866" s="252"/>
      <c r="V866" s="252"/>
      <c r="W866" s="252"/>
      <c r="X866" s="252"/>
      <c r="Y866" s="81"/>
      <c r="AB866" s="251"/>
      <c r="AI866" s="252"/>
      <c r="AJ866" s="252"/>
    </row>
    <row r="867" ht="15.75" customHeight="1">
      <c r="S867" s="440"/>
      <c r="T867" s="440"/>
      <c r="U867" s="252"/>
      <c r="V867" s="252"/>
      <c r="W867" s="252"/>
      <c r="X867" s="252"/>
      <c r="Y867" s="81"/>
      <c r="AB867" s="251"/>
      <c r="AI867" s="252"/>
      <c r="AJ867" s="252"/>
    </row>
    <row r="868" ht="15.75" customHeight="1">
      <c r="S868" s="440"/>
      <c r="T868" s="440"/>
      <c r="U868" s="252"/>
      <c r="V868" s="252"/>
      <c r="W868" s="252"/>
      <c r="X868" s="252"/>
      <c r="Y868" s="81"/>
      <c r="AB868" s="251"/>
      <c r="AI868" s="252"/>
      <c r="AJ868" s="252"/>
    </row>
    <row r="869" ht="15.75" customHeight="1">
      <c r="S869" s="440"/>
      <c r="T869" s="440"/>
      <c r="U869" s="252"/>
      <c r="V869" s="252"/>
      <c r="W869" s="252"/>
      <c r="X869" s="252"/>
      <c r="Y869" s="81"/>
      <c r="AB869" s="251"/>
      <c r="AI869" s="252"/>
      <c r="AJ869" s="252"/>
    </row>
    <row r="870" ht="15.75" customHeight="1">
      <c r="S870" s="440"/>
      <c r="T870" s="440"/>
      <c r="U870" s="252"/>
      <c r="V870" s="252"/>
      <c r="W870" s="252"/>
      <c r="X870" s="252"/>
      <c r="Y870" s="81"/>
      <c r="AB870" s="251"/>
      <c r="AI870" s="252"/>
      <c r="AJ870" s="252"/>
    </row>
    <row r="871" ht="15.75" customHeight="1">
      <c r="S871" s="440"/>
      <c r="T871" s="440"/>
      <c r="U871" s="252"/>
      <c r="V871" s="252"/>
      <c r="W871" s="252"/>
      <c r="X871" s="252"/>
      <c r="Y871" s="81"/>
      <c r="AB871" s="251"/>
      <c r="AI871" s="252"/>
      <c r="AJ871" s="252"/>
    </row>
    <row r="872" ht="15.75" customHeight="1">
      <c r="S872" s="440"/>
      <c r="T872" s="440"/>
      <c r="U872" s="252"/>
      <c r="V872" s="252"/>
      <c r="W872" s="252"/>
      <c r="X872" s="252"/>
      <c r="Y872" s="81"/>
      <c r="AB872" s="251"/>
      <c r="AI872" s="252"/>
      <c r="AJ872" s="252"/>
    </row>
    <row r="873" ht="15.75" customHeight="1">
      <c r="S873" s="440"/>
      <c r="T873" s="440"/>
      <c r="U873" s="252"/>
      <c r="V873" s="252"/>
      <c r="W873" s="252"/>
      <c r="X873" s="252"/>
      <c r="Y873" s="81"/>
      <c r="AB873" s="251"/>
      <c r="AI873" s="252"/>
      <c r="AJ873" s="252"/>
    </row>
    <row r="874" ht="15.75" customHeight="1">
      <c r="S874" s="440"/>
      <c r="T874" s="440"/>
      <c r="U874" s="252"/>
      <c r="V874" s="252"/>
      <c r="W874" s="252"/>
      <c r="X874" s="252"/>
      <c r="Y874" s="81"/>
      <c r="AB874" s="251"/>
      <c r="AI874" s="252"/>
      <c r="AJ874" s="252"/>
    </row>
    <row r="875" ht="15.75" customHeight="1">
      <c r="S875" s="440"/>
      <c r="T875" s="440"/>
      <c r="U875" s="252"/>
      <c r="V875" s="252"/>
      <c r="W875" s="252"/>
      <c r="X875" s="252"/>
      <c r="Y875" s="81"/>
      <c r="AB875" s="251"/>
      <c r="AI875" s="252"/>
      <c r="AJ875" s="252"/>
    </row>
    <row r="876" ht="15.75" customHeight="1">
      <c r="S876" s="440"/>
      <c r="T876" s="440"/>
      <c r="U876" s="252"/>
      <c r="V876" s="252"/>
      <c r="W876" s="252"/>
      <c r="X876" s="252"/>
      <c r="Y876" s="81"/>
      <c r="AB876" s="251"/>
      <c r="AI876" s="252"/>
      <c r="AJ876" s="252"/>
    </row>
    <row r="877" ht="15.75" customHeight="1">
      <c r="S877" s="440"/>
      <c r="T877" s="440"/>
      <c r="U877" s="252"/>
      <c r="V877" s="252"/>
      <c r="W877" s="252"/>
      <c r="X877" s="252"/>
      <c r="Y877" s="81"/>
      <c r="AB877" s="251"/>
      <c r="AI877" s="252"/>
      <c r="AJ877" s="252"/>
    </row>
    <row r="878" ht="15.75" customHeight="1">
      <c r="S878" s="440"/>
      <c r="T878" s="440"/>
      <c r="U878" s="252"/>
      <c r="V878" s="252"/>
      <c r="W878" s="252"/>
      <c r="X878" s="252"/>
      <c r="Y878" s="81"/>
      <c r="AB878" s="251"/>
      <c r="AI878" s="252"/>
      <c r="AJ878" s="252"/>
    </row>
    <row r="879" ht="15.75" customHeight="1">
      <c r="S879" s="440"/>
      <c r="T879" s="440"/>
      <c r="U879" s="252"/>
      <c r="V879" s="252"/>
      <c r="W879" s="252"/>
      <c r="X879" s="252"/>
      <c r="Y879" s="81"/>
      <c r="AB879" s="251"/>
      <c r="AI879" s="252"/>
      <c r="AJ879" s="252"/>
    </row>
    <row r="880" ht="15.75" customHeight="1">
      <c r="S880" s="440"/>
      <c r="T880" s="440"/>
      <c r="U880" s="252"/>
      <c r="V880" s="252"/>
      <c r="W880" s="252"/>
      <c r="X880" s="252"/>
      <c r="Y880" s="81"/>
      <c r="AB880" s="251"/>
      <c r="AI880" s="252"/>
      <c r="AJ880" s="252"/>
    </row>
    <row r="881" ht="15.75" customHeight="1">
      <c r="S881" s="440"/>
      <c r="T881" s="440"/>
      <c r="U881" s="252"/>
      <c r="V881" s="252"/>
      <c r="W881" s="252"/>
      <c r="X881" s="252"/>
      <c r="Y881" s="81"/>
      <c r="AB881" s="251"/>
      <c r="AI881" s="252"/>
      <c r="AJ881" s="252"/>
    </row>
    <row r="882" ht="15.75" customHeight="1">
      <c r="S882" s="440"/>
      <c r="T882" s="440"/>
      <c r="U882" s="252"/>
      <c r="V882" s="252"/>
      <c r="W882" s="252"/>
      <c r="X882" s="252"/>
      <c r="Y882" s="81"/>
      <c r="AB882" s="251"/>
      <c r="AI882" s="252"/>
      <c r="AJ882" s="252"/>
    </row>
    <row r="883" ht="15.75" customHeight="1">
      <c r="S883" s="440"/>
      <c r="T883" s="440"/>
      <c r="U883" s="252"/>
      <c r="V883" s="252"/>
      <c r="W883" s="252"/>
      <c r="X883" s="252"/>
      <c r="Y883" s="81"/>
      <c r="AB883" s="251"/>
      <c r="AI883" s="252"/>
      <c r="AJ883" s="252"/>
    </row>
    <row r="884" ht="15.75" customHeight="1">
      <c r="S884" s="440"/>
      <c r="T884" s="440"/>
      <c r="U884" s="252"/>
      <c r="V884" s="252"/>
      <c r="W884" s="252"/>
      <c r="X884" s="252"/>
      <c r="Y884" s="81"/>
      <c r="AB884" s="251"/>
      <c r="AI884" s="252"/>
      <c r="AJ884" s="252"/>
    </row>
    <row r="885" ht="15.75" customHeight="1">
      <c r="S885" s="440"/>
      <c r="T885" s="440"/>
      <c r="U885" s="252"/>
      <c r="V885" s="252"/>
      <c r="W885" s="252"/>
      <c r="X885" s="252"/>
      <c r="Y885" s="81"/>
      <c r="AB885" s="251"/>
      <c r="AI885" s="252"/>
      <c r="AJ885" s="252"/>
    </row>
    <row r="886" ht="15.75" customHeight="1">
      <c r="S886" s="440"/>
      <c r="T886" s="440"/>
      <c r="U886" s="252"/>
      <c r="V886" s="252"/>
      <c r="W886" s="252"/>
      <c r="X886" s="252"/>
      <c r="Y886" s="81"/>
      <c r="AB886" s="251"/>
      <c r="AI886" s="252"/>
      <c r="AJ886" s="252"/>
    </row>
    <row r="887" ht="15.75" customHeight="1">
      <c r="S887" s="440"/>
      <c r="T887" s="440"/>
      <c r="U887" s="252"/>
      <c r="V887" s="252"/>
      <c r="W887" s="252"/>
      <c r="X887" s="252"/>
      <c r="Y887" s="81"/>
      <c r="AB887" s="251"/>
      <c r="AI887" s="252"/>
      <c r="AJ887" s="252"/>
    </row>
    <row r="888" ht="15.75" customHeight="1">
      <c r="S888" s="440"/>
      <c r="T888" s="440"/>
      <c r="U888" s="252"/>
      <c r="V888" s="252"/>
      <c r="W888" s="252"/>
      <c r="X888" s="252"/>
      <c r="Y888" s="81"/>
      <c r="AB888" s="251"/>
      <c r="AI888" s="252"/>
      <c r="AJ888" s="252"/>
    </row>
    <row r="889" ht="15.75" customHeight="1">
      <c r="S889" s="440"/>
      <c r="T889" s="440"/>
      <c r="U889" s="252"/>
      <c r="V889" s="252"/>
      <c r="W889" s="252"/>
      <c r="X889" s="252"/>
      <c r="Y889" s="81"/>
      <c r="AB889" s="251"/>
      <c r="AI889" s="252"/>
      <c r="AJ889" s="252"/>
    </row>
    <row r="890" ht="15.75" customHeight="1">
      <c r="S890" s="440"/>
      <c r="T890" s="440"/>
      <c r="U890" s="252"/>
      <c r="V890" s="252"/>
      <c r="W890" s="252"/>
      <c r="X890" s="252"/>
      <c r="Y890" s="81"/>
      <c r="AB890" s="251"/>
      <c r="AI890" s="252"/>
      <c r="AJ890" s="252"/>
    </row>
    <row r="891" ht="15.75" customHeight="1">
      <c r="S891" s="440"/>
      <c r="T891" s="440"/>
      <c r="U891" s="252"/>
      <c r="V891" s="252"/>
      <c r="W891" s="252"/>
      <c r="X891" s="252"/>
      <c r="Y891" s="81"/>
      <c r="AB891" s="251"/>
      <c r="AI891" s="252"/>
      <c r="AJ891" s="252"/>
    </row>
    <row r="892" ht="15.75" customHeight="1">
      <c r="S892" s="440"/>
      <c r="T892" s="440"/>
      <c r="U892" s="252"/>
      <c r="V892" s="252"/>
      <c r="W892" s="252"/>
      <c r="X892" s="252"/>
      <c r="Y892" s="81"/>
      <c r="AB892" s="251"/>
      <c r="AI892" s="252"/>
      <c r="AJ892" s="252"/>
    </row>
    <row r="893" ht="15.75" customHeight="1">
      <c r="S893" s="440"/>
      <c r="T893" s="440"/>
      <c r="U893" s="252"/>
      <c r="V893" s="252"/>
      <c r="W893" s="252"/>
      <c r="X893" s="252"/>
      <c r="Y893" s="81"/>
      <c r="AB893" s="251"/>
      <c r="AI893" s="252"/>
      <c r="AJ893" s="252"/>
    </row>
    <row r="894" ht="15.75" customHeight="1">
      <c r="S894" s="440"/>
      <c r="T894" s="440"/>
      <c r="U894" s="252"/>
      <c r="V894" s="252"/>
      <c r="W894" s="252"/>
      <c r="X894" s="252"/>
      <c r="Y894" s="81"/>
      <c r="AB894" s="251"/>
      <c r="AI894" s="252"/>
      <c r="AJ894" s="252"/>
    </row>
    <row r="895" ht="15.75" customHeight="1">
      <c r="S895" s="440"/>
      <c r="T895" s="440"/>
      <c r="U895" s="252"/>
      <c r="V895" s="252"/>
      <c r="W895" s="252"/>
      <c r="X895" s="252"/>
      <c r="Y895" s="81"/>
      <c r="AB895" s="251"/>
      <c r="AI895" s="252"/>
      <c r="AJ895" s="252"/>
    </row>
    <row r="896" ht="15.75" customHeight="1">
      <c r="S896" s="440"/>
      <c r="T896" s="440"/>
      <c r="U896" s="252"/>
      <c r="V896" s="252"/>
      <c r="W896" s="252"/>
      <c r="X896" s="252"/>
      <c r="Y896" s="81"/>
      <c r="AB896" s="251"/>
      <c r="AI896" s="252"/>
      <c r="AJ896" s="252"/>
    </row>
    <row r="897" ht="15.75" customHeight="1">
      <c r="S897" s="440"/>
      <c r="T897" s="440"/>
      <c r="U897" s="252"/>
      <c r="V897" s="252"/>
      <c r="W897" s="252"/>
      <c r="X897" s="252"/>
      <c r="Y897" s="81"/>
      <c r="AB897" s="251"/>
      <c r="AI897" s="252"/>
      <c r="AJ897" s="252"/>
    </row>
    <row r="898" ht="15.75" customHeight="1">
      <c r="S898" s="440"/>
      <c r="T898" s="440"/>
      <c r="U898" s="252"/>
      <c r="V898" s="252"/>
      <c r="W898" s="252"/>
      <c r="X898" s="252"/>
      <c r="Y898" s="81"/>
      <c r="AB898" s="251"/>
      <c r="AI898" s="252"/>
      <c r="AJ898" s="252"/>
    </row>
    <row r="899" ht="15.75" customHeight="1">
      <c r="S899" s="440"/>
      <c r="T899" s="440"/>
      <c r="U899" s="252"/>
      <c r="V899" s="252"/>
      <c r="W899" s="252"/>
      <c r="X899" s="252"/>
      <c r="Y899" s="81"/>
      <c r="AB899" s="251"/>
      <c r="AI899" s="252"/>
      <c r="AJ899" s="252"/>
    </row>
    <row r="900" ht="15.75" customHeight="1">
      <c r="S900" s="440"/>
      <c r="T900" s="440"/>
      <c r="U900" s="252"/>
      <c r="V900" s="252"/>
      <c r="W900" s="252"/>
      <c r="X900" s="252"/>
      <c r="Y900" s="81"/>
      <c r="AB900" s="251"/>
      <c r="AI900" s="252"/>
      <c r="AJ900" s="252"/>
    </row>
    <row r="901" ht="15.75" customHeight="1">
      <c r="S901" s="440"/>
      <c r="T901" s="440"/>
      <c r="U901" s="252"/>
      <c r="V901" s="252"/>
      <c r="W901" s="252"/>
      <c r="X901" s="252"/>
      <c r="Y901" s="81"/>
      <c r="AB901" s="251"/>
      <c r="AI901" s="252"/>
      <c r="AJ901" s="252"/>
    </row>
    <row r="902" ht="15.75" customHeight="1">
      <c r="S902" s="440"/>
      <c r="T902" s="440"/>
      <c r="U902" s="252"/>
      <c r="V902" s="252"/>
      <c r="W902" s="252"/>
      <c r="X902" s="252"/>
      <c r="Y902" s="81"/>
      <c r="AB902" s="251"/>
      <c r="AI902" s="252"/>
      <c r="AJ902" s="252"/>
    </row>
    <row r="903" ht="15.75" customHeight="1">
      <c r="S903" s="440"/>
      <c r="T903" s="440"/>
      <c r="U903" s="252"/>
      <c r="V903" s="252"/>
      <c r="W903" s="252"/>
      <c r="X903" s="252"/>
      <c r="Y903" s="81"/>
      <c r="AB903" s="251"/>
      <c r="AI903" s="252"/>
      <c r="AJ903" s="252"/>
    </row>
    <row r="904" ht="15.75" customHeight="1">
      <c r="S904" s="440"/>
      <c r="T904" s="440"/>
      <c r="U904" s="252"/>
      <c r="V904" s="252"/>
      <c r="W904" s="252"/>
      <c r="X904" s="252"/>
      <c r="Y904" s="81"/>
      <c r="AB904" s="251"/>
      <c r="AI904" s="252"/>
      <c r="AJ904" s="252"/>
    </row>
    <row r="905" ht="15.75" customHeight="1">
      <c r="S905" s="440"/>
      <c r="T905" s="440"/>
      <c r="U905" s="252"/>
      <c r="V905" s="252"/>
      <c r="W905" s="252"/>
      <c r="X905" s="252"/>
      <c r="Y905" s="81"/>
      <c r="AB905" s="251"/>
      <c r="AI905" s="252"/>
      <c r="AJ905" s="252"/>
    </row>
    <row r="906" ht="15.75" customHeight="1">
      <c r="S906" s="440"/>
      <c r="T906" s="440"/>
      <c r="U906" s="252"/>
      <c r="V906" s="252"/>
      <c r="W906" s="252"/>
      <c r="X906" s="252"/>
      <c r="Y906" s="81"/>
      <c r="AB906" s="251"/>
      <c r="AI906" s="252"/>
      <c r="AJ906" s="252"/>
    </row>
    <row r="907" ht="15.75" customHeight="1">
      <c r="S907" s="440"/>
      <c r="T907" s="440"/>
      <c r="U907" s="252"/>
      <c r="V907" s="252"/>
      <c r="W907" s="252"/>
      <c r="X907" s="252"/>
      <c r="Y907" s="81"/>
      <c r="AB907" s="251"/>
      <c r="AI907" s="252"/>
      <c r="AJ907" s="252"/>
    </row>
    <row r="908" ht="15.75" customHeight="1">
      <c r="S908" s="440"/>
      <c r="T908" s="440"/>
      <c r="U908" s="252"/>
      <c r="V908" s="252"/>
      <c r="W908" s="252"/>
      <c r="X908" s="252"/>
      <c r="Y908" s="81"/>
      <c r="AB908" s="251"/>
      <c r="AI908" s="252"/>
      <c r="AJ908" s="252"/>
    </row>
    <row r="909" ht="15.75" customHeight="1">
      <c r="S909" s="440"/>
      <c r="T909" s="440"/>
      <c r="U909" s="252"/>
      <c r="V909" s="252"/>
      <c r="W909" s="252"/>
      <c r="X909" s="252"/>
      <c r="Y909" s="81"/>
      <c r="AB909" s="251"/>
      <c r="AI909" s="252"/>
      <c r="AJ909" s="252"/>
    </row>
    <row r="910" ht="15.75" customHeight="1">
      <c r="S910" s="440"/>
      <c r="T910" s="440"/>
      <c r="U910" s="252"/>
      <c r="V910" s="252"/>
      <c r="W910" s="252"/>
      <c r="X910" s="252"/>
      <c r="Y910" s="81"/>
      <c r="AB910" s="251"/>
      <c r="AI910" s="252"/>
      <c r="AJ910" s="252"/>
    </row>
    <row r="911" ht="15.75" customHeight="1">
      <c r="S911" s="440"/>
      <c r="T911" s="440"/>
      <c r="U911" s="252"/>
      <c r="V911" s="252"/>
      <c r="W911" s="252"/>
      <c r="X911" s="252"/>
      <c r="Y911" s="81"/>
      <c r="AB911" s="251"/>
      <c r="AI911" s="252"/>
      <c r="AJ911" s="252"/>
    </row>
    <row r="912" ht="15.75" customHeight="1">
      <c r="S912" s="440"/>
      <c r="T912" s="440"/>
      <c r="U912" s="252"/>
      <c r="V912" s="252"/>
      <c r="W912" s="252"/>
      <c r="X912" s="252"/>
      <c r="Y912" s="81"/>
      <c r="AB912" s="251"/>
      <c r="AI912" s="252"/>
      <c r="AJ912" s="252"/>
    </row>
    <row r="913" ht="15.75" customHeight="1">
      <c r="S913" s="440"/>
      <c r="T913" s="440"/>
      <c r="U913" s="252"/>
      <c r="V913" s="252"/>
      <c r="W913" s="252"/>
      <c r="X913" s="252"/>
      <c r="Y913" s="81"/>
      <c r="AB913" s="251"/>
      <c r="AI913" s="252"/>
      <c r="AJ913" s="252"/>
    </row>
    <row r="914" ht="15.75" customHeight="1">
      <c r="S914" s="440"/>
      <c r="T914" s="440"/>
      <c r="U914" s="252"/>
      <c r="V914" s="252"/>
      <c r="W914" s="252"/>
      <c r="X914" s="252"/>
      <c r="Y914" s="81"/>
      <c r="AB914" s="251"/>
      <c r="AI914" s="252"/>
      <c r="AJ914" s="252"/>
    </row>
    <row r="915" ht="15.75" customHeight="1">
      <c r="S915" s="440"/>
      <c r="T915" s="440"/>
      <c r="U915" s="252"/>
      <c r="V915" s="252"/>
      <c r="W915" s="252"/>
      <c r="X915" s="252"/>
      <c r="Y915" s="81"/>
      <c r="AB915" s="251"/>
      <c r="AI915" s="252"/>
      <c r="AJ915" s="252"/>
    </row>
    <row r="916" ht="15.75" customHeight="1">
      <c r="S916" s="440"/>
      <c r="T916" s="440"/>
      <c r="U916" s="252"/>
      <c r="V916" s="252"/>
      <c r="W916" s="252"/>
      <c r="X916" s="252"/>
      <c r="Y916" s="81"/>
      <c r="AB916" s="251"/>
      <c r="AI916" s="252"/>
      <c r="AJ916" s="252"/>
    </row>
    <row r="917" ht="15.75" customHeight="1">
      <c r="S917" s="440"/>
      <c r="T917" s="440"/>
      <c r="U917" s="252"/>
      <c r="V917" s="252"/>
      <c r="W917" s="252"/>
      <c r="X917" s="252"/>
      <c r="Y917" s="81"/>
      <c r="AB917" s="251"/>
      <c r="AI917" s="252"/>
      <c r="AJ917" s="252"/>
    </row>
    <row r="918" ht="15.75" customHeight="1">
      <c r="S918" s="440"/>
      <c r="T918" s="440"/>
      <c r="U918" s="252"/>
      <c r="V918" s="252"/>
      <c r="W918" s="252"/>
      <c r="X918" s="252"/>
      <c r="Y918" s="81"/>
      <c r="AB918" s="251"/>
      <c r="AI918" s="252"/>
      <c r="AJ918" s="252"/>
    </row>
    <row r="919" ht="15.75" customHeight="1">
      <c r="S919" s="440"/>
      <c r="T919" s="440"/>
      <c r="U919" s="252"/>
      <c r="V919" s="252"/>
      <c r="W919" s="252"/>
      <c r="X919" s="252"/>
      <c r="Y919" s="81"/>
      <c r="AB919" s="251"/>
      <c r="AI919" s="252"/>
      <c r="AJ919" s="252"/>
    </row>
    <row r="920" ht="15.75" customHeight="1">
      <c r="S920" s="440"/>
      <c r="T920" s="440"/>
      <c r="U920" s="252"/>
      <c r="V920" s="252"/>
      <c r="W920" s="252"/>
      <c r="X920" s="252"/>
      <c r="Y920" s="81"/>
      <c r="AB920" s="251"/>
      <c r="AI920" s="252"/>
      <c r="AJ920" s="252"/>
    </row>
    <row r="921" ht="15.75" customHeight="1">
      <c r="S921" s="440"/>
      <c r="T921" s="440"/>
      <c r="U921" s="252"/>
      <c r="V921" s="252"/>
      <c r="W921" s="252"/>
      <c r="X921" s="252"/>
      <c r="Y921" s="81"/>
      <c r="AB921" s="251"/>
      <c r="AI921" s="252"/>
      <c r="AJ921" s="252"/>
    </row>
    <row r="922" ht="15.75" customHeight="1">
      <c r="S922" s="440"/>
      <c r="T922" s="440"/>
      <c r="U922" s="252"/>
      <c r="V922" s="252"/>
      <c r="W922" s="252"/>
      <c r="X922" s="252"/>
      <c r="Y922" s="81"/>
      <c r="AB922" s="251"/>
      <c r="AI922" s="252"/>
      <c r="AJ922" s="252"/>
    </row>
    <row r="923" ht="15.75" customHeight="1">
      <c r="S923" s="440"/>
      <c r="T923" s="440"/>
      <c r="U923" s="252"/>
      <c r="V923" s="252"/>
      <c r="W923" s="252"/>
      <c r="X923" s="252"/>
      <c r="Y923" s="81"/>
      <c r="AB923" s="251"/>
      <c r="AI923" s="252"/>
      <c r="AJ923" s="252"/>
    </row>
    <row r="924" ht="15.75" customHeight="1">
      <c r="S924" s="440"/>
      <c r="T924" s="440"/>
      <c r="U924" s="252"/>
      <c r="V924" s="252"/>
      <c r="W924" s="252"/>
      <c r="X924" s="252"/>
      <c r="Y924" s="81"/>
      <c r="AB924" s="251"/>
      <c r="AI924" s="252"/>
      <c r="AJ924" s="252"/>
    </row>
    <row r="925" ht="15.75" customHeight="1">
      <c r="S925" s="440"/>
      <c r="T925" s="440"/>
      <c r="U925" s="252"/>
      <c r="V925" s="252"/>
      <c r="W925" s="252"/>
      <c r="X925" s="252"/>
      <c r="Y925" s="81"/>
      <c r="AB925" s="251"/>
      <c r="AI925" s="252"/>
      <c r="AJ925" s="252"/>
    </row>
    <row r="926" ht="15.75" customHeight="1">
      <c r="S926" s="440"/>
      <c r="T926" s="440"/>
      <c r="U926" s="252"/>
      <c r="V926" s="252"/>
      <c r="W926" s="252"/>
      <c r="X926" s="252"/>
      <c r="Y926" s="81"/>
      <c r="AB926" s="251"/>
      <c r="AI926" s="252"/>
      <c r="AJ926" s="252"/>
    </row>
    <row r="927" ht="15.75" customHeight="1">
      <c r="S927" s="440"/>
      <c r="T927" s="440"/>
      <c r="U927" s="252"/>
      <c r="V927" s="252"/>
      <c r="W927" s="252"/>
      <c r="X927" s="252"/>
      <c r="Y927" s="81"/>
      <c r="AB927" s="251"/>
      <c r="AI927" s="252"/>
      <c r="AJ927" s="252"/>
    </row>
    <row r="928" ht="15.75" customHeight="1">
      <c r="S928" s="440"/>
      <c r="T928" s="440"/>
      <c r="U928" s="252"/>
      <c r="V928" s="252"/>
      <c r="W928" s="252"/>
      <c r="X928" s="252"/>
      <c r="Y928" s="81"/>
      <c r="AB928" s="251"/>
      <c r="AI928" s="252"/>
      <c r="AJ928" s="252"/>
    </row>
    <row r="929" ht="15.75" customHeight="1">
      <c r="S929" s="440"/>
      <c r="T929" s="440"/>
      <c r="U929" s="252"/>
      <c r="V929" s="252"/>
      <c r="W929" s="252"/>
      <c r="X929" s="252"/>
      <c r="Y929" s="81"/>
      <c r="AB929" s="251"/>
      <c r="AI929" s="252"/>
      <c r="AJ929" s="252"/>
    </row>
    <row r="930" ht="15.75" customHeight="1">
      <c r="S930" s="440"/>
      <c r="T930" s="440"/>
      <c r="U930" s="252"/>
      <c r="V930" s="252"/>
      <c r="W930" s="252"/>
      <c r="X930" s="252"/>
      <c r="Y930" s="81"/>
      <c r="AB930" s="251"/>
      <c r="AI930" s="252"/>
      <c r="AJ930" s="252"/>
    </row>
    <row r="931" ht="15.75" customHeight="1">
      <c r="S931" s="440"/>
      <c r="T931" s="440"/>
      <c r="U931" s="252"/>
      <c r="V931" s="252"/>
      <c r="W931" s="252"/>
      <c r="X931" s="252"/>
      <c r="Y931" s="81"/>
      <c r="AB931" s="251"/>
      <c r="AI931" s="252"/>
      <c r="AJ931" s="252"/>
    </row>
    <row r="932" ht="15.75" customHeight="1">
      <c r="S932" s="440"/>
      <c r="T932" s="440"/>
      <c r="U932" s="252"/>
      <c r="V932" s="252"/>
      <c r="W932" s="252"/>
      <c r="X932" s="252"/>
      <c r="Y932" s="81"/>
      <c r="AB932" s="251"/>
      <c r="AI932" s="252"/>
      <c r="AJ932" s="252"/>
    </row>
    <row r="933" ht="15.75" customHeight="1">
      <c r="S933" s="440"/>
      <c r="T933" s="440"/>
      <c r="U933" s="252"/>
      <c r="V933" s="252"/>
      <c r="W933" s="252"/>
      <c r="X933" s="252"/>
      <c r="Y933" s="81"/>
      <c r="AB933" s="251"/>
      <c r="AI933" s="252"/>
      <c r="AJ933" s="252"/>
    </row>
    <row r="934" ht="15.75" customHeight="1">
      <c r="S934" s="440"/>
      <c r="T934" s="440"/>
      <c r="U934" s="252"/>
      <c r="V934" s="252"/>
      <c r="W934" s="252"/>
      <c r="X934" s="252"/>
      <c r="Y934" s="81"/>
      <c r="AB934" s="251"/>
      <c r="AI934" s="252"/>
      <c r="AJ934" s="252"/>
    </row>
    <row r="935" ht="15.75" customHeight="1">
      <c r="S935" s="440"/>
      <c r="T935" s="440"/>
      <c r="U935" s="252"/>
      <c r="V935" s="252"/>
      <c r="W935" s="252"/>
      <c r="X935" s="252"/>
      <c r="Y935" s="81"/>
      <c r="AB935" s="251"/>
      <c r="AI935" s="252"/>
      <c r="AJ935" s="252"/>
    </row>
    <row r="936" ht="15.75" customHeight="1">
      <c r="S936" s="440"/>
      <c r="T936" s="440"/>
      <c r="U936" s="252"/>
      <c r="V936" s="252"/>
      <c r="W936" s="252"/>
      <c r="X936" s="252"/>
      <c r="Y936" s="81"/>
      <c r="AB936" s="251"/>
      <c r="AI936" s="252"/>
      <c r="AJ936" s="252"/>
    </row>
    <row r="937" ht="15.75" customHeight="1">
      <c r="S937" s="440"/>
      <c r="T937" s="440"/>
      <c r="U937" s="252"/>
      <c r="V937" s="252"/>
      <c r="W937" s="252"/>
      <c r="X937" s="252"/>
      <c r="Y937" s="81"/>
      <c r="AB937" s="251"/>
      <c r="AI937" s="252"/>
      <c r="AJ937" s="252"/>
    </row>
    <row r="938" ht="15.75" customHeight="1">
      <c r="S938" s="440"/>
      <c r="T938" s="440"/>
      <c r="U938" s="252"/>
      <c r="V938" s="252"/>
      <c r="W938" s="252"/>
      <c r="X938" s="252"/>
      <c r="Y938" s="81"/>
      <c r="AB938" s="251"/>
      <c r="AI938" s="252"/>
      <c r="AJ938" s="252"/>
    </row>
    <row r="939" ht="15.75" customHeight="1">
      <c r="S939" s="440"/>
      <c r="T939" s="440"/>
      <c r="U939" s="252"/>
      <c r="V939" s="252"/>
      <c r="W939" s="252"/>
      <c r="X939" s="252"/>
      <c r="Y939" s="81"/>
      <c r="AB939" s="251"/>
      <c r="AI939" s="252"/>
      <c r="AJ939" s="252"/>
    </row>
    <row r="940" ht="15.75" customHeight="1">
      <c r="S940" s="440"/>
      <c r="T940" s="440"/>
      <c r="U940" s="252"/>
      <c r="V940" s="252"/>
      <c r="W940" s="252"/>
      <c r="X940" s="252"/>
      <c r="Y940" s="81"/>
      <c r="AB940" s="251"/>
      <c r="AI940" s="252"/>
      <c r="AJ940" s="252"/>
    </row>
    <row r="941" ht="15.75" customHeight="1">
      <c r="S941" s="440"/>
      <c r="T941" s="440"/>
      <c r="U941" s="252"/>
      <c r="V941" s="252"/>
      <c r="W941" s="252"/>
      <c r="X941" s="252"/>
      <c r="Y941" s="81"/>
      <c r="AB941" s="251"/>
      <c r="AI941" s="252"/>
      <c r="AJ941" s="252"/>
    </row>
    <row r="942" ht="15.75" customHeight="1">
      <c r="S942" s="440"/>
      <c r="T942" s="440"/>
      <c r="U942" s="252"/>
      <c r="V942" s="252"/>
      <c r="W942" s="252"/>
      <c r="X942" s="252"/>
      <c r="Y942" s="81"/>
      <c r="AB942" s="251"/>
      <c r="AI942" s="252"/>
      <c r="AJ942" s="252"/>
    </row>
    <row r="943" ht="15.75" customHeight="1">
      <c r="S943" s="440"/>
      <c r="T943" s="440"/>
      <c r="U943" s="252"/>
      <c r="V943" s="252"/>
      <c r="W943" s="252"/>
      <c r="X943" s="252"/>
      <c r="Y943" s="81"/>
      <c r="AB943" s="251"/>
      <c r="AI943" s="252"/>
      <c r="AJ943" s="252"/>
    </row>
    <row r="944" ht="15.75" customHeight="1">
      <c r="S944" s="440"/>
      <c r="T944" s="440"/>
      <c r="U944" s="252"/>
      <c r="V944" s="252"/>
      <c r="W944" s="252"/>
      <c r="X944" s="252"/>
      <c r="Y944" s="81"/>
      <c r="AB944" s="251"/>
      <c r="AI944" s="252"/>
      <c r="AJ944" s="252"/>
    </row>
    <row r="945" ht="15.75" customHeight="1">
      <c r="S945" s="440"/>
      <c r="T945" s="440"/>
      <c r="U945" s="252"/>
      <c r="V945" s="252"/>
      <c r="W945" s="252"/>
      <c r="X945" s="252"/>
      <c r="Y945" s="81"/>
      <c r="AB945" s="251"/>
      <c r="AI945" s="252"/>
      <c r="AJ945" s="252"/>
    </row>
    <row r="946" ht="15.75" customHeight="1">
      <c r="S946" s="440"/>
      <c r="T946" s="440"/>
      <c r="U946" s="252"/>
      <c r="V946" s="252"/>
      <c r="W946" s="252"/>
      <c r="X946" s="252"/>
      <c r="Y946" s="81"/>
      <c r="AB946" s="251"/>
      <c r="AI946" s="252"/>
      <c r="AJ946" s="252"/>
    </row>
    <row r="947" ht="15.75" customHeight="1">
      <c r="S947" s="440"/>
      <c r="T947" s="440"/>
      <c r="U947" s="252"/>
      <c r="V947" s="252"/>
      <c r="W947" s="252"/>
      <c r="X947" s="252"/>
      <c r="Y947" s="81"/>
      <c r="AB947" s="251"/>
      <c r="AI947" s="252"/>
      <c r="AJ947" s="252"/>
    </row>
    <row r="948" ht="15.75" customHeight="1">
      <c r="S948" s="440"/>
      <c r="T948" s="440"/>
      <c r="U948" s="252"/>
      <c r="V948" s="252"/>
      <c r="W948" s="252"/>
      <c r="X948" s="252"/>
      <c r="Y948" s="81"/>
      <c r="AB948" s="251"/>
      <c r="AI948" s="252"/>
      <c r="AJ948" s="252"/>
    </row>
    <row r="949" ht="15.75" customHeight="1">
      <c r="S949" s="440"/>
      <c r="T949" s="440"/>
      <c r="U949" s="252"/>
      <c r="V949" s="252"/>
      <c r="W949" s="252"/>
      <c r="X949" s="252"/>
      <c r="Y949" s="81"/>
      <c r="AB949" s="251"/>
      <c r="AI949" s="252"/>
      <c r="AJ949" s="252"/>
    </row>
    <row r="950" ht="15.75" customHeight="1">
      <c r="S950" s="440"/>
      <c r="T950" s="440"/>
      <c r="U950" s="252"/>
      <c r="V950" s="252"/>
      <c r="W950" s="252"/>
      <c r="X950" s="252"/>
      <c r="Y950" s="81"/>
      <c r="AB950" s="251"/>
      <c r="AI950" s="252"/>
      <c r="AJ950" s="252"/>
    </row>
    <row r="951" ht="15.75" customHeight="1">
      <c r="S951" s="440"/>
      <c r="T951" s="440"/>
      <c r="U951" s="252"/>
      <c r="V951" s="252"/>
      <c r="W951" s="252"/>
      <c r="X951" s="252"/>
      <c r="Y951" s="81"/>
      <c r="AB951" s="251"/>
      <c r="AI951" s="252"/>
      <c r="AJ951" s="252"/>
    </row>
    <row r="952" ht="15.75" customHeight="1">
      <c r="S952" s="440"/>
      <c r="T952" s="440"/>
      <c r="U952" s="252"/>
      <c r="V952" s="252"/>
      <c r="W952" s="252"/>
      <c r="X952" s="252"/>
      <c r="Y952" s="81"/>
      <c r="AB952" s="251"/>
      <c r="AI952" s="252"/>
      <c r="AJ952" s="252"/>
    </row>
    <row r="953" ht="15.75" customHeight="1">
      <c r="S953" s="440"/>
      <c r="T953" s="440"/>
      <c r="U953" s="252"/>
      <c r="V953" s="252"/>
      <c r="W953" s="252"/>
      <c r="X953" s="252"/>
      <c r="Y953" s="81"/>
      <c r="AB953" s="251"/>
      <c r="AI953" s="252"/>
      <c r="AJ953" s="252"/>
    </row>
    <row r="954" ht="15.75" customHeight="1">
      <c r="S954" s="440"/>
      <c r="T954" s="440"/>
      <c r="U954" s="252"/>
      <c r="V954" s="252"/>
      <c r="W954" s="252"/>
      <c r="X954" s="252"/>
      <c r="Y954" s="81"/>
      <c r="AB954" s="251"/>
      <c r="AI954" s="252"/>
      <c r="AJ954" s="252"/>
    </row>
    <row r="955" ht="15.75" customHeight="1">
      <c r="S955" s="440"/>
      <c r="T955" s="440"/>
      <c r="U955" s="252"/>
      <c r="V955" s="252"/>
      <c r="W955" s="252"/>
      <c r="X955" s="252"/>
      <c r="Y955" s="81"/>
      <c r="AB955" s="251"/>
      <c r="AI955" s="252"/>
      <c r="AJ955" s="252"/>
    </row>
    <row r="956" ht="15.75" customHeight="1">
      <c r="S956" s="440"/>
      <c r="T956" s="440"/>
      <c r="U956" s="252"/>
      <c r="V956" s="252"/>
      <c r="W956" s="252"/>
      <c r="X956" s="252"/>
      <c r="Y956" s="81"/>
      <c r="AB956" s="251"/>
      <c r="AI956" s="252"/>
      <c r="AJ956" s="252"/>
    </row>
    <row r="957" ht="15.75" customHeight="1">
      <c r="S957" s="440"/>
      <c r="T957" s="440"/>
      <c r="U957" s="252"/>
      <c r="V957" s="252"/>
      <c r="W957" s="252"/>
      <c r="X957" s="252"/>
      <c r="Y957" s="81"/>
      <c r="AB957" s="251"/>
      <c r="AI957" s="252"/>
      <c r="AJ957" s="252"/>
    </row>
    <row r="958" ht="15.75" customHeight="1">
      <c r="S958" s="440"/>
      <c r="T958" s="440"/>
      <c r="U958" s="252"/>
      <c r="V958" s="252"/>
      <c r="W958" s="252"/>
      <c r="X958" s="252"/>
      <c r="Y958" s="81"/>
      <c r="AB958" s="251"/>
      <c r="AI958" s="252"/>
      <c r="AJ958" s="252"/>
    </row>
    <row r="959" ht="15.75" customHeight="1">
      <c r="S959" s="440"/>
      <c r="T959" s="440"/>
      <c r="U959" s="252"/>
      <c r="V959" s="252"/>
      <c r="W959" s="252"/>
      <c r="X959" s="252"/>
      <c r="Y959" s="81"/>
      <c r="AB959" s="251"/>
      <c r="AI959" s="252"/>
      <c r="AJ959" s="252"/>
    </row>
    <row r="960" ht="15.75" customHeight="1">
      <c r="S960" s="440"/>
      <c r="T960" s="440"/>
      <c r="U960" s="252"/>
      <c r="V960" s="252"/>
      <c r="W960" s="252"/>
      <c r="X960" s="252"/>
      <c r="Y960" s="81"/>
      <c r="AB960" s="251"/>
      <c r="AI960" s="252"/>
      <c r="AJ960" s="252"/>
    </row>
    <row r="961" ht="15.75" customHeight="1">
      <c r="S961" s="440"/>
      <c r="T961" s="440"/>
      <c r="U961" s="252"/>
      <c r="V961" s="252"/>
      <c r="W961" s="252"/>
      <c r="X961" s="252"/>
      <c r="Y961" s="81"/>
      <c r="AB961" s="251"/>
      <c r="AI961" s="252"/>
      <c r="AJ961" s="252"/>
    </row>
    <row r="962" ht="15.75" customHeight="1">
      <c r="S962" s="440"/>
      <c r="T962" s="440"/>
      <c r="U962" s="252"/>
      <c r="V962" s="252"/>
      <c r="W962" s="252"/>
      <c r="X962" s="252"/>
      <c r="Y962" s="81"/>
      <c r="AB962" s="251"/>
      <c r="AI962" s="252"/>
      <c r="AJ962" s="252"/>
    </row>
    <row r="963" ht="15.75" customHeight="1">
      <c r="S963" s="440"/>
      <c r="T963" s="440"/>
      <c r="U963" s="252"/>
      <c r="V963" s="252"/>
      <c r="W963" s="252"/>
      <c r="X963" s="252"/>
      <c r="Y963" s="81"/>
      <c r="AB963" s="251"/>
      <c r="AI963" s="252"/>
      <c r="AJ963" s="252"/>
    </row>
    <row r="964" ht="15.75" customHeight="1">
      <c r="S964" s="440"/>
      <c r="T964" s="440"/>
      <c r="U964" s="252"/>
      <c r="V964" s="252"/>
      <c r="W964" s="252"/>
      <c r="X964" s="252"/>
      <c r="Y964" s="81"/>
      <c r="AB964" s="251"/>
      <c r="AI964" s="252"/>
      <c r="AJ964" s="252"/>
    </row>
    <row r="965" ht="15.75" customHeight="1">
      <c r="S965" s="440"/>
      <c r="T965" s="440"/>
      <c r="U965" s="252"/>
      <c r="V965" s="252"/>
      <c r="W965" s="252"/>
      <c r="X965" s="252"/>
      <c r="Y965" s="81"/>
      <c r="AB965" s="251"/>
      <c r="AI965" s="252"/>
      <c r="AJ965" s="252"/>
    </row>
    <row r="966" ht="15.75" customHeight="1">
      <c r="S966" s="440"/>
      <c r="T966" s="440"/>
      <c r="U966" s="252"/>
      <c r="V966" s="252"/>
      <c r="W966" s="252"/>
      <c r="X966" s="252"/>
      <c r="Y966" s="81"/>
      <c r="AB966" s="251"/>
      <c r="AI966" s="252"/>
      <c r="AJ966" s="252"/>
    </row>
    <row r="967" ht="15.75" customHeight="1">
      <c r="S967" s="440"/>
      <c r="T967" s="440"/>
      <c r="U967" s="252"/>
      <c r="V967" s="252"/>
      <c r="W967" s="252"/>
      <c r="X967" s="252"/>
      <c r="Y967" s="81"/>
      <c r="AB967" s="251"/>
      <c r="AI967" s="252"/>
      <c r="AJ967" s="252"/>
    </row>
    <row r="968" ht="15.75" customHeight="1">
      <c r="S968" s="440"/>
      <c r="T968" s="440"/>
      <c r="U968" s="252"/>
      <c r="V968" s="252"/>
      <c r="W968" s="252"/>
      <c r="X968" s="252"/>
      <c r="Y968" s="81"/>
      <c r="AB968" s="251"/>
      <c r="AI968" s="252"/>
      <c r="AJ968" s="252"/>
    </row>
    <row r="969" ht="15.75" customHeight="1">
      <c r="S969" s="440"/>
      <c r="T969" s="440"/>
      <c r="U969" s="252"/>
      <c r="V969" s="252"/>
      <c r="W969" s="252"/>
      <c r="X969" s="252"/>
      <c r="Y969" s="81"/>
      <c r="AB969" s="251"/>
      <c r="AI969" s="252"/>
      <c r="AJ969" s="252"/>
    </row>
    <row r="970" ht="15.75" customHeight="1">
      <c r="S970" s="440"/>
      <c r="T970" s="440"/>
      <c r="U970" s="252"/>
      <c r="V970" s="252"/>
      <c r="W970" s="252"/>
      <c r="X970" s="252"/>
      <c r="Y970" s="81"/>
      <c r="AB970" s="251"/>
      <c r="AI970" s="252"/>
      <c r="AJ970" s="252"/>
    </row>
    <row r="971" ht="15.75" customHeight="1">
      <c r="S971" s="440"/>
      <c r="T971" s="440"/>
      <c r="U971" s="252"/>
      <c r="V971" s="252"/>
      <c r="W971" s="252"/>
      <c r="X971" s="252"/>
      <c r="Y971" s="81"/>
      <c r="AB971" s="251"/>
      <c r="AI971" s="252"/>
      <c r="AJ971" s="252"/>
    </row>
    <row r="972" ht="15.75" customHeight="1">
      <c r="S972" s="440"/>
      <c r="T972" s="440"/>
      <c r="U972" s="252"/>
      <c r="V972" s="252"/>
      <c r="W972" s="252"/>
      <c r="X972" s="252"/>
      <c r="Y972" s="81"/>
      <c r="AB972" s="251"/>
      <c r="AI972" s="252"/>
      <c r="AJ972" s="252"/>
    </row>
    <row r="973" ht="15.75" customHeight="1">
      <c r="S973" s="440"/>
      <c r="T973" s="440"/>
      <c r="U973" s="252"/>
      <c r="V973" s="252"/>
      <c r="W973" s="252"/>
      <c r="X973" s="252"/>
      <c r="Y973" s="81"/>
      <c r="AB973" s="251"/>
      <c r="AI973" s="252"/>
      <c r="AJ973" s="252"/>
    </row>
    <row r="974" ht="15.75" customHeight="1">
      <c r="S974" s="440"/>
      <c r="T974" s="440"/>
      <c r="U974" s="252"/>
      <c r="V974" s="252"/>
      <c r="W974" s="252"/>
      <c r="X974" s="252"/>
      <c r="Y974" s="81"/>
      <c r="AB974" s="251"/>
      <c r="AI974" s="252"/>
      <c r="AJ974" s="252"/>
    </row>
    <row r="975" ht="15.75" customHeight="1">
      <c r="S975" s="440"/>
      <c r="T975" s="440"/>
      <c r="U975" s="252"/>
      <c r="V975" s="252"/>
      <c r="W975" s="252"/>
      <c r="X975" s="252"/>
      <c r="Y975" s="81"/>
      <c r="AB975" s="251"/>
      <c r="AI975" s="252"/>
      <c r="AJ975" s="252"/>
    </row>
    <row r="976" ht="15.75" customHeight="1">
      <c r="S976" s="440"/>
      <c r="T976" s="440"/>
      <c r="U976" s="252"/>
      <c r="V976" s="252"/>
      <c r="W976" s="252"/>
      <c r="X976" s="252"/>
      <c r="Y976" s="81"/>
      <c r="AB976" s="251"/>
      <c r="AI976" s="252"/>
      <c r="AJ976" s="252"/>
    </row>
    <row r="977" ht="15.75" customHeight="1">
      <c r="S977" s="440"/>
      <c r="T977" s="440"/>
      <c r="U977" s="252"/>
      <c r="V977" s="252"/>
      <c r="W977" s="252"/>
      <c r="X977" s="252"/>
      <c r="Y977" s="81"/>
      <c r="AB977" s="251"/>
      <c r="AI977" s="252"/>
      <c r="AJ977" s="252"/>
    </row>
    <row r="978" ht="15.75" customHeight="1">
      <c r="S978" s="440"/>
      <c r="T978" s="440"/>
      <c r="U978" s="252"/>
      <c r="V978" s="252"/>
      <c r="W978" s="252"/>
      <c r="X978" s="252"/>
      <c r="Y978" s="81"/>
      <c r="AB978" s="251"/>
      <c r="AI978" s="252"/>
      <c r="AJ978" s="252"/>
    </row>
    <row r="979" ht="15.75" customHeight="1">
      <c r="S979" s="440"/>
      <c r="T979" s="440"/>
      <c r="U979" s="252"/>
      <c r="V979" s="252"/>
      <c r="W979" s="252"/>
      <c r="X979" s="252"/>
      <c r="Y979" s="81"/>
      <c r="AB979" s="251"/>
      <c r="AI979" s="252"/>
      <c r="AJ979" s="252"/>
    </row>
    <row r="980" ht="15.75" customHeight="1">
      <c r="S980" s="440"/>
      <c r="T980" s="440"/>
      <c r="U980" s="252"/>
      <c r="V980" s="252"/>
      <c r="W980" s="252"/>
      <c r="X980" s="252"/>
      <c r="Y980" s="81"/>
      <c r="AB980" s="251"/>
      <c r="AI980" s="252"/>
      <c r="AJ980" s="252"/>
    </row>
    <row r="981" ht="15.75" customHeight="1">
      <c r="S981" s="440"/>
      <c r="T981" s="440"/>
      <c r="U981" s="252"/>
      <c r="V981" s="252"/>
      <c r="W981" s="252"/>
      <c r="X981" s="252"/>
      <c r="Y981" s="81"/>
      <c r="AB981" s="251"/>
      <c r="AI981" s="252"/>
      <c r="AJ981" s="252"/>
    </row>
    <row r="982" ht="15.75" customHeight="1">
      <c r="S982" s="440"/>
      <c r="T982" s="440"/>
      <c r="U982" s="252"/>
      <c r="V982" s="252"/>
      <c r="W982" s="252"/>
      <c r="X982" s="252"/>
      <c r="Y982" s="81"/>
      <c r="AB982" s="251"/>
      <c r="AI982" s="252"/>
      <c r="AJ982" s="252"/>
    </row>
    <row r="983" ht="15.75" customHeight="1">
      <c r="S983" s="440"/>
      <c r="T983" s="440"/>
      <c r="U983" s="252"/>
      <c r="V983" s="252"/>
      <c r="W983" s="252"/>
      <c r="X983" s="252"/>
      <c r="Y983" s="81"/>
      <c r="AB983" s="251"/>
      <c r="AI983" s="252"/>
      <c r="AJ983" s="252"/>
    </row>
    <row r="984" ht="15.75" customHeight="1">
      <c r="S984" s="440"/>
      <c r="T984" s="440"/>
      <c r="U984" s="252"/>
      <c r="V984" s="252"/>
      <c r="W984" s="252"/>
      <c r="X984" s="252"/>
      <c r="Y984" s="81"/>
      <c r="AB984" s="251"/>
      <c r="AI984" s="252"/>
      <c r="AJ984" s="252"/>
    </row>
    <row r="985" ht="15.75" customHeight="1">
      <c r="S985" s="440"/>
      <c r="T985" s="440"/>
      <c r="U985" s="252"/>
      <c r="V985" s="252"/>
      <c r="W985" s="252"/>
      <c r="X985" s="252"/>
      <c r="Y985" s="81"/>
      <c r="AB985" s="251"/>
      <c r="AI985" s="252"/>
      <c r="AJ985" s="252"/>
    </row>
    <row r="986" ht="15.75" customHeight="1">
      <c r="S986" s="440"/>
      <c r="T986" s="440"/>
      <c r="U986" s="252"/>
      <c r="V986" s="252"/>
      <c r="W986" s="252"/>
      <c r="X986" s="252"/>
      <c r="Y986" s="81"/>
      <c r="AB986" s="251"/>
      <c r="AI986" s="252"/>
      <c r="AJ986" s="252"/>
    </row>
    <row r="987" ht="15.75" customHeight="1">
      <c r="S987" s="440"/>
      <c r="T987" s="440"/>
      <c r="U987" s="252"/>
      <c r="V987" s="252"/>
      <c r="W987" s="252"/>
      <c r="X987" s="252"/>
      <c r="Y987" s="81"/>
      <c r="AB987" s="251"/>
      <c r="AI987" s="252"/>
      <c r="AJ987" s="252"/>
    </row>
    <row r="988" ht="15.75" customHeight="1">
      <c r="S988" s="440"/>
      <c r="T988" s="440"/>
      <c r="U988" s="252"/>
      <c r="V988" s="252"/>
      <c r="W988" s="252"/>
      <c r="X988" s="252"/>
      <c r="Y988" s="81"/>
      <c r="AB988" s="251"/>
      <c r="AI988" s="252"/>
      <c r="AJ988" s="252"/>
    </row>
    <row r="989" ht="15.75" customHeight="1">
      <c r="S989" s="440"/>
      <c r="T989" s="440"/>
      <c r="U989" s="252"/>
      <c r="V989" s="252"/>
      <c r="W989" s="252"/>
      <c r="X989" s="252"/>
      <c r="Y989" s="81"/>
      <c r="AB989" s="251"/>
      <c r="AI989" s="252"/>
      <c r="AJ989" s="252"/>
    </row>
    <row r="990" ht="15.75" customHeight="1">
      <c r="S990" s="440"/>
      <c r="T990" s="440"/>
      <c r="U990" s="252"/>
      <c r="V990" s="252"/>
      <c r="W990" s="252"/>
      <c r="X990" s="252"/>
      <c r="Y990" s="81"/>
      <c r="AB990" s="251"/>
      <c r="AI990" s="252"/>
      <c r="AJ990" s="252"/>
    </row>
    <row r="991" ht="15.75" customHeight="1">
      <c r="S991" s="440"/>
      <c r="T991" s="440"/>
      <c r="U991" s="252"/>
      <c r="V991" s="252"/>
      <c r="W991" s="252"/>
      <c r="X991" s="252"/>
      <c r="Y991" s="81"/>
      <c r="AB991" s="251"/>
      <c r="AI991" s="252"/>
      <c r="AJ991" s="252"/>
    </row>
    <row r="992" ht="15.75" customHeight="1">
      <c r="S992" s="440"/>
      <c r="T992" s="440"/>
      <c r="U992" s="252"/>
      <c r="V992" s="252"/>
      <c r="W992" s="252"/>
      <c r="X992" s="252"/>
      <c r="Y992" s="81"/>
      <c r="AB992" s="251"/>
      <c r="AI992" s="252"/>
      <c r="AJ992" s="252"/>
    </row>
    <row r="993" ht="15.75" customHeight="1">
      <c r="S993" s="440"/>
      <c r="T993" s="440"/>
      <c r="U993" s="252"/>
      <c r="V993" s="252"/>
      <c r="W993" s="252"/>
      <c r="X993" s="252"/>
      <c r="Y993" s="81"/>
      <c r="AB993" s="251"/>
      <c r="AI993" s="252"/>
      <c r="AJ993" s="252"/>
    </row>
    <row r="994" ht="15.75" customHeight="1">
      <c r="S994" s="440"/>
      <c r="T994" s="440"/>
      <c r="U994" s="252"/>
      <c r="V994" s="252"/>
      <c r="W994" s="252"/>
      <c r="X994" s="252"/>
      <c r="Y994" s="81"/>
      <c r="AB994" s="251"/>
      <c r="AI994" s="252"/>
      <c r="AJ994" s="252"/>
    </row>
    <row r="995" ht="15.75" customHeight="1">
      <c r="S995" s="440"/>
      <c r="T995" s="440"/>
      <c r="U995" s="252"/>
      <c r="V995" s="252"/>
      <c r="W995" s="252"/>
      <c r="X995" s="252"/>
      <c r="Y995" s="81"/>
      <c r="AB995" s="251"/>
      <c r="AI995" s="252"/>
      <c r="AJ995" s="252"/>
    </row>
    <row r="996" ht="15.75" customHeight="1">
      <c r="S996" s="440"/>
      <c r="T996" s="440"/>
      <c r="U996" s="252"/>
      <c r="V996" s="252"/>
      <c r="W996" s="252"/>
      <c r="X996" s="252"/>
      <c r="Y996" s="81"/>
      <c r="AB996" s="251"/>
      <c r="AI996" s="252"/>
      <c r="AJ996" s="252"/>
    </row>
    <row r="997" ht="15.75" customHeight="1">
      <c r="S997" s="440"/>
      <c r="T997" s="440"/>
      <c r="U997" s="252"/>
      <c r="V997" s="252"/>
      <c r="W997" s="252"/>
      <c r="X997" s="252"/>
      <c r="Y997" s="81"/>
      <c r="AB997" s="251"/>
      <c r="AI997" s="252"/>
      <c r="AJ997" s="252"/>
    </row>
    <row r="998" ht="15.75" customHeight="1">
      <c r="S998" s="440"/>
      <c r="T998" s="440"/>
      <c r="U998" s="252"/>
      <c r="V998" s="252"/>
      <c r="W998" s="252"/>
      <c r="X998" s="252"/>
      <c r="Y998" s="81"/>
      <c r="AB998" s="251"/>
      <c r="AI998" s="252"/>
      <c r="AJ998" s="252"/>
    </row>
    <row r="999" ht="15.75" customHeight="1">
      <c r="S999" s="440"/>
      <c r="T999" s="440"/>
      <c r="U999" s="252"/>
      <c r="V999" s="252"/>
      <c r="W999" s="252"/>
      <c r="X999" s="252"/>
      <c r="Y999" s="81"/>
      <c r="AB999" s="251"/>
      <c r="AI999" s="252"/>
      <c r="AJ999" s="252"/>
    </row>
    <row r="1000" ht="15.75" customHeight="1">
      <c r="S1000" s="440"/>
      <c r="T1000" s="440"/>
      <c r="U1000" s="252"/>
      <c r="V1000" s="252"/>
      <c r="W1000" s="252"/>
      <c r="X1000" s="252"/>
      <c r="Y1000" s="81"/>
      <c r="AB1000" s="251"/>
      <c r="AI1000" s="252"/>
      <c r="AJ1000" s="252"/>
    </row>
    <row r="1001" ht="15.75" customHeight="1">
      <c r="S1001" s="440"/>
      <c r="T1001" s="440"/>
      <c r="U1001" s="252"/>
      <c r="V1001" s="252"/>
      <c r="W1001" s="252"/>
      <c r="X1001" s="252"/>
      <c r="Y1001" s="81"/>
      <c r="AB1001" s="251"/>
      <c r="AI1001" s="252"/>
      <c r="AJ1001" s="252"/>
    </row>
    <row r="1002" ht="15.75" customHeight="1">
      <c r="S1002" s="440"/>
      <c r="T1002" s="440"/>
      <c r="U1002" s="252"/>
      <c r="V1002" s="252"/>
      <c r="W1002" s="252"/>
      <c r="X1002" s="252"/>
      <c r="Y1002" s="81"/>
      <c r="AB1002" s="251"/>
      <c r="AI1002" s="252"/>
      <c r="AJ1002" s="25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31.13"/>
    <col customWidth="1" min="3" max="3" width="22.88"/>
    <col customWidth="1" min="4" max="4" width="17.88"/>
    <col customWidth="1" min="5" max="5" width="21.5"/>
  </cols>
  <sheetData>
    <row r="1" ht="15.75" customHeight="1">
      <c r="A1" s="11" t="s">
        <v>279</v>
      </c>
      <c r="B1" s="11" t="s">
        <v>1</v>
      </c>
      <c r="C1" s="11" t="s">
        <v>2</v>
      </c>
      <c r="D1" s="11" t="s">
        <v>3</v>
      </c>
    </row>
    <row r="2" ht="15.75" customHeight="1"/>
    <row r="3" ht="15.75" customHeight="1"/>
    <row r="4" ht="15.75" customHeight="1">
      <c r="A4" s="446" t="s">
        <v>31</v>
      </c>
      <c r="E4" s="447" t="s">
        <v>280</v>
      </c>
    </row>
    <row r="5" ht="15.75" customHeight="1">
      <c r="F5" s="448" t="s">
        <v>281</v>
      </c>
    </row>
    <row r="6" ht="15.75" customHeight="1">
      <c r="A6" s="18">
        <v>44902.0</v>
      </c>
      <c r="B6" s="14" t="s">
        <v>32</v>
      </c>
      <c r="C6" s="15">
        <v>30000.0</v>
      </c>
      <c r="D6" s="16">
        <v>0.08</v>
      </c>
      <c r="E6" s="449">
        <f t="shared" ref="E6:E38" si="1">C6/$C$41</f>
        <v>0.01428571429</v>
      </c>
    </row>
    <row r="7" ht="15.75" customHeight="1">
      <c r="A7" s="18">
        <v>44902.0</v>
      </c>
      <c r="B7" s="19" t="s">
        <v>40</v>
      </c>
      <c r="C7" s="15">
        <v>30000.0</v>
      </c>
      <c r="D7" s="16">
        <v>0.08</v>
      </c>
      <c r="E7" s="449">
        <f t="shared" si="1"/>
        <v>0.01428571429</v>
      </c>
    </row>
    <row r="8" ht="15.75" customHeight="1">
      <c r="A8" s="18">
        <v>44903.0</v>
      </c>
      <c r="B8" s="19" t="s">
        <v>43</v>
      </c>
      <c r="C8" s="15">
        <v>50000.0</v>
      </c>
      <c r="D8" s="16">
        <v>0.08</v>
      </c>
      <c r="E8" s="449">
        <f t="shared" si="1"/>
        <v>0.02380952381</v>
      </c>
    </row>
    <row r="9" ht="15.75" customHeight="1">
      <c r="A9" s="18">
        <v>44907.0</v>
      </c>
      <c r="B9" s="19" t="s">
        <v>47</v>
      </c>
      <c r="C9" s="15">
        <v>100000.0</v>
      </c>
      <c r="D9" s="16">
        <v>0.08</v>
      </c>
      <c r="E9" s="449">
        <f t="shared" si="1"/>
        <v>0.04761904762</v>
      </c>
    </row>
    <row r="10" ht="15.75" customHeight="1">
      <c r="A10" s="49">
        <v>44907.0</v>
      </c>
      <c r="B10" s="50" t="s">
        <v>52</v>
      </c>
      <c r="C10" s="51">
        <v>20000.0</v>
      </c>
      <c r="D10" s="52">
        <v>0.08</v>
      </c>
      <c r="E10" s="449">
        <f t="shared" si="1"/>
        <v>0.009523809524</v>
      </c>
    </row>
    <row r="11" ht="15.75" customHeight="1">
      <c r="A11" s="64">
        <v>44907.0</v>
      </c>
      <c r="B11" s="65" t="s">
        <v>59</v>
      </c>
      <c r="C11" s="66">
        <v>50000.0</v>
      </c>
      <c r="D11" s="67">
        <v>0.08</v>
      </c>
      <c r="E11" s="449">
        <f t="shared" si="1"/>
        <v>0.02380952381</v>
      </c>
    </row>
    <row r="12" ht="15.75" customHeight="1">
      <c r="A12" s="18">
        <v>44907.0</v>
      </c>
      <c r="B12" s="19" t="s">
        <v>65</v>
      </c>
      <c r="C12" s="15">
        <v>20000.0</v>
      </c>
      <c r="D12" s="16">
        <v>0.08</v>
      </c>
      <c r="E12" s="449">
        <f t="shared" si="1"/>
        <v>0.009523809524</v>
      </c>
    </row>
    <row r="13" ht="15.75" customHeight="1">
      <c r="A13" s="83">
        <v>44907.0</v>
      </c>
      <c r="B13" s="84" t="s">
        <v>68</v>
      </c>
      <c r="C13" s="85">
        <v>100000.0</v>
      </c>
      <c r="D13" s="86">
        <v>0.08</v>
      </c>
      <c r="E13" s="449">
        <f t="shared" si="1"/>
        <v>0.04761904762</v>
      </c>
    </row>
    <row r="14" ht="15.75" customHeight="1">
      <c r="A14" s="18">
        <v>44909.0</v>
      </c>
      <c r="B14" s="19" t="s">
        <v>72</v>
      </c>
      <c r="C14" s="15">
        <v>50000.0</v>
      </c>
      <c r="D14" s="16">
        <v>0.08</v>
      </c>
      <c r="E14" s="449">
        <f t="shared" si="1"/>
        <v>0.02380952381</v>
      </c>
    </row>
    <row r="15" ht="15.75" customHeight="1">
      <c r="A15" s="18">
        <v>44909.0</v>
      </c>
      <c r="B15" s="19" t="s">
        <v>76</v>
      </c>
      <c r="C15" s="15">
        <v>50000.0</v>
      </c>
      <c r="D15" s="16">
        <v>0.08</v>
      </c>
      <c r="E15" s="449">
        <f t="shared" si="1"/>
        <v>0.02380952381</v>
      </c>
    </row>
    <row r="16" ht="15.75" customHeight="1">
      <c r="A16" s="322">
        <v>44910.0</v>
      </c>
      <c r="B16" s="115" t="s">
        <v>282</v>
      </c>
      <c r="C16" s="108">
        <v>30000.0</v>
      </c>
      <c r="D16" s="324">
        <v>0.08</v>
      </c>
      <c r="E16" s="449">
        <f t="shared" si="1"/>
        <v>0.01428571429</v>
      </c>
    </row>
    <row r="17" ht="15.75" customHeight="1">
      <c r="A17" s="450">
        <v>44910.0</v>
      </c>
      <c r="B17" s="451" t="s">
        <v>85</v>
      </c>
      <c r="C17" s="452">
        <v>10000.0</v>
      </c>
      <c r="D17" s="453">
        <v>0.08</v>
      </c>
      <c r="E17" s="449">
        <f t="shared" si="1"/>
        <v>0.004761904762</v>
      </c>
    </row>
    <row r="18" ht="15.75" customHeight="1">
      <c r="A18" s="18">
        <v>44911.0</v>
      </c>
      <c r="B18" s="19" t="s">
        <v>91</v>
      </c>
      <c r="C18" s="15">
        <v>80000.0</v>
      </c>
      <c r="D18" s="16">
        <v>0.08</v>
      </c>
      <c r="E18" s="449">
        <f t="shared" si="1"/>
        <v>0.0380952381</v>
      </c>
    </row>
    <row r="19" ht="15.75" customHeight="1">
      <c r="A19" s="454">
        <v>44911.0</v>
      </c>
      <c r="B19" s="455" t="s">
        <v>94</v>
      </c>
      <c r="C19" s="456">
        <v>20000.0</v>
      </c>
      <c r="D19" s="457">
        <v>0.08</v>
      </c>
      <c r="E19" s="458">
        <f t="shared" si="1"/>
        <v>0.009523809524</v>
      </c>
      <c r="F19" s="459"/>
    </row>
    <row r="20" ht="15.75" customHeight="1">
      <c r="A20" s="460">
        <v>44924.0</v>
      </c>
      <c r="B20" s="461" t="s">
        <v>94</v>
      </c>
      <c r="C20" s="462">
        <v>20000.0</v>
      </c>
      <c r="D20" s="463">
        <v>0.08</v>
      </c>
      <c r="E20" s="464">
        <f t="shared" si="1"/>
        <v>0.009523809524</v>
      </c>
      <c r="F20" s="465">
        <f>sum(E19:E20)</f>
        <v>0.01904761905</v>
      </c>
    </row>
    <row r="21" ht="15.75" customHeight="1">
      <c r="A21" s="18">
        <v>44914.0</v>
      </c>
      <c r="B21" s="19" t="s">
        <v>100</v>
      </c>
      <c r="C21" s="15">
        <v>50000.0</v>
      </c>
      <c r="D21" s="16">
        <v>0.08</v>
      </c>
      <c r="E21" s="449">
        <f t="shared" si="1"/>
        <v>0.02380952381</v>
      </c>
    </row>
    <row r="22" ht="15.75" customHeight="1">
      <c r="A22" s="18">
        <v>44914.0</v>
      </c>
      <c r="B22" s="19" t="s">
        <v>103</v>
      </c>
      <c r="C22" s="15">
        <v>200000.0</v>
      </c>
      <c r="D22" s="16">
        <v>0.0825</v>
      </c>
      <c r="E22" s="449">
        <f t="shared" si="1"/>
        <v>0.09523809524</v>
      </c>
    </row>
    <row r="23" ht="15.75" customHeight="1">
      <c r="A23" s="18">
        <v>44914.0</v>
      </c>
      <c r="B23" s="19" t="s">
        <v>106</v>
      </c>
      <c r="C23" s="15">
        <v>200000.0</v>
      </c>
      <c r="D23" s="16">
        <v>0.0825</v>
      </c>
      <c r="E23" s="449">
        <f t="shared" si="1"/>
        <v>0.09523809524</v>
      </c>
    </row>
    <row r="24" ht="15.75" customHeight="1">
      <c r="A24" s="18">
        <v>44914.0</v>
      </c>
      <c r="B24" s="19" t="s">
        <v>109</v>
      </c>
      <c r="C24" s="15">
        <v>20000.0</v>
      </c>
      <c r="D24" s="16">
        <v>0.08</v>
      </c>
      <c r="E24" s="449">
        <f t="shared" si="1"/>
        <v>0.009523809524</v>
      </c>
    </row>
    <row r="25" ht="15.75" customHeight="1">
      <c r="A25" s="18">
        <v>44915.0</v>
      </c>
      <c r="B25" s="19" t="s">
        <v>113</v>
      </c>
      <c r="C25" s="15">
        <v>20000.0</v>
      </c>
      <c r="D25" s="16">
        <v>0.08</v>
      </c>
      <c r="E25" s="449">
        <f t="shared" si="1"/>
        <v>0.009523809524</v>
      </c>
    </row>
    <row r="26" ht="15.75" customHeight="1">
      <c r="A26" s="157">
        <v>44916.0</v>
      </c>
      <c r="B26" s="158" t="s">
        <v>283</v>
      </c>
      <c r="C26" s="159">
        <v>20000.0</v>
      </c>
      <c r="D26" s="160">
        <v>0.08</v>
      </c>
      <c r="E26" s="449">
        <f t="shared" si="1"/>
        <v>0.009523809524</v>
      </c>
    </row>
    <row r="27" ht="15.75" customHeight="1">
      <c r="A27" s="83">
        <v>44916.0</v>
      </c>
      <c r="B27" s="84" t="s">
        <v>123</v>
      </c>
      <c r="C27" s="85">
        <v>100000.0</v>
      </c>
      <c r="D27" s="86">
        <v>0.08</v>
      </c>
      <c r="E27" s="449">
        <f t="shared" si="1"/>
        <v>0.04761904762</v>
      </c>
    </row>
    <row r="28" ht="15.75" customHeight="1">
      <c r="A28" s="18">
        <v>44916.0</v>
      </c>
      <c r="B28" s="19" t="s">
        <v>126</v>
      </c>
      <c r="C28" s="15">
        <v>30000.0</v>
      </c>
      <c r="D28" s="16">
        <v>0.08</v>
      </c>
      <c r="E28" s="449">
        <f t="shared" si="1"/>
        <v>0.01428571429</v>
      </c>
    </row>
    <row r="29" ht="15.75" customHeight="1">
      <c r="A29" s="177">
        <v>44916.0</v>
      </c>
      <c r="B29" s="178" t="s">
        <v>129</v>
      </c>
      <c r="C29" s="179">
        <v>140000.0</v>
      </c>
      <c r="D29" s="180">
        <v>0.0825</v>
      </c>
      <c r="E29" s="449">
        <f t="shared" si="1"/>
        <v>0.06666666667</v>
      </c>
    </row>
    <row r="30" ht="15.75" customHeight="1">
      <c r="A30" s="18">
        <v>44916.0</v>
      </c>
      <c r="B30" s="19" t="s">
        <v>135</v>
      </c>
      <c r="C30" s="15">
        <v>20000.0</v>
      </c>
      <c r="D30" s="16">
        <v>0.08</v>
      </c>
      <c r="E30" s="449">
        <f t="shared" si="1"/>
        <v>0.009523809524</v>
      </c>
    </row>
    <row r="31" ht="15.75" customHeight="1">
      <c r="A31" s="18">
        <v>44917.0</v>
      </c>
      <c r="B31" s="19" t="s">
        <v>138</v>
      </c>
      <c r="C31" s="15">
        <v>50000.0</v>
      </c>
      <c r="D31" s="16">
        <v>0.08</v>
      </c>
      <c r="E31" s="449">
        <f t="shared" si="1"/>
        <v>0.02380952381</v>
      </c>
    </row>
    <row r="32" ht="15.75" customHeight="1">
      <c r="A32" s="18">
        <v>44917.0</v>
      </c>
      <c r="B32" s="19" t="s">
        <v>142</v>
      </c>
      <c r="C32" s="15">
        <v>20000.0</v>
      </c>
      <c r="D32" s="16">
        <v>0.08</v>
      </c>
      <c r="E32" s="449">
        <f t="shared" si="1"/>
        <v>0.009523809524</v>
      </c>
    </row>
    <row r="33" ht="15.75" customHeight="1">
      <c r="A33" s="83">
        <v>44918.0</v>
      </c>
      <c r="B33" s="84" t="s">
        <v>145</v>
      </c>
      <c r="C33" s="85">
        <v>30000.0</v>
      </c>
      <c r="D33" s="86">
        <v>0.08</v>
      </c>
      <c r="E33" s="449">
        <f t="shared" si="1"/>
        <v>0.01428571429</v>
      </c>
    </row>
    <row r="34" ht="15.75" customHeight="1">
      <c r="A34" s="194">
        <v>44922.0</v>
      </c>
      <c r="B34" s="195" t="s">
        <v>147</v>
      </c>
      <c r="C34" s="196">
        <v>50000.0</v>
      </c>
      <c r="D34" s="197">
        <v>0.08</v>
      </c>
      <c r="E34" s="449">
        <f t="shared" si="1"/>
        <v>0.02380952381</v>
      </c>
    </row>
    <row r="35" ht="15.75" customHeight="1">
      <c r="A35" s="18">
        <v>44924.0</v>
      </c>
      <c r="B35" s="19" t="s">
        <v>153</v>
      </c>
      <c r="C35" s="15">
        <v>200000.0</v>
      </c>
      <c r="D35" s="16">
        <v>0.0825</v>
      </c>
      <c r="E35" s="449">
        <f t="shared" si="1"/>
        <v>0.09523809524</v>
      </c>
    </row>
    <row r="36" ht="15.75" customHeight="1">
      <c r="A36" s="121">
        <v>44924.0</v>
      </c>
      <c r="B36" s="122" t="s">
        <v>156</v>
      </c>
      <c r="C36" s="123">
        <v>20000.0</v>
      </c>
      <c r="D36" s="124">
        <v>0.08</v>
      </c>
      <c r="E36" s="449">
        <f t="shared" si="1"/>
        <v>0.009523809524</v>
      </c>
    </row>
    <row r="37" ht="15.75" customHeight="1">
      <c r="A37" s="18">
        <v>44924.0</v>
      </c>
      <c r="B37" s="19" t="s">
        <v>162</v>
      </c>
      <c r="C37" s="15">
        <v>10000.0</v>
      </c>
      <c r="D37" s="16">
        <v>0.08</v>
      </c>
      <c r="E37" s="449">
        <f t="shared" si="1"/>
        <v>0.004761904762</v>
      </c>
    </row>
    <row r="38" ht="15.75" customHeight="1">
      <c r="A38" s="18">
        <v>44925.0</v>
      </c>
      <c r="B38" s="19" t="s">
        <v>167</v>
      </c>
      <c r="C38" s="15">
        <v>260000.0</v>
      </c>
      <c r="D38" s="16">
        <v>0.0825</v>
      </c>
      <c r="E38" s="449">
        <f t="shared" si="1"/>
        <v>0.1238095238</v>
      </c>
    </row>
    <row r="39" ht="15.75" customHeight="1"/>
    <row r="40" ht="15.75" customHeight="1"/>
    <row r="41" ht="15.75" customHeight="1">
      <c r="B41" s="466" t="s">
        <v>284</v>
      </c>
      <c r="C41" s="467">
        <f>sum(C6:C38)</f>
        <v>2100000</v>
      </c>
      <c r="E41" s="449">
        <f>sum(E6:E38)</f>
        <v>1</v>
      </c>
    </row>
    <row r="42" ht="15.75" customHeight="1"/>
    <row r="43" ht="15.75" customHeight="1"/>
    <row r="44" ht="15.75" customHeight="1">
      <c r="A44" s="468" t="s">
        <v>171</v>
      </c>
      <c r="B44" s="19"/>
      <c r="C44" s="441"/>
    </row>
    <row r="45" ht="15.75" customHeight="1">
      <c r="A45" s="443" t="s">
        <v>285</v>
      </c>
    </row>
    <row r="46" ht="15.75" customHeight="1">
      <c r="A46" s="256">
        <v>45098.0</v>
      </c>
      <c r="B46" s="257" t="s">
        <v>172</v>
      </c>
      <c r="C46" s="469">
        <v>100000.0</v>
      </c>
      <c r="D46" s="259">
        <v>0.1025</v>
      </c>
    </row>
    <row r="47" ht="15.75" customHeight="1">
      <c r="A47" s="256">
        <v>45098.0</v>
      </c>
      <c r="B47" s="257" t="s">
        <v>172</v>
      </c>
      <c r="C47" s="469">
        <v>390000.0</v>
      </c>
      <c r="D47" s="259">
        <v>0.1025</v>
      </c>
    </row>
    <row r="48" ht="15.75" customHeight="1">
      <c r="A48" s="256">
        <v>45279.0</v>
      </c>
      <c r="B48" s="257" t="s">
        <v>172</v>
      </c>
      <c r="C48" s="469">
        <v>10000.0</v>
      </c>
      <c r="D48" s="259">
        <v>0.1025</v>
      </c>
    </row>
    <row r="49" ht="15.75" customHeight="1">
      <c r="A49" s="470">
        <v>45279.0</v>
      </c>
      <c r="B49" s="471" t="s">
        <v>243</v>
      </c>
      <c r="C49" s="472">
        <v>120000.0</v>
      </c>
      <c r="D49" s="473">
        <v>0.09</v>
      </c>
    </row>
    <row r="50" ht="15.75" customHeight="1">
      <c r="A50" s="470">
        <v>45267.0</v>
      </c>
      <c r="B50" s="471" t="s">
        <v>243</v>
      </c>
      <c r="C50" s="472">
        <v>30000.0</v>
      </c>
      <c r="D50" s="473">
        <v>0.09</v>
      </c>
    </row>
    <row r="51" ht="15.75" customHeight="1">
      <c r="A51" s="444"/>
      <c r="B51" s="19"/>
      <c r="C51" s="17"/>
    </row>
    <row r="52" ht="15.75" customHeight="1">
      <c r="A52" s="444"/>
      <c r="B52" s="466" t="s">
        <v>286</v>
      </c>
      <c r="C52" s="17">
        <f>sum(C46:C50)</f>
        <v>650000</v>
      </c>
    </row>
    <row r="53" ht="15.75" customHeight="1">
      <c r="C53" s="467"/>
    </row>
    <row r="54" ht="15.75" customHeight="1">
      <c r="A54" s="443" t="s">
        <v>287</v>
      </c>
      <c r="B54" s="19"/>
      <c r="C54" s="410"/>
    </row>
    <row r="55" ht="15.75" customHeight="1">
      <c r="A55" s="256">
        <v>44932.0</v>
      </c>
      <c r="B55" s="257" t="s">
        <v>172</v>
      </c>
      <c r="C55" s="258">
        <v>100000.0</v>
      </c>
      <c r="D55" s="259">
        <v>0.1025</v>
      </c>
    </row>
    <row r="56" ht="15.75" customHeight="1">
      <c r="A56" s="256">
        <v>44943.0</v>
      </c>
      <c r="B56" s="257" t="s">
        <v>172</v>
      </c>
      <c r="C56" s="258">
        <v>400000.0</v>
      </c>
      <c r="D56" s="259">
        <v>0.1025</v>
      </c>
      <c r="E56" s="449"/>
    </row>
    <row r="57" ht="15.75" customHeight="1">
      <c r="A57" s="470">
        <v>45062.0</v>
      </c>
      <c r="B57" s="471" t="s">
        <v>243</v>
      </c>
      <c r="C57" s="474">
        <v>120000.0</v>
      </c>
      <c r="D57" s="473">
        <v>0.09</v>
      </c>
    </row>
    <row r="58" ht="15.75" customHeight="1">
      <c r="A58" s="470">
        <v>45062.0</v>
      </c>
      <c r="B58" s="471" t="s">
        <v>243</v>
      </c>
      <c r="C58" s="474">
        <v>30000.0</v>
      </c>
      <c r="D58" s="473">
        <v>0.09</v>
      </c>
      <c r="E58" s="449"/>
    </row>
    <row r="59" ht="15.75" customHeight="1">
      <c r="A59" s="18"/>
      <c r="B59" s="19"/>
      <c r="C59" s="15"/>
      <c r="D59" s="16"/>
    </row>
    <row r="60" ht="15.75" customHeight="1">
      <c r="A60" s="475" t="s">
        <v>288</v>
      </c>
      <c r="B60" s="19"/>
      <c r="C60" s="15"/>
      <c r="D60" s="16"/>
    </row>
    <row r="61" ht="15.75" customHeight="1">
      <c r="A61" s="476">
        <v>44932.0</v>
      </c>
      <c r="B61" s="477" t="s">
        <v>177</v>
      </c>
      <c r="C61" s="478">
        <v>90000.0</v>
      </c>
      <c r="D61" s="479">
        <v>0.08</v>
      </c>
      <c r="E61" s="458">
        <f t="shared" ref="E61:E111" si="2">C61/$C$138</f>
        <v>0.018</v>
      </c>
      <c r="F61" s="459"/>
    </row>
    <row r="62" ht="15.75" customHeight="1">
      <c r="A62" s="480">
        <v>44938.0</v>
      </c>
      <c r="B62" s="281" t="s">
        <v>177</v>
      </c>
      <c r="C62" s="282">
        <v>20000.0</v>
      </c>
      <c r="D62" s="283">
        <v>0.08</v>
      </c>
      <c r="E62" s="449">
        <f t="shared" si="2"/>
        <v>0.004</v>
      </c>
      <c r="F62" s="481"/>
    </row>
    <row r="63" ht="15.75" customHeight="1">
      <c r="A63" s="482">
        <v>45015.0</v>
      </c>
      <c r="B63" s="483" t="s">
        <v>177</v>
      </c>
      <c r="C63" s="484">
        <v>30000.0</v>
      </c>
      <c r="D63" s="485">
        <v>0.08</v>
      </c>
      <c r="E63" s="464">
        <f t="shared" si="2"/>
        <v>0.006</v>
      </c>
      <c r="F63" s="465">
        <f>sum(E61:E63)</f>
        <v>0.028</v>
      </c>
    </row>
    <row r="64" ht="15.75" customHeight="1">
      <c r="A64" s="18">
        <v>44936.0</v>
      </c>
      <c r="B64" s="19" t="s">
        <v>183</v>
      </c>
      <c r="C64" s="15">
        <v>50000.0</v>
      </c>
      <c r="D64" s="16">
        <v>0.08</v>
      </c>
      <c r="E64" s="449">
        <f t="shared" si="2"/>
        <v>0.01</v>
      </c>
    </row>
    <row r="65" ht="15.75" customHeight="1">
      <c r="A65" s="486">
        <v>44939.0</v>
      </c>
      <c r="B65" s="487" t="s">
        <v>186</v>
      </c>
      <c r="C65" s="488">
        <v>30000.0</v>
      </c>
      <c r="D65" s="489">
        <v>0.08</v>
      </c>
      <c r="E65" s="458">
        <f t="shared" si="2"/>
        <v>0.006</v>
      </c>
      <c r="F65" s="459"/>
    </row>
    <row r="66" ht="15.75" customHeight="1">
      <c r="A66" s="490">
        <v>45099.0</v>
      </c>
      <c r="B66" s="491" t="s">
        <v>186</v>
      </c>
      <c r="C66" s="492">
        <v>20000.0</v>
      </c>
      <c r="D66" s="493">
        <v>0.085</v>
      </c>
      <c r="E66" s="464">
        <f t="shared" si="2"/>
        <v>0.004</v>
      </c>
      <c r="F66" s="465">
        <f>sum(E65:E66)</f>
        <v>0.01</v>
      </c>
    </row>
    <row r="67" ht="15.75" customHeight="1">
      <c r="A67" s="18">
        <v>44943.0</v>
      </c>
      <c r="B67" s="19" t="s">
        <v>192</v>
      </c>
      <c r="C67" s="15">
        <v>50000.0</v>
      </c>
      <c r="D67" s="16">
        <v>0.08</v>
      </c>
      <c r="E67" s="449">
        <f t="shared" si="2"/>
        <v>0.01</v>
      </c>
    </row>
    <row r="68" ht="15.75" customHeight="1">
      <c r="A68" s="494">
        <v>44991.0</v>
      </c>
      <c r="B68" s="495" t="s">
        <v>52</v>
      </c>
      <c r="C68" s="496">
        <v>30000.0</v>
      </c>
      <c r="D68" s="497">
        <v>0.08</v>
      </c>
      <c r="E68" s="458">
        <f t="shared" si="2"/>
        <v>0.006</v>
      </c>
      <c r="F68" s="459"/>
    </row>
    <row r="69" ht="15.75" customHeight="1">
      <c r="A69" s="498">
        <v>44907.0</v>
      </c>
      <c r="B69" s="499" t="s">
        <v>52</v>
      </c>
      <c r="C69" s="500">
        <v>20000.0</v>
      </c>
      <c r="D69" s="501">
        <v>0.08</v>
      </c>
      <c r="E69" s="464">
        <f t="shared" si="2"/>
        <v>0.004</v>
      </c>
      <c r="F69" s="465">
        <f>sum(E68:E69)</f>
        <v>0.01</v>
      </c>
    </row>
    <row r="70" ht="15.75" customHeight="1">
      <c r="A70" s="18">
        <v>44993.0</v>
      </c>
      <c r="B70" s="19" t="s">
        <v>198</v>
      </c>
      <c r="C70" s="15">
        <v>50000.0</v>
      </c>
      <c r="D70" s="16">
        <v>0.08</v>
      </c>
      <c r="E70" s="449">
        <f t="shared" si="2"/>
        <v>0.01</v>
      </c>
    </row>
    <row r="71" ht="15.75" customHeight="1">
      <c r="A71" s="502">
        <v>44998.0</v>
      </c>
      <c r="B71" s="503" t="s">
        <v>79</v>
      </c>
      <c r="C71" s="504">
        <v>20000.0</v>
      </c>
      <c r="D71" s="505">
        <v>0.08</v>
      </c>
      <c r="E71" s="458">
        <f t="shared" si="2"/>
        <v>0.004</v>
      </c>
      <c r="F71" s="506"/>
    </row>
    <row r="72" ht="15.75" customHeight="1">
      <c r="A72" s="507">
        <v>44910.0</v>
      </c>
      <c r="B72" s="508" t="s">
        <v>79</v>
      </c>
      <c r="C72" s="509">
        <v>30000.0</v>
      </c>
      <c r="D72" s="510">
        <v>0.08</v>
      </c>
      <c r="E72" s="464">
        <f t="shared" si="2"/>
        <v>0.006</v>
      </c>
      <c r="F72" s="465">
        <f>sum(E71:E72)</f>
        <v>0.01</v>
      </c>
    </row>
    <row r="73" ht="15.75" customHeight="1">
      <c r="A73" s="511">
        <v>45000.0</v>
      </c>
      <c r="B73" s="512" t="s">
        <v>117</v>
      </c>
      <c r="C73" s="513">
        <v>20000.0</v>
      </c>
      <c r="D73" s="514">
        <v>0.0825</v>
      </c>
      <c r="E73" s="458">
        <f t="shared" si="2"/>
        <v>0.004</v>
      </c>
      <c r="F73" s="459"/>
    </row>
    <row r="74" ht="15.75" customHeight="1">
      <c r="A74" s="515">
        <v>45008.0</v>
      </c>
      <c r="B74" s="158" t="s">
        <v>117</v>
      </c>
      <c r="C74" s="159">
        <v>200000.0</v>
      </c>
      <c r="D74" s="160">
        <v>0.0825</v>
      </c>
      <c r="E74" s="449">
        <f t="shared" si="2"/>
        <v>0.04</v>
      </c>
      <c r="F74" s="481"/>
    </row>
    <row r="75" ht="15.75" customHeight="1">
      <c r="A75" s="515">
        <v>44916.0</v>
      </c>
      <c r="B75" s="158" t="s">
        <v>117</v>
      </c>
      <c r="C75" s="159">
        <v>20000.0</v>
      </c>
      <c r="D75" s="160">
        <v>0.08</v>
      </c>
      <c r="E75" s="449">
        <f t="shared" si="2"/>
        <v>0.004</v>
      </c>
      <c r="F75" s="481"/>
    </row>
    <row r="76" ht="15.75" customHeight="1">
      <c r="A76" s="516">
        <v>45278.0</v>
      </c>
      <c r="B76" s="517" t="s">
        <v>117</v>
      </c>
      <c r="C76" s="518">
        <v>30000.0</v>
      </c>
      <c r="D76" s="519">
        <v>0.0825</v>
      </c>
      <c r="E76" s="464">
        <f t="shared" si="2"/>
        <v>0.006</v>
      </c>
      <c r="F76" s="465">
        <f>sum(E73:E76)</f>
        <v>0.054</v>
      </c>
    </row>
    <row r="77" ht="15.75" customHeight="1">
      <c r="A77" s="520">
        <v>45007.0</v>
      </c>
      <c r="B77" s="521" t="s">
        <v>156</v>
      </c>
      <c r="C77" s="522">
        <v>40000.0</v>
      </c>
      <c r="D77" s="523">
        <v>0.08</v>
      </c>
      <c r="E77" s="458">
        <f t="shared" si="2"/>
        <v>0.008</v>
      </c>
      <c r="F77" s="459"/>
    </row>
    <row r="78" ht="15.75" customHeight="1">
      <c r="A78" s="524">
        <v>44924.0</v>
      </c>
      <c r="B78" s="525" t="s">
        <v>156</v>
      </c>
      <c r="C78" s="526">
        <v>20000.0</v>
      </c>
      <c r="D78" s="527">
        <v>0.08</v>
      </c>
      <c r="E78" s="464">
        <f t="shared" si="2"/>
        <v>0.004</v>
      </c>
      <c r="F78" s="465">
        <f>sum(E75:E78)</f>
        <v>0.022</v>
      </c>
    </row>
    <row r="79" ht="15.75" customHeight="1">
      <c r="A79" s="18">
        <v>45007.0</v>
      </c>
      <c r="B79" s="19" t="s">
        <v>204</v>
      </c>
      <c r="C79" s="15">
        <v>150000.0</v>
      </c>
      <c r="D79" s="16">
        <v>0.08</v>
      </c>
      <c r="E79" s="449">
        <f t="shared" si="2"/>
        <v>0.03</v>
      </c>
      <c r="F79" s="441"/>
    </row>
    <row r="80" ht="15.75" customHeight="1">
      <c r="A80" s="18">
        <v>45009.0</v>
      </c>
      <c r="B80" s="19" t="s">
        <v>207</v>
      </c>
      <c r="C80" s="15">
        <v>200000.0</v>
      </c>
      <c r="D80" s="16">
        <v>0.0825</v>
      </c>
      <c r="E80" s="449">
        <f t="shared" si="2"/>
        <v>0.04</v>
      </c>
      <c r="F80" s="438"/>
    </row>
    <row r="81" ht="15.75" customHeight="1">
      <c r="A81" s="528">
        <v>45012.0</v>
      </c>
      <c r="B81" s="529" t="s">
        <v>147</v>
      </c>
      <c r="C81" s="530">
        <v>50000.0</v>
      </c>
      <c r="D81" s="531">
        <v>0.08</v>
      </c>
      <c r="E81" s="458">
        <f t="shared" si="2"/>
        <v>0.01</v>
      </c>
      <c r="F81" s="532"/>
    </row>
    <row r="82" ht="15.75" customHeight="1">
      <c r="A82" s="533">
        <v>44922.0</v>
      </c>
      <c r="B82" s="534" t="s">
        <v>147</v>
      </c>
      <c r="C82" s="535">
        <v>50000.0</v>
      </c>
      <c r="D82" s="536">
        <v>0.08</v>
      </c>
      <c r="E82" s="464">
        <f t="shared" si="2"/>
        <v>0.01</v>
      </c>
      <c r="F82" s="465">
        <f>sum(E81:E82)</f>
        <v>0.02</v>
      </c>
    </row>
    <row r="83" ht="15.75" customHeight="1">
      <c r="A83" s="18">
        <v>45012.0</v>
      </c>
      <c r="B83" s="19" t="s">
        <v>211</v>
      </c>
      <c r="C83" s="15">
        <v>20000.0</v>
      </c>
      <c r="D83" s="16">
        <v>0.08</v>
      </c>
      <c r="E83" s="449">
        <f t="shared" si="2"/>
        <v>0.004</v>
      </c>
      <c r="F83" s="537"/>
    </row>
    <row r="84" ht="15.75" customHeight="1">
      <c r="A84" s="538">
        <v>45013.0</v>
      </c>
      <c r="B84" s="539" t="s">
        <v>215</v>
      </c>
      <c r="C84" s="540">
        <v>100000.0</v>
      </c>
      <c r="D84" s="541">
        <v>0.08</v>
      </c>
      <c r="E84" s="458">
        <f t="shared" si="2"/>
        <v>0.02</v>
      </c>
      <c r="F84" s="542"/>
    </row>
    <row r="85" ht="15.75" customHeight="1">
      <c r="A85" s="543">
        <v>45058.0</v>
      </c>
      <c r="B85" s="544" t="s">
        <v>236</v>
      </c>
      <c r="C85" s="545">
        <v>20000.0</v>
      </c>
      <c r="D85" s="546">
        <v>0.0825</v>
      </c>
      <c r="E85" s="464">
        <f t="shared" si="2"/>
        <v>0.004</v>
      </c>
      <c r="F85" s="465">
        <f>sum(E84:E85)</f>
        <v>0.024</v>
      </c>
    </row>
    <row r="86" ht="15.75" customHeight="1">
      <c r="A86" s="547">
        <v>45013.0</v>
      </c>
      <c r="B86" s="548" t="s">
        <v>59</v>
      </c>
      <c r="C86" s="549">
        <v>50000.0</v>
      </c>
      <c r="D86" s="550">
        <v>0.08</v>
      </c>
      <c r="E86" s="458">
        <f t="shared" si="2"/>
        <v>0.01</v>
      </c>
      <c r="F86" s="542"/>
    </row>
    <row r="87" ht="15.75" customHeight="1">
      <c r="A87" s="551">
        <v>44907.0</v>
      </c>
      <c r="B87" s="552" t="s">
        <v>59</v>
      </c>
      <c r="C87" s="553">
        <v>50000.0</v>
      </c>
      <c r="D87" s="554">
        <v>0.08</v>
      </c>
      <c r="E87" s="464">
        <f t="shared" si="2"/>
        <v>0.01</v>
      </c>
      <c r="F87" s="465">
        <f>sum(E86:E87)</f>
        <v>0.02</v>
      </c>
    </row>
    <row r="88" ht="15.75" customHeight="1">
      <c r="A88" s="18">
        <v>45016.0</v>
      </c>
      <c r="B88" s="19" t="s">
        <v>219</v>
      </c>
      <c r="C88" s="15">
        <v>400000.0</v>
      </c>
      <c r="D88" s="16">
        <v>0.085</v>
      </c>
      <c r="E88" s="449">
        <f t="shared" si="2"/>
        <v>0.08</v>
      </c>
      <c r="F88" s="555"/>
    </row>
    <row r="89" ht="15.75" customHeight="1">
      <c r="A89" s="83">
        <v>45019.0</v>
      </c>
      <c r="B89" s="84" t="s">
        <v>222</v>
      </c>
      <c r="C89" s="85">
        <v>10000.0</v>
      </c>
      <c r="D89" s="86">
        <v>0.08</v>
      </c>
      <c r="E89" s="449">
        <f t="shared" si="2"/>
        <v>0.002</v>
      </c>
      <c r="F89" s="449"/>
    </row>
    <row r="90" ht="15.75" customHeight="1">
      <c r="A90" s="18">
        <v>45047.0</v>
      </c>
      <c r="B90" s="19" t="s">
        <v>224</v>
      </c>
      <c r="C90" s="15">
        <v>50000.0</v>
      </c>
      <c r="D90" s="16">
        <v>0.0825</v>
      </c>
      <c r="E90" s="449">
        <f t="shared" si="2"/>
        <v>0.01</v>
      </c>
      <c r="F90" s="537"/>
    </row>
    <row r="91" ht="15.75" customHeight="1">
      <c r="A91" s="18">
        <v>45048.0</v>
      </c>
      <c r="B91" s="19" t="s">
        <v>227</v>
      </c>
      <c r="C91" s="15">
        <v>20000.0</v>
      </c>
      <c r="D91" s="16">
        <v>0.08</v>
      </c>
      <c r="E91" s="449">
        <f t="shared" si="2"/>
        <v>0.004</v>
      </c>
      <c r="F91" s="537"/>
    </row>
    <row r="92" ht="15.75" customHeight="1">
      <c r="A92" s="18">
        <v>45057.0</v>
      </c>
      <c r="B92" s="19" t="s">
        <v>230</v>
      </c>
      <c r="C92" s="15">
        <v>150000.0</v>
      </c>
      <c r="D92" s="16">
        <v>0.0825</v>
      </c>
      <c r="E92" s="449">
        <f t="shared" si="2"/>
        <v>0.03</v>
      </c>
      <c r="F92" s="537"/>
    </row>
    <row r="93" ht="15.75" customHeight="1">
      <c r="A93" s="18">
        <v>45058.0</v>
      </c>
      <c r="B93" s="19" t="s">
        <v>233</v>
      </c>
      <c r="C93" s="15">
        <v>50000.0</v>
      </c>
      <c r="D93" s="16">
        <v>0.0825</v>
      </c>
      <c r="E93" s="449">
        <f t="shared" si="2"/>
        <v>0.01</v>
      </c>
      <c r="F93" s="555"/>
    </row>
    <row r="94" ht="15.75" customHeight="1">
      <c r="A94" s="18">
        <v>45061.0</v>
      </c>
      <c r="B94" s="19" t="s">
        <v>239</v>
      </c>
      <c r="C94" s="15">
        <v>30000.0</v>
      </c>
      <c r="D94" s="16">
        <v>0.08</v>
      </c>
      <c r="E94" s="449">
        <f t="shared" si="2"/>
        <v>0.006</v>
      </c>
      <c r="F94" s="555"/>
    </row>
    <row r="95" ht="15.75" customHeight="1">
      <c r="A95" s="18">
        <v>45062.0</v>
      </c>
      <c r="B95" s="19" t="s">
        <v>248</v>
      </c>
      <c r="C95" s="15">
        <v>120000.0</v>
      </c>
      <c r="D95" s="16">
        <v>0.0875</v>
      </c>
      <c r="E95" s="449">
        <f t="shared" si="2"/>
        <v>0.024</v>
      </c>
      <c r="F95" s="555"/>
    </row>
    <row r="96" ht="15.75" customHeight="1">
      <c r="A96" s="18">
        <v>45064.0</v>
      </c>
      <c r="B96" s="19" t="s">
        <v>250</v>
      </c>
      <c r="C96" s="15">
        <v>200000.0</v>
      </c>
      <c r="D96" s="16">
        <v>0.085</v>
      </c>
      <c r="E96" s="449">
        <f t="shared" si="2"/>
        <v>0.04</v>
      </c>
      <c r="F96" s="555"/>
    </row>
    <row r="97" ht="15.75" customHeight="1">
      <c r="A97" s="556">
        <v>45085.0</v>
      </c>
      <c r="B97" s="557" t="s">
        <v>129</v>
      </c>
      <c r="C97" s="558">
        <v>200000.0</v>
      </c>
      <c r="D97" s="559">
        <v>0.0875</v>
      </c>
      <c r="E97" s="458">
        <f t="shared" si="2"/>
        <v>0.04</v>
      </c>
      <c r="F97" s="542"/>
    </row>
    <row r="98" ht="15.75" customHeight="1">
      <c r="A98" s="560">
        <v>44916.0</v>
      </c>
      <c r="B98" s="561" t="s">
        <v>129</v>
      </c>
      <c r="C98" s="562">
        <v>140000.0</v>
      </c>
      <c r="D98" s="563">
        <v>0.0825</v>
      </c>
      <c r="E98" s="464">
        <f t="shared" si="2"/>
        <v>0.028</v>
      </c>
      <c r="F98" s="465">
        <f>sum(E97:E98)</f>
        <v>0.068</v>
      </c>
    </row>
    <row r="99" ht="15.75" customHeight="1">
      <c r="A99" s="18">
        <v>45086.0</v>
      </c>
      <c r="B99" s="19" t="s">
        <v>254</v>
      </c>
      <c r="C99" s="15">
        <v>40000.0</v>
      </c>
      <c r="D99" s="16">
        <v>0.085</v>
      </c>
      <c r="E99" s="449">
        <f t="shared" si="2"/>
        <v>0.008</v>
      </c>
      <c r="F99" s="555"/>
    </row>
    <row r="100" ht="15.75" customHeight="1">
      <c r="A100" s="18">
        <v>45092.0</v>
      </c>
      <c r="B100" s="19" t="s">
        <v>257</v>
      </c>
      <c r="C100" s="15">
        <v>10000.0</v>
      </c>
      <c r="D100" s="16">
        <v>0.085</v>
      </c>
      <c r="E100" s="449">
        <f t="shared" si="2"/>
        <v>0.002</v>
      </c>
      <c r="F100" s="555"/>
    </row>
    <row r="101" ht="15.75" customHeight="1">
      <c r="A101" s="18">
        <v>45093.0</v>
      </c>
      <c r="B101" s="19" t="s">
        <v>261</v>
      </c>
      <c r="C101" s="15">
        <v>150000.0</v>
      </c>
      <c r="D101" s="16">
        <v>0.0875</v>
      </c>
      <c r="E101" s="449">
        <f t="shared" si="2"/>
        <v>0.03</v>
      </c>
      <c r="F101" s="555"/>
    </row>
    <row r="102" ht="15.75" customHeight="1">
      <c r="A102" s="18">
        <v>45093.0</v>
      </c>
      <c r="B102" s="19" t="s">
        <v>289</v>
      </c>
      <c r="C102" s="15">
        <v>10000.0</v>
      </c>
      <c r="D102" s="16">
        <v>0.085</v>
      </c>
      <c r="E102" s="449">
        <f t="shared" si="2"/>
        <v>0.002</v>
      </c>
      <c r="F102" s="555"/>
    </row>
    <row r="103" ht="15.75" customHeight="1">
      <c r="A103" s="564">
        <v>45093.0</v>
      </c>
      <c r="B103" s="565" t="s">
        <v>85</v>
      </c>
      <c r="C103" s="566">
        <v>10000.0</v>
      </c>
      <c r="D103" s="567">
        <v>0.085</v>
      </c>
      <c r="E103" s="458">
        <f t="shared" si="2"/>
        <v>0.002</v>
      </c>
      <c r="F103" s="542"/>
    </row>
    <row r="104" ht="15.75" customHeight="1">
      <c r="A104" s="568">
        <v>44910.0</v>
      </c>
      <c r="B104" s="382" t="s">
        <v>85</v>
      </c>
      <c r="C104" s="569">
        <v>10000.0</v>
      </c>
      <c r="D104" s="570">
        <v>0.08</v>
      </c>
      <c r="E104" s="464">
        <f t="shared" si="2"/>
        <v>0.002</v>
      </c>
      <c r="F104" s="465">
        <f>sum(E103:E104)</f>
        <v>0.004</v>
      </c>
    </row>
    <row r="105" ht="15.75" customHeight="1">
      <c r="A105" s="571">
        <v>45093.0</v>
      </c>
      <c r="B105" s="572" t="s">
        <v>47</v>
      </c>
      <c r="C105" s="573">
        <v>50000.0</v>
      </c>
      <c r="D105" s="574">
        <v>0.085</v>
      </c>
      <c r="E105" s="458">
        <f t="shared" si="2"/>
        <v>0.01</v>
      </c>
      <c r="F105" s="542"/>
    </row>
    <row r="106" ht="15.75" customHeight="1">
      <c r="A106" s="575">
        <v>44907.0</v>
      </c>
      <c r="B106" s="576" t="s">
        <v>47</v>
      </c>
      <c r="C106" s="577">
        <v>100000.0</v>
      </c>
      <c r="D106" s="578">
        <v>0.08</v>
      </c>
      <c r="E106" s="464">
        <f t="shared" si="2"/>
        <v>0.02</v>
      </c>
      <c r="F106" s="465">
        <f>sum(E105:E106)</f>
        <v>0.03</v>
      </c>
    </row>
    <row r="107" ht="15.75" customHeight="1">
      <c r="A107" s="18">
        <v>45267.0</v>
      </c>
      <c r="B107" s="253" t="s">
        <v>267</v>
      </c>
      <c r="C107" s="15">
        <v>30000.0</v>
      </c>
      <c r="D107" s="16">
        <v>0.08</v>
      </c>
      <c r="E107" s="449">
        <f t="shared" si="2"/>
        <v>0.006</v>
      </c>
      <c r="F107" s="555"/>
    </row>
    <row r="108" ht="15.75" customHeight="1">
      <c r="A108" s="18">
        <v>45275.0</v>
      </c>
      <c r="B108" s="253" t="s">
        <v>271</v>
      </c>
      <c r="C108" s="15">
        <v>40000.0</v>
      </c>
      <c r="D108" s="16">
        <v>0.085</v>
      </c>
      <c r="E108" s="449">
        <f t="shared" si="2"/>
        <v>0.008</v>
      </c>
      <c r="F108" s="555"/>
    </row>
    <row r="109" ht="15.75" customHeight="1">
      <c r="A109" s="18">
        <v>45275.0</v>
      </c>
      <c r="B109" s="253" t="s">
        <v>274</v>
      </c>
      <c r="C109" s="15">
        <v>50000.0</v>
      </c>
      <c r="D109" s="16">
        <v>0.085</v>
      </c>
      <c r="E109" s="449">
        <f t="shared" si="2"/>
        <v>0.01</v>
      </c>
      <c r="F109" s="555"/>
    </row>
    <row r="110" ht="15.75" customHeight="1">
      <c r="A110" s="579">
        <v>45275.0</v>
      </c>
      <c r="B110" s="580" t="s">
        <v>162</v>
      </c>
      <c r="C110" s="581">
        <v>10000.0</v>
      </c>
      <c r="D110" s="582">
        <v>0.08</v>
      </c>
      <c r="E110" s="458">
        <f t="shared" si="2"/>
        <v>0.002</v>
      </c>
      <c r="F110" s="542"/>
    </row>
    <row r="111" ht="15.75" customHeight="1">
      <c r="A111" s="583">
        <v>44924.0</v>
      </c>
      <c r="B111" s="584" t="s">
        <v>162</v>
      </c>
      <c r="C111" s="585">
        <v>10000.0</v>
      </c>
      <c r="D111" s="586">
        <v>0.08</v>
      </c>
      <c r="E111" s="464">
        <f t="shared" si="2"/>
        <v>0.002</v>
      </c>
      <c r="F111" s="465">
        <f>sum(E110:E111)</f>
        <v>0.004</v>
      </c>
    </row>
    <row r="112" ht="15.75" customHeight="1">
      <c r="A112" s="18"/>
      <c r="B112" s="14"/>
      <c r="C112" s="15"/>
      <c r="D112" s="16"/>
      <c r="E112" s="449"/>
      <c r="F112" s="555"/>
    </row>
    <row r="113" ht="15.75" customHeight="1">
      <c r="A113" s="18">
        <v>44902.0</v>
      </c>
      <c r="B113" s="14" t="s">
        <v>32</v>
      </c>
      <c r="C113" s="15">
        <v>30000.0</v>
      </c>
      <c r="D113" s="16">
        <v>0.08</v>
      </c>
      <c r="E113" s="449">
        <f t="shared" ref="E113:E135" si="3">C113/$C$138</f>
        <v>0.006</v>
      </c>
      <c r="F113" s="555"/>
    </row>
    <row r="114" ht="15.75" customHeight="1">
      <c r="A114" s="18">
        <v>44902.0</v>
      </c>
      <c r="B114" s="19" t="s">
        <v>40</v>
      </c>
      <c r="C114" s="15">
        <v>30000.0</v>
      </c>
      <c r="D114" s="16">
        <v>0.08</v>
      </c>
      <c r="E114" s="449">
        <f t="shared" si="3"/>
        <v>0.006</v>
      </c>
      <c r="F114" s="555"/>
    </row>
    <row r="115" ht="15.75" customHeight="1">
      <c r="A115" s="18">
        <v>44903.0</v>
      </c>
      <c r="B115" s="19" t="s">
        <v>43</v>
      </c>
      <c r="C115" s="15">
        <v>50000.0</v>
      </c>
      <c r="D115" s="16">
        <v>0.08</v>
      </c>
      <c r="E115" s="449">
        <f t="shared" si="3"/>
        <v>0.01</v>
      </c>
      <c r="F115" s="555"/>
    </row>
    <row r="116" ht="15.75" customHeight="1">
      <c r="A116" s="18">
        <v>44907.0</v>
      </c>
      <c r="B116" s="19" t="s">
        <v>65</v>
      </c>
      <c r="C116" s="15">
        <v>20000.0</v>
      </c>
      <c r="D116" s="16">
        <v>0.08</v>
      </c>
      <c r="E116" s="449">
        <f t="shared" si="3"/>
        <v>0.004</v>
      </c>
      <c r="F116" s="555"/>
    </row>
    <row r="117" ht="15.75" customHeight="1">
      <c r="A117" s="83">
        <v>44907.0</v>
      </c>
      <c r="B117" s="84" t="s">
        <v>68</v>
      </c>
      <c r="C117" s="85">
        <v>100000.0</v>
      </c>
      <c r="D117" s="86">
        <v>0.08</v>
      </c>
      <c r="E117" s="449">
        <f t="shared" si="3"/>
        <v>0.02</v>
      </c>
      <c r="F117" s="555"/>
    </row>
    <row r="118" ht="15.75" customHeight="1">
      <c r="A118" s="18">
        <v>44909.0</v>
      </c>
      <c r="B118" s="19" t="s">
        <v>72</v>
      </c>
      <c r="C118" s="15">
        <v>50000.0</v>
      </c>
      <c r="D118" s="16">
        <v>0.08</v>
      </c>
      <c r="E118" s="449">
        <f t="shared" si="3"/>
        <v>0.01</v>
      </c>
      <c r="F118" s="555"/>
    </row>
    <row r="119" ht="15.75" customHeight="1">
      <c r="A119" s="18">
        <v>44909.0</v>
      </c>
      <c r="B119" s="19" t="s">
        <v>76</v>
      </c>
      <c r="C119" s="15">
        <v>50000.0</v>
      </c>
      <c r="D119" s="16">
        <v>0.08</v>
      </c>
      <c r="E119" s="449">
        <f t="shared" si="3"/>
        <v>0.01</v>
      </c>
      <c r="F119" s="555"/>
    </row>
    <row r="120" ht="15.75" customHeight="1">
      <c r="A120" s="18">
        <v>44911.0</v>
      </c>
      <c r="B120" s="19" t="s">
        <v>91</v>
      </c>
      <c r="C120" s="15">
        <v>80000.0</v>
      </c>
      <c r="D120" s="16">
        <v>0.08</v>
      </c>
      <c r="E120" s="449">
        <f t="shared" si="3"/>
        <v>0.016</v>
      </c>
      <c r="F120" s="555"/>
    </row>
    <row r="121" ht="15.75" customHeight="1">
      <c r="A121" s="454">
        <v>44911.0</v>
      </c>
      <c r="B121" s="455" t="s">
        <v>94</v>
      </c>
      <c r="C121" s="456">
        <v>20000.0</v>
      </c>
      <c r="D121" s="457">
        <v>0.08</v>
      </c>
      <c r="E121" s="458">
        <f t="shared" si="3"/>
        <v>0.004</v>
      </c>
      <c r="F121" s="542"/>
    </row>
    <row r="122" ht="15.75" customHeight="1">
      <c r="A122" s="460">
        <v>44924.0</v>
      </c>
      <c r="B122" s="461" t="s">
        <v>94</v>
      </c>
      <c r="C122" s="462">
        <v>20000.0</v>
      </c>
      <c r="D122" s="463">
        <v>0.08</v>
      </c>
      <c r="E122" s="464">
        <f t="shared" si="3"/>
        <v>0.004</v>
      </c>
      <c r="F122" s="465">
        <f>sum(E121:E122)</f>
        <v>0.008</v>
      </c>
    </row>
    <row r="123" ht="15.75" customHeight="1">
      <c r="A123" s="18">
        <v>44914.0</v>
      </c>
      <c r="B123" s="19" t="s">
        <v>100</v>
      </c>
      <c r="C123" s="15">
        <v>50000.0</v>
      </c>
      <c r="D123" s="16">
        <v>0.08</v>
      </c>
      <c r="E123" s="449">
        <f t="shared" si="3"/>
        <v>0.01</v>
      </c>
      <c r="F123" s="555"/>
    </row>
    <row r="124" ht="15.75" customHeight="1">
      <c r="A124" s="18">
        <v>44914.0</v>
      </c>
      <c r="B124" s="19" t="s">
        <v>103</v>
      </c>
      <c r="C124" s="15">
        <v>200000.0</v>
      </c>
      <c r="D124" s="16">
        <v>0.0825</v>
      </c>
      <c r="E124" s="449">
        <f t="shared" si="3"/>
        <v>0.04</v>
      </c>
      <c r="F124" s="555"/>
    </row>
    <row r="125" ht="15.75" customHeight="1">
      <c r="A125" s="18">
        <v>44914.0</v>
      </c>
      <c r="B125" s="19" t="s">
        <v>106</v>
      </c>
      <c r="C125" s="15">
        <v>200000.0</v>
      </c>
      <c r="D125" s="16">
        <v>0.0825</v>
      </c>
      <c r="E125" s="449">
        <f t="shared" si="3"/>
        <v>0.04</v>
      </c>
      <c r="F125" s="555"/>
    </row>
    <row r="126" ht="15.75" customHeight="1">
      <c r="A126" s="18">
        <v>44914.0</v>
      </c>
      <c r="B126" s="19" t="s">
        <v>109</v>
      </c>
      <c r="C126" s="15">
        <v>20000.0</v>
      </c>
      <c r="D126" s="16">
        <v>0.08</v>
      </c>
      <c r="E126" s="449">
        <f t="shared" si="3"/>
        <v>0.004</v>
      </c>
      <c r="F126" s="555"/>
    </row>
    <row r="127" ht="15.75" customHeight="1">
      <c r="A127" s="18">
        <v>44915.0</v>
      </c>
      <c r="B127" s="19" t="s">
        <v>113</v>
      </c>
      <c r="C127" s="15">
        <v>20000.0</v>
      </c>
      <c r="D127" s="16">
        <v>0.08</v>
      </c>
      <c r="E127" s="449">
        <f t="shared" si="3"/>
        <v>0.004</v>
      </c>
      <c r="F127" s="555"/>
    </row>
    <row r="128" ht="15.75" customHeight="1">
      <c r="A128" s="83">
        <v>44916.0</v>
      </c>
      <c r="B128" s="84" t="s">
        <v>123</v>
      </c>
      <c r="C128" s="85">
        <v>100000.0</v>
      </c>
      <c r="D128" s="86">
        <v>0.08</v>
      </c>
      <c r="E128" s="449">
        <f t="shared" si="3"/>
        <v>0.02</v>
      </c>
      <c r="F128" s="449"/>
    </row>
    <row r="129" ht="15.75" customHeight="1">
      <c r="A129" s="18">
        <v>44916.0</v>
      </c>
      <c r="B129" s="19" t="s">
        <v>126</v>
      </c>
      <c r="C129" s="15">
        <v>30000.0</v>
      </c>
      <c r="D129" s="16">
        <v>0.08</v>
      </c>
      <c r="E129" s="449">
        <f t="shared" si="3"/>
        <v>0.006</v>
      </c>
      <c r="F129" s="555"/>
    </row>
    <row r="130" ht="15.75" customHeight="1">
      <c r="A130" s="18">
        <v>44916.0</v>
      </c>
      <c r="B130" s="19" t="s">
        <v>135</v>
      </c>
      <c r="C130" s="15">
        <v>20000.0</v>
      </c>
      <c r="D130" s="16">
        <v>0.08</v>
      </c>
      <c r="E130" s="449">
        <f t="shared" si="3"/>
        <v>0.004</v>
      </c>
      <c r="F130" s="449"/>
    </row>
    <row r="131" ht="15.75" customHeight="1">
      <c r="A131" s="18">
        <v>44917.0</v>
      </c>
      <c r="B131" s="19" t="s">
        <v>138</v>
      </c>
      <c r="C131" s="15">
        <v>50000.0</v>
      </c>
      <c r="D131" s="16">
        <v>0.08</v>
      </c>
      <c r="E131" s="449">
        <f t="shared" si="3"/>
        <v>0.01</v>
      </c>
      <c r="F131" s="449"/>
    </row>
    <row r="132" ht="15.75" customHeight="1">
      <c r="A132" s="18">
        <v>44917.0</v>
      </c>
      <c r="B132" s="19" t="s">
        <v>142</v>
      </c>
      <c r="C132" s="15">
        <v>20000.0</v>
      </c>
      <c r="D132" s="16">
        <v>0.08</v>
      </c>
      <c r="E132" s="449">
        <f t="shared" si="3"/>
        <v>0.004</v>
      </c>
      <c r="F132" s="449"/>
    </row>
    <row r="133" ht="15.75" customHeight="1">
      <c r="A133" s="83">
        <v>44918.0</v>
      </c>
      <c r="B133" s="84" t="s">
        <v>145</v>
      </c>
      <c r="C133" s="85">
        <v>30000.0</v>
      </c>
      <c r="D133" s="86">
        <v>0.08</v>
      </c>
      <c r="E133" s="449">
        <f t="shared" si="3"/>
        <v>0.006</v>
      </c>
      <c r="F133" s="449"/>
    </row>
    <row r="134" ht="15.75" customHeight="1">
      <c r="A134" s="18">
        <v>44924.0</v>
      </c>
      <c r="B134" s="19" t="s">
        <v>153</v>
      </c>
      <c r="C134" s="15">
        <v>200000.0</v>
      </c>
      <c r="D134" s="16">
        <v>0.0825</v>
      </c>
      <c r="E134" s="449">
        <f t="shared" si="3"/>
        <v>0.04</v>
      </c>
      <c r="F134" s="449"/>
    </row>
    <row r="135" ht="15.75" customHeight="1">
      <c r="A135" s="18">
        <v>44925.0</v>
      </c>
      <c r="B135" s="19" t="s">
        <v>167</v>
      </c>
      <c r="C135" s="15">
        <v>260000.0</v>
      </c>
      <c r="D135" s="16">
        <v>0.0825</v>
      </c>
      <c r="E135" s="449">
        <f t="shared" si="3"/>
        <v>0.052</v>
      </c>
      <c r="F135" s="449"/>
    </row>
    <row r="136" ht="15.75" customHeight="1">
      <c r="E136" s="449"/>
      <c r="F136" s="449"/>
    </row>
    <row r="137" ht="15.75" customHeight="1">
      <c r="E137" s="449"/>
      <c r="F137" s="449"/>
    </row>
    <row r="138" ht="15.75" customHeight="1">
      <c r="B138" s="466" t="s">
        <v>284</v>
      </c>
      <c r="C138" s="467">
        <f>sum(C113:C135)+sum(C61:C111)</f>
        <v>5000000</v>
      </c>
      <c r="E138" s="449">
        <f>sum(E113:E135)+sum(E61:E110)</f>
        <v>0.998</v>
      </c>
      <c r="F138" s="449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>
      <c r="A144" s="587" t="s">
        <v>290</v>
      </c>
    </row>
    <row r="145" ht="15.75" customHeight="1">
      <c r="A145" s="18"/>
      <c r="B145" s="19"/>
      <c r="C145" s="17"/>
      <c r="D145" s="16"/>
    </row>
    <row r="146" ht="15.75" customHeight="1">
      <c r="A146" s="475" t="s">
        <v>288</v>
      </c>
      <c r="B146" s="19"/>
      <c r="C146" s="17"/>
      <c r="D146" s="16"/>
    </row>
    <row r="147" ht="15.75" customHeight="1">
      <c r="A147" s="280">
        <v>44932.0</v>
      </c>
      <c r="B147" s="281" t="s">
        <v>177</v>
      </c>
      <c r="C147" s="284">
        <v>90000.0</v>
      </c>
      <c r="D147" s="283">
        <v>0.08</v>
      </c>
      <c r="E147" s="588">
        <f t="shared" ref="E147:E197" si="4">C147/$C$224</f>
        <v>0.018</v>
      </c>
      <c r="F147" s="291"/>
      <c r="G147" s="589"/>
      <c r="H147" s="589"/>
      <c r="I147" s="589"/>
      <c r="J147" s="589"/>
      <c r="K147" s="589"/>
      <c r="L147" s="589"/>
      <c r="M147" s="589"/>
      <c r="N147" s="589"/>
      <c r="O147" s="589"/>
      <c r="P147" s="589"/>
      <c r="Q147" s="589"/>
      <c r="R147" s="589"/>
      <c r="S147" s="589"/>
      <c r="T147" s="589"/>
      <c r="U147" s="589"/>
      <c r="V147" s="589"/>
      <c r="W147" s="589"/>
      <c r="X147" s="589"/>
      <c r="Y147" s="589"/>
      <c r="Z147" s="589"/>
    </row>
    <row r="148" ht="15.75" customHeight="1">
      <c r="A148" s="280">
        <v>44938.0</v>
      </c>
      <c r="B148" s="281" t="s">
        <v>177</v>
      </c>
      <c r="C148" s="284">
        <v>20000.0</v>
      </c>
      <c r="D148" s="283">
        <v>0.08</v>
      </c>
      <c r="E148" s="588">
        <f t="shared" si="4"/>
        <v>0.004</v>
      </c>
      <c r="F148" s="291"/>
      <c r="G148" s="589"/>
      <c r="H148" s="589"/>
      <c r="I148" s="589"/>
      <c r="J148" s="589"/>
      <c r="K148" s="589"/>
      <c r="L148" s="589"/>
      <c r="M148" s="589"/>
      <c r="N148" s="589"/>
      <c r="O148" s="589"/>
      <c r="P148" s="589"/>
      <c r="Q148" s="589"/>
      <c r="R148" s="589"/>
      <c r="S148" s="589"/>
      <c r="T148" s="589"/>
      <c r="U148" s="589"/>
      <c r="V148" s="589"/>
      <c r="W148" s="589"/>
      <c r="X148" s="589"/>
      <c r="Y148" s="589"/>
      <c r="Z148" s="589"/>
    </row>
    <row r="149" ht="15.75" customHeight="1">
      <c r="A149" s="280">
        <v>45015.0</v>
      </c>
      <c r="B149" s="281" t="s">
        <v>177</v>
      </c>
      <c r="C149" s="284">
        <v>30000.0</v>
      </c>
      <c r="D149" s="283">
        <v>0.08</v>
      </c>
      <c r="E149" s="588">
        <f t="shared" si="4"/>
        <v>0.006</v>
      </c>
      <c r="F149" s="588">
        <f>sum(E147:E149)</f>
        <v>0.028</v>
      </c>
      <c r="G149" s="589"/>
      <c r="H149" s="589"/>
      <c r="I149" s="589"/>
      <c r="J149" s="589"/>
      <c r="K149" s="589"/>
      <c r="L149" s="589"/>
      <c r="M149" s="589"/>
      <c r="N149" s="589"/>
      <c r="O149" s="589"/>
      <c r="P149" s="589"/>
      <c r="Q149" s="589"/>
      <c r="R149" s="589"/>
      <c r="S149" s="589"/>
      <c r="T149" s="589"/>
      <c r="U149" s="589"/>
      <c r="V149" s="589"/>
      <c r="W149" s="589"/>
      <c r="X149" s="589"/>
      <c r="Y149" s="589"/>
      <c r="Z149" s="589"/>
    </row>
    <row r="150" ht="15.75" customHeight="1">
      <c r="A150" s="18">
        <v>44936.0</v>
      </c>
      <c r="B150" s="19" t="s">
        <v>183</v>
      </c>
      <c r="C150" s="17">
        <v>50000.0</v>
      </c>
      <c r="D150" s="16">
        <v>0.08</v>
      </c>
      <c r="E150" s="449">
        <f t="shared" si="4"/>
        <v>0.01</v>
      </c>
    </row>
    <row r="151" ht="15.75" customHeight="1">
      <c r="A151" s="298">
        <v>44939.0</v>
      </c>
      <c r="B151" s="299" t="s">
        <v>186</v>
      </c>
      <c r="C151" s="302">
        <v>30000.0</v>
      </c>
      <c r="D151" s="301">
        <v>0.08</v>
      </c>
      <c r="E151" s="590">
        <f t="shared" si="4"/>
        <v>0.006</v>
      </c>
      <c r="F151" s="309"/>
      <c r="G151" s="591"/>
      <c r="H151" s="591"/>
      <c r="I151" s="591"/>
      <c r="J151" s="591"/>
      <c r="K151" s="591"/>
      <c r="L151" s="591"/>
      <c r="M151" s="591"/>
      <c r="N151" s="591"/>
      <c r="O151" s="591"/>
      <c r="P151" s="591"/>
      <c r="Q151" s="591"/>
      <c r="R151" s="591"/>
      <c r="S151" s="591"/>
      <c r="T151" s="591"/>
      <c r="U151" s="591"/>
      <c r="V151" s="591"/>
      <c r="W151" s="591"/>
      <c r="X151" s="591"/>
      <c r="Y151" s="591"/>
      <c r="Z151" s="591"/>
    </row>
    <row r="152" ht="15.75" customHeight="1">
      <c r="A152" s="298">
        <v>45099.0</v>
      </c>
      <c r="B152" s="299" t="s">
        <v>186</v>
      </c>
      <c r="C152" s="302">
        <v>20000.0</v>
      </c>
      <c r="D152" s="301">
        <v>0.085</v>
      </c>
      <c r="E152" s="590">
        <f t="shared" si="4"/>
        <v>0.004</v>
      </c>
      <c r="F152" s="590">
        <f>sum(E151:E152)</f>
        <v>0.01</v>
      </c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</row>
    <row r="153" ht="15.75" customHeight="1">
      <c r="A153" s="18">
        <v>44943.0</v>
      </c>
      <c r="B153" s="19" t="s">
        <v>192</v>
      </c>
      <c r="C153" s="17">
        <v>50000.0</v>
      </c>
      <c r="D153" s="16">
        <v>0.08</v>
      </c>
      <c r="E153" s="449">
        <f t="shared" si="4"/>
        <v>0.01</v>
      </c>
    </row>
    <row r="154" ht="15.75" customHeight="1">
      <c r="A154" s="49">
        <v>44991.0</v>
      </c>
      <c r="B154" s="50" t="s">
        <v>52</v>
      </c>
      <c r="C154" s="53">
        <v>30000.0</v>
      </c>
      <c r="D154" s="52">
        <v>0.08</v>
      </c>
      <c r="E154" s="592">
        <f t="shared" si="4"/>
        <v>0.006</v>
      </c>
      <c r="F154" s="320"/>
      <c r="G154" s="593"/>
      <c r="H154" s="593"/>
      <c r="I154" s="593"/>
      <c r="J154" s="593"/>
      <c r="K154" s="593"/>
      <c r="L154" s="593"/>
      <c r="M154" s="593"/>
      <c r="N154" s="593"/>
      <c r="O154" s="593"/>
      <c r="P154" s="593"/>
      <c r="Q154" s="593"/>
      <c r="R154" s="593"/>
      <c r="S154" s="593"/>
      <c r="T154" s="593"/>
      <c r="U154" s="593"/>
      <c r="V154" s="593"/>
      <c r="W154" s="593"/>
      <c r="X154" s="593"/>
      <c r="Y154" s="593"/>
      <c r="Z154" s="593"/>
    </row>
    <row r="155" ht="15.75" customHeight="1">
      <c r="A155" s="49">
        <v>44907.0</v>
      </c>
      <c r="B155" s="50" t="s">
        <v>52</v>
      </c>
      <c r="C155" s="53">
        <v>20000.0</v>
      </c>
      <c r="D155" s="52">
        <v>0.08</v>
      </c>
      <c r="E155" s="592">
        <f t="shared" si="4"/>
        <v>0.004</v>
      </c>
      <c r="F155" s="592">
        <f>sum(E154:E155)</f>
        <v>0.01</v>
      </c>
      <c r="G155" s="593"/>
      <c r="H155" s="593"/>
      <c r="I155" s="593"/>
      <c r="J155" s="593"/>
      <c r="K155" s="593"/>
      <c r="L155" s="593"/>
      <c r="M155" s="593"/>
      <c r="N155" s="593"/>
      <c r="O155" s="593"/>
      <c r="P155" s="593"/>
      <c r="Q155" s="593"/>
      <c r="R155" s="593"/>
      <c r="S155" s="593"/>
      <c r="T155" s="593"/>
      <c r="U155" s="593"/>
      <c r="V155" s="593"/>
      <c r="W155" s="593"/>
      <c r="X155" s="593"/>
      <c r="Y155" s="593"/>
      <c r="Z155" s="593"/>
    </row>
    <row r="156" ht="15.75" customHeight="1">
      <c r="A156" s="18">
        <v>44993.0</v>
      </c>
      <c r="B156" s="19" t="s">
        <v>198</v>
      </c>
      <c r="C156" s="17">
        <v>50000.0</v>
      </c>
      <c r="D156" s="16">
        <v>0.08</v>
      </c>
      <c r="E156" s="449">
        <f t="shared" si="4"/>
        <v>0.01</v>
      </c>
    </row>
    <row r="157" ht="15.75" customHeight="1">
      <c r="A157" s="322">
        <v>44998.0</v>
      </c>
      <c r="B157" s="118" t="s">
        <v>79</v>
      </c>
      <c r="C157" s="109">
        <v>20000.0</v>
      </c>
      <c r="D157" s="324">
        <v>0.08</v>
      </c>
      <c r="E157" s="594">
        <f t="shared" si="4"/>
        <v>0.004</v>
      </c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</row>
    <row r="158" ht="15.75" customHeight="1">
      <c r="A158" s="322">
        <v>44910.0</v>
      </c>
      <c r="B158" s="118" t="s">
        <v>79</v>
      </c>
      <c r="C158" s="109">
        <v>30000.0</v>
      </c>
      <c r="D158" s="324">
        <v>0.08</v>
      </c>
      <c r="E158" s="594">
        <f t="shared" si="4"/>
        <v>0.006</v>
      </c>
      <c r="F158" s="594">
        <f>sum(E157:E158)</f>
        <v>0.01</v>
      </c>
      <c r="G158" s="329"/>
      <c r="H158" s="329"/>
      <c r="I158" s="329"/>
      <c r="J158" s="329"/>
      <c r="K158" s="329"/>
      <c r="L158" s="329"/>
      <c r="M158" s="329"/>
      <c r="N158" s="329"/>
      <c r="O158" s="329"/>
      <c r="P158" s="329"/>
      <c r="Q158" s="329"/>
      <c r="R158" s="329"/>
      <c r="S158" s="329"/>
      <c r="T158" s="329"/>
      <c r="U158" s="329"/>
      <c r="V158" s="329"/>
      <c r="W158" s="329"/>
      <c r="X158" s="329"/>
      <c r="Y158" s="329"/>
      <c r="Z158" s="329"/>
    </row>
    <row r="159" ht="15.75" customHeight="1">
      <c r="A159" s="157">
        <v>45000.0</v>
      </c>
      <c r="B159" s="158" t="s">
        <v>117</v>
      </c>
      <c r="C159" s="161">
        <v>20000.0</v>
      </c>
      <c r="D159" s="160">
        <v>0.0825</v>
      </c>
      <c r="E159" s="595">
        <f t="shared" si="4"/>
        <v>0.004</v>
      </c>
      <c r="F159" s="167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</row>
    <row r="160" ht="15.75" customHeight="1">
      <c r="A160" s="157">
        <v>45008.0</v>
      </c>
      <c r="B160" s="158" t="s">
        <v>117</v>
      </c>
      <c r="C160" s="161">
        <v>200000.0</v>
      </c>
      <c r="D160" s="160">
        <v>0.0825</v>
      </c>
      <c r="E160" s="595">
        <f t="shared" si="4"/>
        <v>0.04</v>
      </c>
      <c r="F160" s="167"/>
      <c r="G160" s="596"/>
      <c r="H160" s="596"/>
      <c r="I160" s="596"/>
      <c r="J160" s="596"/>
      <c r="K160" s="596"/>
      <c r="L160" s="596"/>
      <c r="M160" s="596"/>
      <c r="N160" s="596"/>
      <c r="O160" s="596"/>
      <c r="P160" s="596"/>
      <c r="Q160" s="596"/>
      <c r="R160" s="596"/>
      <c r="S160" s="596"/>
      <c r="T160" s="596"/>
      <c r="U160" s="596"/>
      <c r="V160" s="596"/>
      <c r="W160" s="596"/>
      <c r="X160" s="596"/>
      <c r="Y160" s="596"/>
      <c r="Z160" s="596"/>
    </row>
    <row r="161" ht="15.75" customHeight="1">
      <c r="A161" s="157">
        <v>44916.0</v>
      </c>
      <c r="B161" s="158" t="s">
        <v>117</v>
      </c>
      <c r="C161" s="161">
        <v>20000.0</v>
      </c>
      <c r="D161" s="160">
        <v>0.08</v>
      </c>
      <c r="E161" s="595">
        <f t="shared" si="4"/>
        <v>0.004</v>
      </c>
      <c r="F161" s="167"/>
      <c r="G161" s="596"/>
      <c r="H161" s="596"/>
      <c r="I161" s="596"/>
      <c r="J161" s="596"/>
      <c r="K161" s="596"/>
      <c r="L161" s="596"/>
      <c r="M161" s="596"/>
      <c r="N161" s="596"/>
      <c r="O161" s="596"/>
      <c r="P161" s="596"/>
      <c r="Q161" s="596"/>
      <c r="R161" s="596"/>
      <c r="S161" s="596"/>
      <c r="T161" s="596"/>
      <c r="U161" s="596"/>
      <c r="V161" s="596"/>
      <c r="W161" s="596"/>
      <c r="X161" s="596"/>
      <c r="Y161" s="596"/>
      <c r="Z161" s="596"/>
    </row>
    <row r="162" ht="15.75" customHeight="1">
      <c r="A162" s="157">
        <v>45278.0</v>
      </c>
      <c r="B162" s="158" t="s">
        <v>117</v>
      </c>
      <c r="C162" s="161">
        <v>30000.0</v>
      </c>
      <c r="D162" s="160">
        <v>0.0825</v>
      </c>
      <c r="E162" s="595">
        <f t="shared" si="4"/>
        <v>0.006</v>
      </c>
      <c r="F162" s="595">
        <f>sum(E159:E162)</f>
        <v>0.054</v>
      </c>
      <c r="G162" s="596"/>
      <c r="H162" s="596"/>
      <c r="I162" s="596"/>
      <c r="J162" s="596"/>
      <c r="K162" s="596"/>
      <c r="L162" s="596"/>
      <c r="M162" s="596"/>
      <c r="N162" s="596"/>
      <c r="O162" s="596"/>
      <c r="P162" s="596"/>
      <c r="Q162" s="596"/>
      <c r="R162" s="596"/>
      <c r="S162" s="596"/>
      <c r="T162" s="596"/>
      <c r="U162" s="596"/>
      <c r="V162" s="596"/>
      <c r="W162" s="596"/>
      <c r="X162" s="596"/>
      <c r="Y162" s="596"/>
      <c r="Z162" s="596"/>
    </row>
    <row r="163" ht="15.75" customHeight="1">
      <c r="A163" s="121">
        <v>45007.0</v>
      </c>
      <c r="B163" s="122" t="s">
        <v>156</v>
      </c>
      <c r="C163" s="125">
        <v>40000.0</v>
      </c>
      <c r="D163" s="124">
        <v>0.08</v>
      </c>
      <c r="E163" s="597">
        <f t="shared" si="4"/>
        <v>0.008</v>
      </c>
      <c r="F163" s="131"/>
      <c r="G163" s="598"/>
      <c r="H163" s="598"/>
      <c r="I163" s="598"/>
      <c r="J163" s="598"/>
      <c r="K163" s="598"/>
      <c r="L163" s="598"/>
      <c r="M163" s="598"/>
      <c r="N163" s="598"/>
      <c r="O163" s="598"/>
      <c r="P163" s="598"/>
      <c r="Q163" s="598"/>
      <c r="R163" s="598"/>
      <c r="S163" s="598"/>
      <c r="T163" s="598"/>
      <c r="U163" s="598"/>
      <c r="V163" s="598"/>
      <c r="W163" s="598"/>
      <c r="X163" s="598"/>
      <c r="Y163" s="598"/>
      <c r="Z163" s="598"/>
    </row>
    <row r="164" ht="15.75" customHeight="1">
      <c r="A164" s="121">
        <v>44924.0</v>
      </c>
      <c r="B164" s="122" t="s">
        <v>156</v>
      </c>
      <c r="C164" s="125">
        <v>20000.0</v>
      </c>
      <c r="D164" s="124">
        <v>0.08</v>
      </c>
      <c r="E164" s="597">
        <f t="shared" si="4"/>
        <v>0.004</v>
      </c>
      <c r="F164" s="597">
        <f>sum(E161:E164)</f>
        <v>0.022</v>
      </c>
      <c r="G164" s="598"/>
      <c r="H164" s="598"/>
      <c r="I164" s="598"/>
      <c r="J164" s="598"/>
      <c r="K164" s="598"/>
      <c r="L164" s="598"/>
      <c r="M164" s="598"/>
      <c r="N164" s="598"/>
      <c r="O164" s="598"/>
      <c r="P164" s="598"/>
      <c r="Q164" s="598"/>
      <c r="R164" s="598"/>
      <c r="S164" s="598"/>
      <c r="T164" s="598"/>
      <c r="U164" s="598"/>
      <c r="V164" s="598"/>
      <c r="W164" s="598"/>
      <c r="X164" s="598"/>
      <c r="Y164" s="598"/>
      <c r="Z164" s="598"/>
    </row>
    <row r="165" ht="15.75" customHeight="1">
      <c r="A165" s="18">
        <v>45007.0</v>
      </c>
      <c r="B165" s="19" t="s">
        <v>204</v>
      </c>
      <c r="C165" s="17">
        <v>150000.0</v>
      </c>
      <c r="D165" s="16">
        <v>0.08</v>
      </c>
      <c r="E165" s="449">
        <f t="shared" si="4"/>
        <v>0.03</v>
      </c>
      <c r="F165" s="441"/>
    </row>
    <row r="166" ht="15.75" customHeight="1">
      <c r="A166" s="18">
        <v>45009.0</v>
      </c>
      <c r="B166" s="19" t="s">
        <v>207</v>
      </c>
      <c r="C166" s="17">
        <v>200000.0</v>
      </c>
      <c r="D166" s="16">
        <v>0.0825</v>
      </c>
      <c r="E166" s="449">
        <f t="shared" si="4"/>
        <v>0.04</v>
      </c>
      <c r="F166" s="438"/>
    </row>
    <row r="167" ht="15.75" customHeight="1">
      <c r="A167" s="194">
        <v>45012.0</v>
      </c>
      <c r="B167" s="195" t="s">
        <v>147</v>
      </c>
      <c r="C167" s="198">
        <v>50000.0</v>
      </c>
      <c r="D167" s="197">
        <v>0.08</v>
      </c>
      <c r="E167" s="599">
        <f t="shared" si="4"/>
        <v>0.01</v>
      </c>
      <c r="F167" s="600"/>
      <c r="G167" s="601"/>
      <c r="H167" s="601"/>
      <c r="I167" s="601"/>
      <c r="J167" s="601"/>
      <c r="K167" s="601"/>
      <c r="L167" s="601"/>
      <c r="M167" s="601"/>
      <c r="N167" s="601"/>
      <c r="O167" s="601"/>
      <c r="P167" s="601"/>
      <c r="Q167" s="601"/>
      <c r="R167" s="601"/>
      <c r="S167" s="601"/>
      <c r="T167" s="601"/>
      <c r="U167" s="601"/>
      <c r="V167" s="601"/>
      <c r="W167" s="601"/>
      <c r="X167" s="601"/>
      <c r="Y167" s="601"/>
      <c r="Z167" s="601"/>
    </row>
    <row r="168" ht="15.75" customHeight="1">
      <c r="A168" s="194">
        <v>44922.0</v>
      </c>
      <c r="B168" s="195" t="s">
        <v>147</v>
      </c>
      <c r="C168" s="198">
        <v>50000.0</v>
      </c>
      <c r="D168" s="197">
        <v>0.08</v>
      </c>
      <c r="E168" s="599">
        <f t="shared" si="4"/>
        <v>0.01</v>
      </c>
      <c r="F168" s="599">
        <f>sum(E167:E168)</f>
        <v>0.02</v>
      </c>
      <c r="G168" s="601"/>
      <c r="H168" s="601"/>
      <c r="I168" s="601"/>
      <c r="J168" s="601"/>
      <c r="K168" s="601"/>
      <c r="L168" s="601"/>
      <c r="M168" s="601"/>
      <c r="N168" s="601"/>
      <c r="O168" s="601"/>
      <c r="P168" s="601"/>
      <c r="Q168" s="601"/>
      <c r="R168" s="601"/>
      <c r="S168" s="601"/>
      <c r="T168" s="601"/>
      <c r="U168" s="601"/>
      <c r="V168" s="601"/>
      <c r="W168" s="601"/>
      <c r="X168" s="601"/>
      <c r="Y168" s="601"/>
      <c r="Z168" s="601"/>
    </row>
    <row r="169" ht="15.75" customHeight="1">
      <c r="A169" s="18">
        <v>45012.0</v>
      </c>
      <c r="B169" s="19" t="s">
        <v>211</v>
      </c>
      <c r="C169" s="17">
        <v>20000.0</v>
      </c>
      <c r="D169" s="16">
        <v>0.08</v>
      </c>
      <c r="E169" s="449">
        <f t="shared" si="4"/>
        <v>0.004</v>
      </c>
      <c r="F169" s="537"/>
    </row>
    <row r="170" ht="15.75" customHeight="1">
      <c r="A170" s="602">
        <v>45013.0</v>
      </c>
      <c r="B170" s="603" t="s">
        <v>215</v>
      </c>
      <c r="C170" s="604">
        <v>100000.0</v>
      </c>
      <c r="D170" s="605">
        <v>0.08</v>
      </c>
      <c r="E170" s="606">
        <f t="shared" si="4"/>
        <v>0.02</v>
      </c>
      <c r="F170" s="607"/>
      <c r="G170" s="608"/>
      <c r="H170" s="608"/>
      <c r="I170" s="608"/>
      <c r="J170" s="608"/>
      <c r="K170" s="608"/>
      <c r="L170" s="608"/>
      <c r="M170" s="608"/>
      <c r="N170" s="608"/>
      <c r="O170" s="608"/>
      <c r="P170" s="608"/>
      <c r="Q170" s="608"/>
      <c r="R170" s="608"/>
      <c r="S170" s="608"/>
      <c r="T170" s="608"/>
      <c r="U170" s="608"/>
      <c r="V170" s="608"/>
      <c r="W170" s="608"/>
      <c r="X170" s="608"/>
      <c r="Y170" s="608"/>
      <c r="Z170" s="608"/>
    </row>
    <row r="171" ht="15.75" customHeight="1">
      <c r="A171" s="602">
        <v>45058.0</v>
      </c>
      <c r="B171" s="603" t="s">
        <v>236</v>
      </c>
      <c r="C171" s="604">
        <v>20000.0</v>
      </c>
      <c r="D171" s="605">
        <v>0.0825</v>
      </c>
      <c r="E171" s="606">
        <f t="shared" si="4"/>
        <v>0.004</v>
      </c>
      <c r="F171" s="606">
        <f>sum(E170:E171)</f>
        <v>0.024</v>
      </c>
      <c r="G171" s="608"/>
      <c r="H171" s="608"/>
      <c r="I171" s="608"/>
      <c r="J171" s="608"/>
      <c r="K171" s="608"/>
      <c r="L171" s="608"/>
      <c r="M171" s="608"/>
      <c r="N171" s="608"/>
      <c r="O171" s="608"/>
      <c r="P171" s="608"/>
      <c r="Q171" s="608"/>
      <c r="R171" s="608"/>
      <c r="S171" s="608"/>
      <c r="T171" s="608"/>
      <c r="U171" s="608"/>
      <c r="V171" s="608"/>
      <c r="W171" s="608"/>
      <c r="X171" s="608"/>
      <c r="Y171" s="608"/>
      <c r="Z171" s="608"/>
    </row>
    <row r="172" ht="15.75" customHeight="1">
      <c r="A172" s="64">
        <v>45013.0</v>
      </c>
      <c r="B172" s="69" t="s">
        <v>59</v>
      </c>
      <c r="C172" s="68">
        <v>50000.0</v>
      </c>
      <c r="D172" s="67">
        <v>0.08</v>
      </c>
      <c r="E172" s="609">
        <f t="shared" si="4"/>
        <v>0.01</v>
      </c>
      <c r="F172" s="610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</row>
    <row r="173" ht="15.75" customHeight="1">
      <c r="A173" s="64">
        <v>44907.0</v>
      </c>
      <c r="B173" s="65" t="s">
        <v>59</v>
      </c>
      <c r="C173" s="68">
        <v>50000.0</v>
      </c>
      <c r="D173" s="67">
        <v>0.08</v>
      </c>
      <c r="E173" s="609">
        <f t="shared" si="4"/>
        <v>0.01</v>
      </c>
      <c r="F173" s="609">
        <f>sum(E172:E173)</f>
        <v>0.02</v>
      </c>
      <c r="G173" s="611"/>
      <c r="H173" s="611"/>
      <c r="I173" s="611"/>
      <c r="J173" s="611"/>
      <c r="K173" s="611"/>
      <c r="L173" s="611"/>
      <c r="M173" s="611"/>
      <c r="N173" s="611"/>
      <c r="O173" s="611"/>
      <c r="P173" s="611"/>
      <c r="Q173" s="611"/>
      <c r="R173" s="611"/>
      <c r="S173" s="611"/>
      <c r="T173" s="611"/>
      <c r="U173" s="611"/>
      <c r="V173" s="611"/>
      <c r="W173" s="611"/>
      <c r="X173" s="611"/>
      <c r="Y173" s="611"/>
      <c r="Z173" s="611"/>
    </row>
    <row r="174" ht="15.75" customHeight="1">
      <c r="A174" s="18">
        <v>45016.0</v>
      </c>
      <c r="B174" s="19" t="s">
        <v>219</v>
      </c>
      <c r="C174" s="17">
        <v>400000.0</v>
      </c>
      <c r="D174" s="16">
        <v>0.085</v>
      </c>
      <c r="E174" s="449">
        <f t="shared" si="4"/>
        <v>0.08</v>
      </c>
      <c r="F174" s="555"/>
    </row>
    <row r="175" ht="15.75" customHeight="1">
      <c r="A175" s="83">
        <v>45019.0</v>
      </c>
      <c r="B175" s="84" t="s">
        <v>222</v>
      </c>
      <c r="C175" s="87">
        <v>10000.0</v>
      </c>
      <c r="D175" s="86">
        <v>0.08</v>
      </c>
      <c r="E175" s="449">
        <f t="shared" si="4"/>
        <v>0.002</v>
      </c>
      <c r="F175" s="449"/>
    </row>
    <row r="176" ht="15.75" customHeight="1">
      <c r="A176" s="18">
        <v>45047.0</v>
      </c>
      <c r="B176" s="19" t="s">
        <v>224</v>
      </c>
      <c r="C176" s="17">
        <v>50000.0</v>
      </c>
      <c r="D176" s="16">
        <v>0.0825</v>
      </c>
      <c r="E176" s="449">
        <f t="shared" si="4"/>
        <v>0.01</v>
      </c>
      <c r="F176" s="537"/>
    </row>
    <row r="177" ht="15.75" customHeight="1">
      <c r="A177" s="18">
        <v>45048.0</v>
      </c>
      <c r="B177" s="19" t="s">
        <v>227</v>
      </c>
      <c r="C177" s="17">
        <v>20000.0</v>
      </c>
      <c r="D177" s="16">
        <v>0.08</v>
      </c>
      <c r="E177" s="449">
        <f t="shared" si="4"/>
        <v>0.004</v>
      </c>
      <c r="F177" s="537"/>
    </row>
    <row r="178" ht="15.75" customHeight="1">
      <c r="A178" s="18">
        <v>45057.0</v>
      </c>
      <c r="B178" s="19" t="s">
        <v>230</v>
      </c>
      <c r="C178" s="17">
        <v>150000.0</v>
      </c>
      <c r="D178" s="16">
        <v>0.0825</v>
      </c>
      <c r="E178" s="449">
        <f t="shared" si="4"/>
        <v>0.03</v>
      </c>
      <c r="F178" s="537"/>
    </row>
    <row r="179" ht="15.75" customHeight="1">
      <c r="A179" s="18">
        <v>45058.0</v>
      </c>
      <c r="B179" s="19" t="s">
        <v>233</v>
      </c>
      <c r="C179" s="17">
        <v>50000.0</v>
      </c>
      <c r="D179" s="16">
        <v>0.0825</v>
      </c>
      <c r="E179" s="449">
        <f t="shared" si="4"/>
        <v>0.01</v>
      </c>
      <c r="F179" s="555"/>
    </row>
    <row r="180" ht="15.75" customHeight="1">
      <c r="A180" s="18">
        <v>45061.0</v>
      </c>
      <c r="B180" s="19" t="s">
        <v>239</v>
      </c>
      <c r="C180" s="17">
        <v>30000.0</v>
      </c>
      <c r="D180" s="16">
        <v>0.08</v>
      </c>
      <c r="E180" s="449">
        <f t="shared" si="4"/>
        <v>0.006</v>
      </c>
      <c r="F180" s="555"/>
    </row>
    <row r="181" ht="15.75" customHeight="1">
      <c r="A181" s="18">
        <v>45062.0</v>
      </c>
      <c r="B181" s="19" t="s">
        <v>248</v>
      </c>
      <c r="C181" s="17">
        <v>120000.0</v>
      </c>
      <c r="D181" s="16">
        <v>0.0875</v>
      </c>
      <c r="E181" s="449">
        <f t="shared" si="4"/>
        <v>0.024</v>
      </c>
      <c r="F181" s="555"/>
    </row>
    <row r="182" ht="15.75" customHeight="1">
      <c r="A182" s="18">
        <v>45064.0</v>
      </c>
      <c r="B182" s="19" t="s">
        <v>250</v>
      </c>
      <c r="C182" s="17">
        <v>200000.0</v>
      </c>
      <c r="D182" s="16">
        <v>0.085</v>
      </c>
      <c r="E182" s="449">
        <f t="shared" si="4"/>
        <v>0.04</v>
      </c>
      <c r="F182" s="555"/>
    </row>
    <row r="183" ht="15.75" customHeight="1">
      <c r="A183" s="177">
        <v>45085.0</v>
      </c>
      <c r="B183" s="178" t="s">
        <v>129</v>
      </c>
      <c r="C183" s="181">
        <v>200000.0</v>
      </c>
      <c r="D183" s="180">
        <v>0.0875</v>
      </c>
      <c r="E183" s="612">
        <f t="shared" si="4"/>
        <v>0.04</v>
      </c>
      <c r="F183" s="613"/>
      <c r="G183" s="614"/>
      <c r="H183" s="614"/>
      <c r="I183" s="614"/>
      <c r="J183" s="614"/>
      <c r="K183" s="614"/>
      <c r="L183" s="614"/>
      <c r="M183" s="614"/>
      <c r="N183" s="614"/>
      <c r="O183" s="614"/>
      <c r="P183" s="614"/>
      <c r="Q183" s="614"/>
      <c r="R183" s="614"/>
      <c r="S183" s="614"/>
      <c r="T183" s="614"/>
      <c r="U183" s="614"/>
      <c r="V183" s="614"/>
      <c r="W183" s="614"/>
      <c r="X183" s="614"/>
      <c r="Y183" s="614"/>
      <c r="Z183" s="614"/>
    </row>
    <row r="184" ht="15.75" customHeight="1">
      <c r="A184" s="177">
        <v>44916.0</v>
      </c>
      <c r="B184" s="178" t="s">
        <v>129</v>
      </c>
      <c r="C184" s="181">
        <v>140000.0</v>
      </c>
      <c r="D184" s="180">
        <v>0.0825</v>
      </c>
      <c r="E184" s="612">
        <f t="shared" si="4"/>
        <v>0.028</v>
      </c>
      <c r="F184" s="612">
        <f>sum(E183:E184)</f>
        <v>0.068</v>
      </c>
      <c r="G184" s="614"/>
      <c r="H184" s="614"/>
      <c r="I184" s="614"/>
      <c r="J184" s="614"/>
      <c r="K184" s="614"/>
      <c r="L184" s="614"/>
      <c r="M184" s="614"/>
      <c r="N184" s="614"/>
      <c r="O184" s="614"/>
      <c r="P184" s="614"/>
      <c r="Q184" s="614"/>
      <c r="R184" s="614"/>
      <c r="S184" s="614"/>
      <c r="T184" s="614"/>
      <c r="U184" s="614"/>
      <c r="V184" s="614"/>
      <c r="W184" s="614"/>
      <c r="X184" s="614"/>
      <c r="Y184" s="614"/>
      <c r="Z184" s="614"/>
    </row>
    <row r="185" ht="15.75" customHeight="1">
      <c r="A185" s="18">
        <v>45086.0</v>
      </c>
      <c r="B185" s="19" t="s">
        <v>254</v>
      </c>
      <c r="C185" s="17">
        <v>40000.0</v>
      </c>
      <c r="D185" s="16">
        <v>0.085</v>
      </c>
      <c r="E185" s="449">
        <f t="shared" si="4"/>
        <v>0.008</v>
      </c>
      <c r="F185" s="555"/>
    </row>
    <row r="186" ht="15.75" customHeight="1">
      <c r="A186" s="18">
        <v>45092.0</v>
      </c>
      <c r="B186" s="19" t="s">
        <v>257</v>
      </c>
      <c r="C186" s="17">
        <v>10000.0</v>
      </c>
      <c r="D186" s="16">
        <v>0.085</v>
      </c>
      <c r="E186" s="449">
        <f t="shared" si="4"/>
        <v>0.002</v>
      </c>
      <c r="F186" s="555"/>
    </row>
    <row r="187" ht="15.75" customHeight="1">
      <c r="A187" s="18">
        <v>45093.0</v>
      </c>
      <c r="B187" s="19" t="s">
        <v>261</v>
      </c>
      <c r="C187" s="17">
        <v>150000.0</v>
      </c>
      <c r="D187" s="16">
        <v>0.0875</v>
      </c>
      <c r="E187" s="449">
        <f t="shared" si="4"/>
        <v>0.03</v>
      </c>
      <c r="F187" s="555"/>
    </row>
    <row r="188" ht="15.75" customHeight="1">
      <c r="A188" s="18">
        <v>45093.0</v>
      </c>
      <c r="B188" s="19" t="s">
        <v>289</v>
      </c>
      <c r="C188" s="17">
        <v>10000.0</v>
      </c>
      <c r="D188" s="16">
        <v>0.085</v>
      </c>
      <c r="E188" s="449">
        <f t="shared" si="4"/>
        <v>0.002</v>
      </c>
      <c r="F188" s="555"/>
    </row>
    <row r="189" ht="15.75" customHeight="1">
      <c r="A189" s="381">
        <v>45093.0</v>
      </c>
      <c r="B189" s="382" t="s">
        <v>85</v>
      </c>
      <c r="C189" s="385">
        <v>10000.0</v>
      </c>
      <c r="D189" s="384">
        <v>0.085</v>
      </c>
      <c r="E189" s="615">
        <f t="shared" si="4"/>
        <v>0.002</v>
      </c>
      <c r="F189" s="616"/>
      <c r="G189" s="617"/>
      <c r="H189" s="617"/>
      <c r="I189" s="617"/>
      <c r="J189" s="617"/>
      <c r="K189" s="617"/>
      <c r="L189" s="617"/>
      <c r="M189" s="617"/>
      <c r="N189" s="617"/>
      <c r="O189" s="617"/>
      <c r="P189" s="617"/>
      <c r="Q189" s="617"/>
      <c r="R189" s="617"/>
      <c r="S189" s="617"/>
      <c r="T189" s="617"/>
      <c r="U189" s="617"/>
      <c r="V189" s="617"/>
      <c r="W189" s="617"/>
      <c r="X189" s="617"/>
      <c r="Y189" s="617"/>
      <c r="Z189" s="617"/>
    </row>
    <row r="190" ht="15.75" customHeight="1">
      <c r="A190" s="381">
        <v>44910.0</v>
      </c>
      <c r="B190" s="382" t="s">
        <v>85</v>
      </c>
      <c r="C190" s="385">
        <v>10000.0</v>
      </c>
      <c r="D190" s="384">
        <v>0.08</v>
      </c>
      <c r="E190" s="615">
        <f t="shared" si="4"/>
        <v>0.002</v>
      </c>
      <c r="F190" s="615">
        <f>sum(E189:E190)</f>
        <v>0.004</v>
      </c>
      <c r="G190" s="617"/>
      <c r="H190" s="617"/>
      <c r="I190" s="617"/>
      <c r="J190" s="617"/>
      <c r="K190" s="617"/>
      <c r="L190" s="617"/>
      <c r="M190" s="617"/>
      <c r="N190" s="617"/>
      <c r="O190" s="617"/>
      <c r="P190" s="617"/>
      <c r="Q190" s="617"/>
      <c r="R190" s="617"/>
      <c r="S190" s="617"/>
      <c r="T190" s="617"/>
      <c r="U190" s="617"/>
      <c r="V190" s="617"/>
      <c r="W190" s="617"/>
      <c r="X190" s="617"/>
      <c r="Y190" s="617"/>
      <c r="Z190" s="617"/>
    </row>
    <row r="191" ht="15.75" customHeight="1">
      <c r="A191" s="34">
        <v>45093.0</v>
      </c>
      <c r="B191" s="35" t="s">
        <v>47</v>
      </c>
      <c r="C191" s="38">
        <v>50000.0</v>
      </c>
      <c r="D191" s="37">
        <v>0.085</v>
      </c>
      <c r="E191" s="618">
        <f t="shared" si="4"/>
        <v>0.01</v>
      </c>
      <c r="F191" s="619"/>
      <c r="G191" s="402"/>
      <c r="H191" s="40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402"/>
      <c r="Z191" s="402"/>
    </row>
    <row r="192" ht="15.75" customHeight="1">
      <c r="A192" s="34">
        <v>44907.0</v>
      </c>
      <c r="B192" s="35" t="s">
        <v>47</v>
      </c>
      <c r="C192" s="38">
        <v>100000.0</v>
      </c>
      <c r="D192" s="37">
        <v>0.08</v>
      </c>
      <c r="E192" s="618">
        <f t="shared" si="4"/>
        <v>0.02</v>
      </c>
      <c r="F192" s="618">
        <f>sum(E191:E192)</f>
        <v>0.03</v>
      </c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</row>
    <row r="193" ht="15.75" customHeight="1">
      <c r="A193" s="18">
        <v>45267.0</v>
      </c>
      <c r="B193" s="253" t="s">
        <v>267</v>
      </c>
      <c r="C193" s="17">
        <v>30000.0</v>
      </c>
      <c r="D193" s="16">
        <v>0.08</v>
      </c>
      <c r="E193" s="449">
        <f t="shared" si="4"/>
        <v>0.006</v>
      </c>
      <c r="F193" s="555"/>
    </row>
    <row r="194" ht="15.75" customHeight="1">
      <c r="A194" s="18">
        <v>45275.0</v>
      </c>
      <c r="B194" s="253" t="s">
        <v>271</v>
      </c>
      <c r="C194" s="17">
        <v>40000.0</v>
      </c>
      <c r="D194" s="16">
        <v>0.085</v>
      </c>
      <c r="E194" s="449">
        <f t="shared" si="4"/>
        <v>0.008</v>
      </c>
      <c r="F194" s="555"/>
    </row>
    <row r="195" ht="15.75" customHeight="1">
      <c r="A195" s="18">
        <v>45275.0</v>
      </c>
      <c r="B195" s="253" t="s">
        <v>274</v>
      </c>
      <c r="C195" s="17">
        <v>50000.0</v>
      </c>
      <c r="D195" s="16">
        <v>0.085</v>
      </c>
      <c r="E195" s="449">
        <f t="shared" si="4"/>
        <v>0.01</v>
      </c>
      <c r="F195" s="555"/>
    </row>
    <row r="196" ht="15.75" customHeight="1">
      <c r="A196" s="620">
        <v>45275.0</v>
      </c>
      <c r="B196" s="621" t="s">
        <v>162</v>
      </c>
      <c r="C196" s="622">
        <v>10000.0</v>
      </c>
      <c r="D196" s="623">
        <v>0.08</v>
      </c>
      <c r="E196" s="624">
        <f t="shared" si="4"/>
        <v>0.002</v>
      </c>
      <c r="F196" s="625"/>
      <c r="G196" s="626"/>
      <c r="H196" s="626"/>
      <c r="I196" s="626"/>
      <c r="J196" s="626"/>
      <c r="K196" s="626"/>
      <c r="L196" s="626"/>
      <c r="M196" s="626"/>
      <c r="N196" s="626"/>
      <c r="O196" s="626"/>
      <c r="P196" s="626"/>
      <c r="Q196" s="626"/>
      <c r="R196" s="626"/>
      <c r="S196" s="626"/>
      <c r="T196" s="626"/>
      <c r="U196" s="626"/>
      <c r="V196" s="626"/>
      <c r="W196" s="626"/>
      <c r="X196" s="626"/>
      <c r="Y196" s="626"/>
      <c r="Z196" s="626"/>
    </row>
    <row r="197" ht="15.75" customHeight="1">
      <c r="A197" s="620">
        <v>44924.0</v>
      </c>
      <c r="B197" s="627" t="s">
        <v>162</v>
      </c>
      <c r="C197" s="622">
        <v>10000.0</v>
      </c>
      <c r="D197" s="623">
        <v>0.08</v>
      </c>
      <c r="E197" s="624">
        <f t="shared" si="4"/>
        <v>0.002</v>
      </c>
      <c r="F197" s="624">
        <f>sum(E196:E197)</f>
        <v>0.004</v>
      </c>
      <c r="G197" s="626"/>
      <c r="H197" s="626"/>
      <c r="I197" s="626"/>
      <c r="J197" s="626"/>
      <c r="K197" s="626"/>
      <c r="L197" s="626"/>
      <c r="M197" s="626"/>
      <c r="N197" s="626"/>
      <c r="O197" s="626"/>
      <c r="P197" s="626"/>
      <c r="Q197" s="626"/>
      <c r="R197" s="626"/>
      <c r="S197" s="626"/>
      <c r="T197" s="626"/>
      <c r="U197" s="626"/>
      <c r="V197" s="626"/>
      <c r="W197" s="626"/>
      <c r="X197" s="626"/>
      <c r="Y197" s="626"/>
      <c r="Z197" s="626"/>
    </row>
    <row r="198" ht="15.75" customHeight="1">
      <c r="A198" s="18"/>
      <c r="B198" s="14"/>
      <c r="C198" s="17"/>
      <c r="D198" s="16"/>
      <c r="E198" s="449"/>
      <c r="F198" s="555"/>
    </row>
    <row r="199" ht="15.75" customHeight="1">
      <c r="A199" s="18">
        <v>44902.0</v>
      </c>
      <c r="B199" s="14" t="s">
        <v>32</v>
      </c>
      <c r="C199" s="17">
        <v>30000.0</v>
      </c>
      <c r="D199" s="16">
        <v>0.08</v>
      </c>
      <c r="E199" s="449">
        <f t="shared" ref="E199:E221" si="5">C199/$C$224</f>
        <v>0.006</v>
      </c>
      <c r="F199" s="555"/>
    </row>
    <row r="200" ht="15.75" customHeight="1">
      <c r="A200" s="18">
        <v>44902.0</v>
      </c>
      <c r="B200" s="19" t="s">
        <v>40</v>
      </c>
      <c r="C200" s="17">
        <v>30000.0</v>
      </c>
      <c r="D200" s="16">
        <v>0.08</v>
      </c>
      <c r="E200" s="449">
        <f t="shared" si="5"/>
        <v>0.006</v>
      </c>
      <c r="F200" s="555"/>
    </row>
    <row r="201" ht="15.75" customHeight="1">
      <c r="A201" s="18">
        <v>44903.0</v>
      </c>
      <c r="B201" s="19" t="s">
        <v>43</v>
      </c>
      <c r="C201" s="17">
        <v>50000.0</v>
      </c>
      <c r="D201" s="16">
        <v>0.08</v>
      </c>
      <c r="E201" s="449">
        <f t="shared" si="5"/>
        <v>0.01</v>
      </c>
      <c r="F201" s="555"/>
    </row>
    <row r="202" ht="15.75" customHeight="1">
      <c r="A202" s="18">
        <v>44907.0</v>
      </c>
      <c r="B202" s="19" t="s">
        <v>65</v>
      </c>
      <c r="C202" s="17">
        <v>20000.0</v>
      </c>
      <c r="D202" s="16">
        <v>0.08</v>
      </c>
      <c r="E202" s="449">
        <f t="shared" si="5"/>
        <v>0.004</v>
      </c>
      <c r="F202" s="555"/>
    </row>
    <row r="203" ht="15.75" customHeight="1">
      <c r="A203" s="83">
        <v>44907.0</v>
      </c>
      <c r="B203" s="84" t="s">
        <v>68</v>
      </c>
      <c r="C203" s="87">
        <v>100000.0</v>
      </c>
      <c r="D203" s="86">
        <v>0.08</v>
      </c>
      <c r="E203" s="449">
        <f t="shared" si="5"/>
        <v>0.02</v>
      </c>
      <c r="F203" s="555"/>
    </row>
    <row r="204" ht="15.75" customHeight="1">
      <c r="A204" s="18">
        <v>44909.0</v>
      </c>
      <c r="B204" s="19" t="s">
        <v>72</v>
      </c>
      <c r="C204" s="17">
        <v>50000.0</v>
      </c>
      <c r="D204" s="16">
        <v>0.08</v>
      </c>
      <c r="E204" s="449">
        <f t="shared" si="5"/>
        <v>0.01</v>
      </c>
      <c r="F204" s="555"/>
    </row>
    <row r="205" ht="15.75" customHeight="1">
      <c r="A205" s="18">
        <v>44909.0</v>
      </c>
      <c r="B205" s="19" t="s">
        <v>76</v>
      </c>
      <c r="C205" s="17">
        <v>50000.0</v>
      </c>
      <c r="D205" s="16">
        <v>0.08</v>
      </c>
      <c r="E205" s="449">
        <f t="shared" si="5"/>
        <v>0.01</v>
      </c>
      <c r="F205" s="555"/>
    </row>
    <row r="206" ht="15.75" customHeight="1">
      <c r="A206" s="18">
        <v>44911.0</v>
      </c>
      <c r="B206" s="19" t="s">
        <v>91</v>
      </c>
      <c r="C206" s="17">
        <v>80000.0</v>
      </c>
      <c r="D206" s="16">
        <v>0.08</v>
      </c>
      <c r="E206" s="449">
        <f t="shared" si="5"/>
        <v>0.016</v>
      </c>
      <c r="F206" s="555"/>
    </row>
    <row r="207" ht="15.75" customHeight="1">
      <c r="A207" s="138">
        <v>44911.0</v>
      </c>
      <c r="B207" s="139" t="s">
        <v>94</v>
      </c>
      <c r="C207" s="142">
        <v>20000.0</v>
      </c>
      <c r="D207" s="141">
        <v>0.08</v>
      </c>
      <c r="E207" s="628">
        <f t="shared" si="5"/>
        <v>0.004</v>
      </c>
      <c r="F207" s="629"/>
      <c r="G207" s="630"/>
      <c r="H207" s="630"/>
      <c r="I207" s="630"/>
      <c r="J207" s="630"/>
      <c r="K207" s="630"/>
      <c r="L207" s="630"/>
      <c r="M207" s="630"/>
      <c r="N207" s="630"/>
      <c r="O207" s="630"/>
      <c r="P207" s="630"/>
      <c r="Q207" s="630"/>
      <c r="R207" s="630"/>
      <c r="S207" s="630"/>
      <c r="T207" s="630"/>
      <c r="U207" s="630"/>
      <c r="V207" s="630"/>
      <c r="W207" s="630"/>
      <c r="X207" s="630"/>
      <c r="Y207" s="630"/>
      <c r="Z207" s="630"/>
    </row>
    <row r="208" ht="15.75" customHeight="1">
      <c r="A208" s="138">
        <v>44924.0</v>
      </c>
      <c r="B208" s="139" t="s">
        <v>94</v>
      </c>
      <c r="C208" s="142">
        <v>20000.0</v>
      </c>
      <c r="D208" s="141">
        <v>0.08</v>
      </c>
      <c r="E208" s="628">
        <f t="shared" si="5"/>
        <v>0.004</v>
      </c>
      <c r="F208" s="628">
        <f>sum(E207:E208)</f>
        <v>0.008</v>
      </c>
      <c r="G208" s="630"/>
      <c r="H208" s="630"/>
      <c r="I208" s="630"/>
      <c r="J208" s="630"/>
      <c r="K208" s="630"/>
      <c r="L208" s="630"/>
      <c r="M208" s="630"/>
      <c r="N208" s="630"/>
      <c r="O208" s="630"/>
      <c r="P208" s="630"/>
      <c r="Q208" s="630"/>
      <c r="R208" s="630"/>
      <c r="S208" s="630"/>
      <c r="T208" s="630"/>
      <c r="U208" s="630"/>
      <c r="V208" s="630"/>
      <c r="W208" s="630"/>
      <c r="X208" s="630"/>
      <c r="Y208" s="630"/>
      <c r="Z208" s="630"/>
    </row>
    <row r="209" ht="15.75" customHeight="1">
      <c r="A209" s="18">
        <v>44914.0</v>
      </c>
      <c r="B209" s="19" t="s">
        <v>100</v>
      </c>
      <c r="C209" s="17">
        <v>50000.0</v>
      </c>
      <c r="D209" s="16">
        <v>0.08</v>
      </c>
      <c r="E209" s="449">
        <f t="shared" si="5"/>
        <v>0.01</v>
      </c>
      <c r="F209" s="555"/>
    </row>
    <row r="210" ht="15.75" customHeight="1">
      <c r="A210" s="18">
        <v>44914.0</v>
      </c>
      <c r="B210" s="19" t="s">
        <v>103</v>
      </c>
      <c r="C210" s="17">
        <v>200000.0</v>
      </c>
      <c r="D210" s="16">
        <v>0.0825</v>
      </c>
      <c r="E210" s="449">
        <f t="shared" si="5"/>
        <v>0.04</v>
      </c>
      <c r="F210" s="555"/>
    </row>
    <row r="211" ht="15.75" customHeight="1">
      <c r="A211" s="18">
        <v>44914.0</v>
      </c>
      <c r="B211" s="19" t="s">
        <v>106</v>
      </c>
      <c r="C211" s="17">
        <v>200000.0</v>
      </c>
      <c r="D211" s="16">
        <v>0.0825</v>
      </c>
      <c r="E211" s="449">
        <f t="shared" si="5"/>
        <v>0.04</v>
      </c>
      <c r="F211" s="555"/>
    </row>
    <row r="212" ht="15.75" customHeight="1">
      <c r="A212" s="18">
        <v>44914.0</v>
      </c>
      <c r="B212" s="19" t="s">
        <v>109</v>
      </c>
      <c r="C212" s="17">
        <v>20000.0</v>
      </c>
      <c r="D212" s="16">
        <v>0.08</v>
      </c>
      <c r="E212" s="449">
        <f t="shared" si="5"/>
        <v>0.004</v>
      </c>
      <c r="F212" s="555"/>
    </row>
    <row r="213" ht="15.75" customHeight="1">
      <c r="A213" s="18">
        <v>44915.0</v>
      </c>
      <c r="B213" s="19" t="s">
        <v>113</v>
      </c>
      <c r="C213" s="17">
        <v>20000.0</v>
      </c>
      <c r="D213" s="16">
        <v>0.08</v>
      </c>
      <c r="E213" s="449">
        <f t="shared" si="5"/>
        <v>0.004</v>
      </c>
      <c r="F213" s="555"/>
    </row>
    <row r="214" ht="15.75" customHeight="1">
      <c r="A214" s="83">
        <v>44916.0</v>
      </c>
      <c r="B214" s="84" t="s">
        <v>123</v>
      </c>
      <c r="C214" s="87">
        <v>100000.0</v>
      </c>
      <c r="D214" s="86">
        <v>0.08</v>
      </c>
      <c r="E214" s="449">
        <f t="shared" si="5"/>
        <v>0.02</v>
      </c>
      <c r="F214" s="449"/>
    </row>
    <row r="215" ht="15.75" customHeight="1">
      <c r="A215" s="18">
        <v>44916.0</v>
      </c>
      <c r="B215" s="19" t="s">
        <v>126</v>
      </c>
      <c r="C215" s="17">
        <v>30000.0</v>
      </c>
      <c r="D215" s="16">
        <v>0.08</v>
      </c>
      <c r="E215" s="449">
        <f t="shared" si="5"/>
        <v>0.006</v>
      </c>
      <c r="F215" s="555"/>
    </row>
    <row r="216" ht="15.75" customHeight="1">
      <c r="A216" s="18">
        <v>44916.0</v>
      </c>
      <c r="B216" s="19" t="s">
        <v>135</v>
      </c>
      <c r="C216" s="17">
        <v>20000.0</v>
      </c>
      <c r="D216" s="16">
        <v>0.08</v>
      </c>
      <c r="E216" s="449">
        <f t="shared" si="5"/>
        <v>0.004</v>
      </c>
      <c r="F216" s="449"/>
    </row>
    <row r="217" ht="15.75" customHeight="1">
      <c r="A217" s="18">
        <v>44917.0</v>
      </c>
      <c r="B217" s="19" t="s">
        <v>138</v>
      </c>
      <c r="C217" s="17">
        <v>50000.0</v>
      </c>
      <c r="D217" s="16">
        <v>0.08</v>
      </c>
      <c r="E217" s="449">
        <f t="shared" si="5"/>
        <v>0.01</v>
      </c>
      <c r="F217" s="449"/>
    </row>
    <row r="218" ht="15.75" customHeight="1">
      <c r="A218" s="18">
        <v>44917.0</v>
      </c>
      <c r="B218" s="19" t="s">
        <v>142</v>
      </c>
      <c r="C218" s="17">
        <v>20000.0</v>
      </c>
      <c r="D218" s="16">
        <v>0.08</v>
      </c>
      <c r="E218" s="449">
        <f t="shared" si="5"/>
        <v>0.004</v>
      </c>
      <c r="F218" s="449"/>
    </row>
    <row r="219" ht="15.75" customHeight="1">
      <c r="A219" s="83">
        <v>44918.0</v>
      </c>
      <c r="B219" s="84" t="s">
        <v>145</v>
      </c>
      <c r="C219" s="87">
        <v>30000.0</v>
      </c>
      <c r="D219" s="86">
        <v>0.08</v>
      </c>
      <c r="E219" s="449">
        <f t="shared" si="5"/>
        <v>0.006</v>
      </c>
      <c r="F219" s="449"/>
    </row>
    <row r="220" ht="15.75" customHeight="1">
      <c r="A220" s="18">
        <v>44924.0</v>
      </c>
      <c r="B220" s="19" t="s">
        <v>153</v>
      </c>
      <c r="C220" s="17">
        <v>200000.0</v>
      </c>
      <c r="D220" s="16">
        <v>0.0825</v>
      </c>
      <c r="E220" s="449">
        <f t="shared" si="5"/>
        <v>0.04</v>
      </c>
      <c r="F220" s="449"/>
    </row>
    <row r="221" ht="15.75" customHeight="1">
      <c r="A221" s="18">
        <v>44925.0</v>
      </c>
      <c r="B221" s="19" t="s">
        <v>167</v>
      </c>
      <c r="C221" s="17">
        <v>260000.0</v>
      </c>
      <c r="D221" s="16">
        <v>0.0825</v>
      </c>
      <c r="E221" s="449">
        <f t="shared" si="5"/>
        <v>0.052</v>
      </c>
      <c r="F221" s="449"/>
    </row>
    <row r="222" ht="15.75" customHeight="1">
      <c r="E222" s="449"/>
      <c r="F222" s="449"/>
    </row>
    <row r="223" ht="15.75" customHeight="1">
      <c r="E223" s="449"/>
      <c r="F223" s="449"/>
    </row>
    <row r="224" ht="15.75" customHeight="1">
      <c r="A224" s="631"/>
      <c r="B224" s="466" t="s">
        <v>284</v>
      </c>
      <c r="C224" s="632">
        <f>sum(C199:C221)+sum(C147:C197)</f>
        <v>5000000</v>
      </c>
      <c r="D224" s="631"/>
      <c r="E224" s="633">
        <f>sum(E147:E221)</f>
        <v>1</v>
      </c>
      <c r="F224" s="633"/>
      <c r="G224" s="631"/>
      <c r="H224" s="631"/>
      <c r="I224" s="631"/>
      <c r="J224" s="631"/>
      <c r="K224" s="631"/>
      <c r="L224" s="631"/>
      <c r="M224" s="631"/>
      <c r="N224" s="631"/>
      <c r="O224" s="631"/>
      <c r="P224" s="631"/>
      <c r="Q224" s="631"/>
      <c r="R224" s="631"/>
      <c r="S224" s="631"/>
      <c r="T224" s="631"/>
      <c r="U224" s="631"/>
      <c r="V224" s="631"/>
      <c r="W224" s="631"/>
      <c r="X224" s="631"/>
      <c r="Y224" s="631"/>
      <c r="Z224" s="63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3.0"/>
    <col customWidth="1" min="2" max="2" width="39.13"/>
    <col customWidth="1" min="3" max="3" width="28.0"/>
    <col customWidth="1" min="10" max="10" width="15.13"/>
    <col customWidth="1" min="11" max="11" width="35.88"/>
    <col customWidth="1" min="13" max="13" width="18.25"/>
    <col customWidth="1" min="14" max="14" width="14.13"/>
    <col customWidth="1" min="18" max="18" width="17.75"/>
    <col customWidth="1" min="19" max="19" width="15.63"/>
    <col customWidth="1" min="22" max="22" width="16.25"/>
    <col customWidth="1" min="23" max="23" width="19.0"/>
    <col customWidth="1" min="24" max="24" width="58.38"/>
  </cols>
  <sheetData>
    <row r="1" ht="26.25" customHeight="1">
      <c r="A1" s="1" t="s">
        <v>0</v>
      </c>
      <c r="B1" s="2" t="s">
        <v>1</v>
      </c>
      <c r="C1" s="3" t="s">
        <v>2</v>
      </c>
      <c r="D1" s="1" t="s">
        <v>3</v>
      </c>
      <c r="E1" s="634" t="s">
        <v>291</v>
      </c>
      <c r="F1" s="635" t="s">
        <v>292</v>
      </c>
      <c r="G1" s="6" t="s">
        <v>6</v>
      </c>
      <c r="H1" s="6" t="s">
        <v>13</v>
      </c>
      <c r="I1" s="6" t="s">
        <v>14</v>
      </c>
      <c r="J1" s="6" t="s">
        <v>9</v>
      </c>
      <c r="K1" s="6" t="s">
        <v>10</v>
      </c>
      <c r="L1" s="6"/>
      <c r="M1" s="12" t="s">
        <v>21</v>
      </c>
      <c r="N1" s="11" t="s">
        <v>6</v>
      </c>
      <c r="O1" s="11" t="s">
        <v>22</v>
      </c>
      <c r="P1" s="6"/>
      <c r="Q1" s="12" t="s">
        <v>23</v>
      </c>
      <c r="R1" s="11" t="s">
        <v>24</v>
      </c>
      <c r="S1" s="11" t="s">
        <v>25</v>
      </c>
      <c r="T1" s="11" t="s">
        <v>26</v>
      </c>
      <c r="U1" s="11" t="s">
        <v>27</v>
      </c>
      <c r="V1" s="11" t="s">
        <v>28</v>
      </c>
      <c r="W1" s="11" t="s">
        <v>29</v>
      </c>
      <c r="X1" s="11" t="s">
        <v>30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ht="33.0" customHeight="1">
      <c r="A2" s="34">
        <v>44907.0</v>
      </c>
      <c r="B2" s="35" t="s">
        <v>47</v>
      </c>
      <c r="C2" s="36">
        <v>100000.0</v>
      </c>
      <c r="D2" s="37">
        <v>0.08</v>
      </c>
      <c r="E2" s="36">
        <f t="shared" ref="E2:E3" si="1">(C2*D2)*((I2-H2+1)/365)</f>
        <v>4032.876712</v>
      </c>
      <c r="F2" s="38">
        <f t="shared" ref="F2:F3" si="2">E2</f>
        <v>4032.876712</v>
      </c>
      <c r="G2" s="41">
        <v>45460.0</v>
      </c>
      <c r="H2" s="41">
        <v>45463.0</v>
      </c>
      <c r="I2" s="41">
        <v>45646.0</v>
      </c>
      <c r="J2" s="39" t="s">
        <v>34</v>
      </c>
      <c r="K2" s="42" t="s">
        <v>48</v>
      </c>
      <c r="L2" s="636"/>
      <c r="M2" s="38"/>
      <c r="N2" s="34"/>
      <c r="O2" s="34"/>
      <c r="P2" s="34"/>
      <c r="Q2" s="45">
        <v>26399.0</v>
      </c>
      <c r="R2" s="46" t="s">
        <v>36</v>
      </c>
      <c r="S2" s="46" t="s">
        <v>50</v>
      </c>
      <c r="T2" s="46"/>
      <c r="U2" s="46" t="s">
        <v>38</v>
      </c>
      <c r="V2" s="46">
        <v>1.010025825291E12</v>
      </c>
      <c r="W2" s="46">
        <v>2.1200025E7</v>
      </c>
      <c r="X2" s="48" t="s">
        <v>51</v>
      </c>
      <c r="Y2" s="35"/>
      <c r="Z2" s="35"/>
      <c r="AA2" s="46"/>
      <c r="AB2" s="48"/>
      <c r="AC2" s="35"/>
      <c r="AD2" s="35"/>
      <c r="AE2" s="402"/>
      <c r="AF2" s="402"/>
      <c r="AG2" s="402"/>
      <c r="AH2" s="402"/>
      <c r="AI2" s="402"/>
      <c r="AJ2" s="402"/>
      <c r="AK2" s="402"/>
      <c r="AL2" s="402"/>
      <c r="AM2" s="402"/>
      <c r="AN2" s="402"/>
      <c r="AO2" s="35"/>
      <c r="AP2" s="35"/>
      <c r="AQ2" s="35"/>
      <c r="AR2" s="35"/>
    </row>
    <row r="3" ht="30.0" customHeight="1">
      <c r="A3" s="34">
        <v>45093.0</v>
      </c>
      <c r="B3" s="35" t="s">
        <v>47</v>
      </c>
      <c r="C3" s="36">
        <v>50000.0</v>
      </c>
      <c r="D3" s="37">
        <v>0.085</v>
      </c>
      <c r="E3" s="36">
        <f t="shared" si="1"/>
        <v>2142.465753</v>
      </c>
      <c r="F3" s="38">
        <f t="shared" si="2"/>
        <v>2142.465753</v>
      </c>
      <c r="G3" s="41">
        <v>45460.0</v>
      </c>
      <c r="H3" s="41">
        <v>45463.0</v>
      </c>
      <c r="I3" s="401">
        <v>45646.0</v>
      </c>
      <c r="J3" s="39" t="s">
        <v>34</v>
      </c>
      <c r="K3" s="42" t="s">
        <v>48</v>
      </c>
      <c r="L3" s="636"/>
      <c r="M3" s="38"/>
      <c r="N3" s="34"/>
      <c r="O3" s="34"/>
      <c r="P3" s="34"/>
      <c r="Q3" s="405">
        <v>26399.0</v>
      </c>
      <c r="R3" s="406" t="s">
        <v>36</v>
      </c>
      <c r="S3" s="406" t="s">
        <v>50</v>
      </c>
      <c r="T3" s="406"/>
      <c r="U3" s="406" t="s">
        <v>38</v>
      </c>
      <c r="V3" s="406">
        <v>1.010025825291E12</v>
      </c>
      <c r="W3" s="406">
        <v>2.1200025E7</v>
      </c>
      <c r="X3" s="408" t="s">
        <v>51</v>
      </c>
      <c r="Y3" s="402"/>
      <c r="Z3" s="402"/>
      <c r="AA3" s="406"/>
      <c r="AB3" s="408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402"/>
      <c r="AP3" s="402"/>
      <c r="AQ3" s="402"/>
      <c r="AR3" s="402"/>
    </row>
    <row r="4" ht="36.0" customHeight="1">
      <c r="A4" s="18"/>
      <c r="B4" s="19"/>
      <c r="C4" s="15"/>
      <c r="D4" s="16"/>
      <c r="E4" s="15"/>
      <c r="F4" s="17">
        <f>sum(F2:F3)</f>
        <v>6175.342466</v>
      </c>
      <c r="G4" s="22"/>
      <c r="H4" s="22"/>
      <c r="I4" s="22"/>
      <c r="J4" s="380"/>
      <c r="K4" s="637"/>
      <c r="L4" s="19"/>
      <c r="M4" s="23"/>
      <c r="N4" s="19"/>
      <c r="O4" s="19"/>
      <c r="P4" s="19"/>
      <c r="Q4" s="32"/>
      <c r="R4" s="28"/>
      <c r="S4" s="28"/>
      <c r="T4" s="28"/>
      <c r="U4" s="28"/>
      <c r="V4" s="28"/>
      <c r="W4" s="28"/>
      <c r="X4" s="33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ht="36.0" customHeight="1">
      <c r="A5" s="49">
        <v>44907.0</v>
      </c>
      <c r="B5" s="50" t="s">
        <v>52</v>
      </c>
      <c r="C5" s="51">
        <v>20000.0</v>
      </c>
      <c r="D5" s="52">
        <v>0.08</v>
      </c>
      <c r="E5" s="51">
        <f t="shared" ref="E5:E6" si="3">(C5*D5)*((I5-H5+1)/365)</f>
        <v>806.5753425</v>
      </c>
      <c r="F5" s="53">
        <f t="shared" ref="F5:F6" si="4">E5</f>
        <v>806.5753425</v>
      </c>
      <c r="G5" s="56">
        <v>45460.0</v>
      </c>
      <c r="H5" s="56">
        <v>45463.0</v>
      </c>
      <c r="I5" s="56">
        <v>45646.0</v>
      </c>
      <c r="J5" s="57" t="s">
        <v>34</v>
      </c>
      <c r="K5" s="58" t="s">
        <v>54</v>
      </c>
      <c r="L5" s="50"/>
      <c r="M5" s="638"/>
      <c r="N5" s="50"/>
      <c r="O5" s="50"/>
      <c r="P5" s="50"/>
      <c r="Q5" s="61">
        <v>20828.0</v>
      </c>
      <c r="R5" s="62" t="s">
        <v>36</v>
      </c>
      <c r="S5" s="62" t="s">
        <v>56</v>
      </c>
      <c r="T5" s="62"/>
      <c r="U5" s="62" t="s">
        <v>38</v>
      </c>
      <c r="V5" s="62" t="s">
        <v>57</v>
      </c>
      <c r="W5" s="62">
        <v>1.01205681E8</v>
      </c>
      <c r="X5" s="63" t="s">
        <v>58</v>
      </c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</row>
    <row r="6" ht="33.75" customHeight="1">
      <c r="A6" s="49">
        <v>44991.0</v>
      </c>
      <c r="B6" s="50" t="s">
        <v>52</v>
      </c>
      <c r="C6" s="51">
        <v>30000.0</v>
      </c>
      <c r="D6" s="52">
        <v>0.08</v>
      </c>
      <c r="E6" s="51">
        <f t="shared" si="3"/>
        <v>1209.863014</v>
      </c>
      <c r="F6" s="53">
        <f t="shared" si="4"/>
        <v>1209.863014</v>
      </c>
      <c r="G6" s="318">
        <v>45460.0</v>
      </c>
      <c r="H6" s="318">
        <v>45463.0</v>
      </c>
      <c r="I6" s="318">
        <v>45646.0</v>
      </c>
      <c r="J6" s="319" t="s">
        <v>34</v>
      </c>
      <c r="K6" s="58" t="s">
        <v>54</v>
      </c>
      <c r="L6" s="320"/>
      <c r="M6" s="639"/>
      <c r="N6" s="320"/>
      <c r="O6" s="320"/>
      <c r="P6" s="320"/>
      <c r="Q6" s="61">
        <v>20828.0</v>
      </c>
      <c r="R6" s="62" t="s">
        <v>36</v>
      </c>
      <c r="S6" s="62" t="s">
        <v>56</v>
      </c>
      <c r="T6" s="62"/>
      <c r="U6" s="62" t="s">
        <v>38</v>
      </c>
      <c r="V6" s="62" t="s">
        <v>57</v>
      </c>
      <c r="W6" s="62">
        <v>1.01205681E8</v>
      </c>
      <c r="X6" s="321" t="s">
        <v>58</v>
      </c>
      <c r="Y6" s="320"/>
      <c r="Z6" s="320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</row>
    <row r="7" ht="24.75" customHeight="1">
      <c r="A7" s="640"/>
      <c r="B7" s="641"/>
      <c r="C7" s="642"/>
      <c r="D7" s="643"/>
      <c r="E7" s="642"/>
      <c r="F7" s="644">
        <f>SUM(F5:F6)</f>
        <v>2016.438356</v>
      </c>
      <c r="G7" s="645"/>
      <c r="H7" s="645"/>
      <c r="I7" s="645"/>
      <c r="J7" s="646"/>
      <c r="K7" s="647"/>
      <c r="L7" s="648"/>
      <c r="M7" s="649"/>
      <c r="N7" s="648"/>
      <c r="O7" s="648"/>
      <c r="P7" s="648"/>
      <c r="Q7" s="650"/>
      <c r="R7" s="651"/>
      <c r="S7" s="651"/>
      <c r="T7" s="651"/>
      <c r="U7" s="651"/>
      <c r="V7" s="651"/>
      <c r="W7" s="651"/>
      <c r="X7" s="652"/>
      <c r="Y7" s="648"/>
      <c r="Z7" s="648"/>
      <c r="AA7" s="648"/>
      <c r="AB7" s="648"/>
      <c r="AC7" s="648"/>
      <c r="AD7" s="648"/>
      <c r="AE7" s="648"/>
      <c r="AF7" s="648"/>
      <c r="AG7" s="648"/>
      <c r="AH7" s="648"/>
      <c r="AI7" s="648"/>
      <c r="AJ7" s="648"/>
      <c r="AK7" s="648"/>
      <c r="AL7" s="648"/>
      <c r="AM7" s="648"/>
      <c r="AN7" s="648"/>
      <c r="AO7" s="648"/>
      <c r="AP7" s="648"/>
      <c r="AQ7" s="648"/>
      <c r="AR7" s="648"/>
    </row>
    <row r="8" ht="40.5" customHeight="1">
      <c r="A8" s="64">
        <v>44907.0</v>
      </c>
      <c r="B8" s="65" t="s">
        <v>59</v>
      </c>
      <c r="C8" s="66">
        <v>50000.0</v>
      </c>
      <c r="D8" s="67">
        <v>0.08</v>
      </c>
      <c r="E8" s="66">
        <f t="shared" ref="E8:E9" si="5">(C8*D8)*((I8-H8+1)/365)</f>
        <v>2016.438356</v>
      </c>
      <c r="F8" s="68">
        <f t="shared" ref="F8:F9" si="6">E8</f>
        <v>2016.438356</v>
      </c>
      <c r="G8" s="72">
        <v>45460.0</v>
      </c>
      <c r="H8" s="72">
        <v>45463.0</v>
      </c>
      <c r="I8" s="72">
        <v>45646.0</v>
      </c>
      <c r="J8" s="73" t="s">
        <v>34</v>
      </c>
      <c r="K8" s="74" t="s">
        <v>61</v>
      </c>
      <c r="L8" s="69"/>
      <c r="M8" s="653"/>
      <c r="N8" s="69"/>
      <c r="O8" s="69"/>
      <c r="P8" s="69"/>
      <c r="Q8" s="76">
        <v>27212.0</v>
      </c>
      <c r="R8" s="77" t="s">
        <v>36</v>
      </c>
      <c r="S8" s="77" t="s">
        <v>63</v>
      </c>
      <c r="T8" s="77"/>
      <c r="U8" s="77" t="s">
        <v>38</v>
      </c>
      <c r="V8" s="77">
        <v>1.4790115E7</v>
      </c>
      <c r="W8" s="77">
        <v>1.1000138E7</v>
      </c>
      <c r="X8" s="78" t="s">
        <v>64</v>
      </c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</row>
    <row r="9" ht="43.5" customHeight="1">
      <c r="A9" s="64">
        <v>45013.0</v>
      </c>
      <c r="B9" s="69" t="s">
        <v>59</v>
      </c>
      <c r="C9" s="66">
        <v>50000.0</v>
      </c>
      <c r="D9" s="67">
        <v>0.08</v>
      </c>
      <c r="E9" s="66">
        <f t="shared" si="5"/>
        <v>2016.438356</v>
      </c>
      <c r="F9" s="68">
        <f t="shared" si="6"/>
        <v>2016.438356</v>
      </c>
      <c r="G9" s="352">
        <v>45460.0</v>
      </c>
      <c r="H9" s="352">
        <v>45463.0</v>
      </c>
      <c r="I9" s="352">
        <v>45646.0</v>
      </c>
      <c r="J9" s="353" t="s">
        <v>34</v>
      </c>
      <c r="K9" s="74" t="s">
        <v>293</v>
      </c>
      <c r="L9" s="354"/>
      <c r="M9" s="654"/>
      <c r="N9" s="354"/>
      <c r="O9" s="354"/>
      <c r="P9" s="354"/>
      <c r="Q9" s="76">
        <v>27212.0</v>
      </c>
      <c r="R9" s="77" t="s">
        <v>36</v>
      </c>
      <c r="S9" s="77" t="s">
        <v>63</v>
      </c>
      <c r="T9" s="77"/>
      <c r="U9" s="77" t="s">
        <v>38</v>
      </c>
      <c r="V9" s="77">
        <v>1.4790115E7</v>
      </c>
      <c r="W9" s="77">
        <v>1.1000138E7</v>
      </c>
      <c r="X9" s="78" t="s">
        <v>64</v>
      </c>
      <c r="Y9" s="354"/>
      <c r="Z9" s="354"/>
      <c r="AA9" s="354"/>
      <c r="AB9" s="354"/>
      <c r="AC9" s="354"/>
      <c r="AD9" s="354"/>
      <c r="AE9" s="354"/>
      <c r="AF9" s="354"/>
      <c r="AG9" s="354"/>
      <c r="AH9" s="354"/>
      <c r="AI9" s="354"/>
      <c r="AJ9" s="354"/>
      <c r="AK9" s="354"/>
      <c r="AL9" s="354"/>
      <c r="AM9" s="354"/>
      <c r="AN9" s="354"/>
      <c r="AO9" s="354"/>
      <c r="AP9" s="354"/>
      <c r="AQ9" s="354"/>
      <c r="AR9" s="354"/>
    </row>
    <row r="10" ht="15.75" customHeight="1">
      <c r="A10" s="83"/>
      <c r="B10" s="84"/>
      <c r="C10" s="85"/>
      <c r="D10" s="86"/>
      <c r="E10" s="15"/>
      <c r="F10" s="644">
        <f>SUM(F8:F9)</f>
        <v>4032.876712</v>
      </c>
      <c r="G10" s="22"/>
      <c r="H10" s="22"/>
      <c r="I10" s="22"/>
      <c r="J10" s="20"/>
      <c r="K10" s="93"/>
      <c r="L10" s="93"/>
      <c r="M10" s="655"/>
      <c r="N10" s="93"/>
      <c r="O10" s="93"/>
      <c r="P10" s="93"/>
      <c r="Q10" s="97"/>
      <c r="R10" s="98"/>
      <c r="S10" s="98"/>
      <c r="T10" s="98"/>
      <c r="U10" s="98"/>
      <c r="V10" s="98"/>
      <c r="W10" s="98"/>
      <c r="X10" s="99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</row>
    <row r="11" ht="42.75" customHeight="1">
      <c r="A11" s="101">
        <v>44910.0</v>
      </c>
      <c r="B11" s="102" t="s">
        <v>79</v>
      </c>
      <c r="C11" s="103">
        <v>30000.0</v>
      </c>
      <c r="D11" s="104">
        <v>0.08</v>
      </c>
      <c r="E11" s="108">
        <f t="shared" ref="E11:E12" si="7">(C11*D11)*((I11-H11+1)/365)</f>
        <v>1209.863014</v>
      </c>
      <c r="F11" s="109">
        <f t="shared" ref="F11:F12" si="8">E11</f>
        <v>1209.863014</v>
      </c>
      <c r="G11" s="110">
        <v>45460.0</v>
      </c>
      <c r="H11" s="110">
        <v>45463.0</v>
      </c>
      <c r="I11" s="110">
        <v>45646.0</v>
      </c>
      <c r="J11" s="111" t="s">
        <v>34</v>
      </c>
      <c r="K11" s="112" t="s">
        <v>80</v>
      </c>
      <c r="L11" s="106"/>
      <c r="M11" s="113"/>
      <c r="N11" s="113"/>
      <c r="O11" s="113"/>
      <c r="P11" s="106"/>
      <c r="Q11" s="101">
        <v>34210.0</v>
      </c>
      <c r="R11" s="105" t="s">
        <v>82</v>
      </c>
      <c r="S11" s="113"/>
      <c r="T11" s="118" t="s">
        <v>83</v>
      </c>
      <c r="U11" s="105" t="s">
        <v>38</v>
      </c>
      <c r="V11" s="119">
        <v>4.83081378983E11</v>
      </c>
      <c r="W11" s="119">
        <v>2.1000322E7</v>
      </c>
      <c r="X11" s="120" t="s">
        <v>84</v>
      </c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</row>
    <row r="12" ht="36.0" customHeight="1">
      <c r="A12" s="322">
        <v>44998.0</v>
      </c>
      <c r="B12" s="323" t="s">
        <v>79</v>
      </c>
      <c r="C12" s="108">
        <v>20000.0</v>
      </c>
      <c r="D12" s="324">
        <v>0.08</v>
      </c>
      <c r="E12" s="108">
        <f t="shared" si="7"/>
        <v>806.5753425</v>
      </c>
      <c r="F12" s="109">
        <f t="shared" si="8"/>
        <v>806.5753425</v>
      </c>
      <c r="G12" s="114">
        <v>45460.0</v>
      </c>
      <c r="H12" s="114">
        <v>45463.0</v>
      </c>
      <c r="I12" s="327">
        <v>45646.0</v>
      </c>
      <c r="J12" s="328" t="s">
        <v>34</v>
      </c>
      <c r="K12" s="112" t="s">
        <v>80</v>
      </c>
      <c r="L12" s="329"/>
      <c r="M12" s="656"/>
      <c r="N12" s="329"/>
      <c r="O12" s="329"/>
      <c r="P12" s="329"/>
      <c r="Q12" s="333">
        <v>34210.0</v>
      </c>
      <c r="R12" s="334" t="s">
        <v>82</v>
      </c>
      <c r="S12" s="334"/>
      <c r="T12" s="335" t="s">
        <v>202</v>
      </c>
      <c r="U12" s="334" t="s">
        <v>38</v>
      </c>
      <c r="V12" s="334">
        <v>4.83081378983E11</v>
      </c>
      <c r="W12" s="334">
        <v>2.1000322E7</v>
      </c>
      <c r="X12" s="336" t="s">
        <v>203</v>
      </c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  <c r="AI12" s="329"/>
      <c r="AJ12" s="329"/>
      <c r="AK12" s="329"/>
      <c r="AL12" s="329"/>
      <c r="AM12" s="329"/>
      <c r="AN12" s="329"/>
      <c r="AO12" s="329"/>
      <c r="AP12" s="329"/>
      <c r="AQ12" s="329"/>
      <c r="AR12" s="329"/>
    </row>
    <row r="13" ht="18.0" customHeight="1">
      <c r="A13" s="18"/>
      <c r="B13" s="19"/>
      <c r="C13" s="15"/>
      <c r="D13" s="16"/>
      <c r="E13" s="15"/>
      <c r="F13" s="644">
        <f>SUM(F11:F12)</f>
        <v>2016.438356</v>
      </c>
      <c r="G13" s="340"/>
      <c r="H13" s="340"/>
      <c r="I13" s="340"/>
      <c r="J13" s="341"/>
      <c r="K13" s="657"/>
      <c r="L13" s="343"/>
      <c r="M13" s="658"/>
      <c r="N13" s="343"/>
      <c r="O13" s="343"/>
      <c r="P13" s="343"/>
      <c r="Q13" s="32"/>
      <c r="R13" s="28"/>
      <c r="S13" s="28"/>
      <c r="T13" s="28"/>
      <c r="U13" s="28"/>
      <c r="V13" s="28"/>
      <c r="W13" s="28"/>
      <c r="X13" s="82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343"/>
      <c r="AJ13" s="343"/>
      <c r="AK13" s="343"/>
      <c r="AL13" s="343"/>
      <c r="AM13" s="343"/>
      <c r="AN13" s="343"/>
      <c r="AO13" s="343"/>
      <c r="AP13" s="343"/>
      <c r="AQ13" s="343"/>
      <c r="AR13" s="343"/>
    </row>
    <row r="14" ht="39.0" customHeight="1">
      <c r="A14" s="121">
        <v>44910.0</v>
      </c>
      <c r="B14" s="122" t="s">
        <v>85</v>
      </c>
      <c r="C14" s="123">
        <v>10000.0</v>
      </c>
      <c r="D14" s="124">
        <v>0.08</v>
      </c>
      <c r="E14" s="123">
        <f t="shared" ref="E14:E15" si="9">(C14*D14)*((I14-H14+1)/365)</f>
        <v>403.2876712</v>
      </c>
      <c r="F14" s="125">
        <f t="shared" ref="F14:F15" si="10">E14</f>
        <v>403.2876712</v>
      </c>
      <c r="G14" s="128">
        <v>45460.0</v>
      </c>
      <c r="H14" s="128">
        <v>45463.0</v>
      </c>
      <c r="I14" s="128">
        <v>45646.0</v>
      </c>
      <c r="J14" s="129" t="s">
        <v>34</v>
      </c>
      <c r="K14" s="130" t="s">
        <v>87</v>
      </c>
      <c r="L14" s="131"/>
      <c r="M14" s="659"/>
      <c r="N14" s="131"/>
      <c r="O14" s="131"/>
      <c r="P14" s="131"/>
      <c r="Q14" s="135">
        <v>21025.0</v>
      </c>
      <c r="R14" s="136" t="s">
        <v>36</v>
      </c>
      <c r="S14" s="136" t="s">
        <v>89</v>
      </c>
      <c r="T14" s="136"/>
      <c r="U14" s="136" t="s">
        <v>38</v>
      </c>
      <c r="V14" s="136">
        <v>4.97552854E9</v>
      </c>
      <c r="W14" s="136">
        <v>2.1000089E7</v>
      </c>
      <c r="X14" s="137" t="s">
        <v>90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</row>
    <row r="15" ht="39.0" customHeight="1">
      <c r="A15" s="121">
        <v>45093.0</v>
      </c>
      <c r="B15" s="122" t="s">
        <v>85</v>
      </c>
      <c r="C15" s="123">
        <v>10000.0</v>
      </c>
      <c r="D15" s="124">
        <v>0.085</v>
      </c>
      <c r="E15" s="123">
        <f t="shared" si="9"/>
        <v>428.4931507</v>
      </c>
      <c r="F15" s="125">
        <f t="shared" si="10"/>
        <v>428.4931507</v>
      </c>
      <c r="G15" s="128">
        <v>45460.0</v>
      </c>
      <c r="H15" s="128">
        <v>45463.0</v>
      </c>
      <c r="I15" s="128">
        <v>45646.0</v>
      </c>
      <c r="J15" s="129" t="s">
        <v>34</v>
      </c>
      <c r="K15" s="130" t="s">
        <v>87</v>
      </c>
      <c r="L15" s="131"/>
      <c r="M15" s="659"/>
      <c r="N15" s="131"/>
      <c r="O15" s="131"/>
      <c r="P15" s="131"/>
      <c r="Q15" s="660">
        <v>21025.0</v>
      </c>
      <c r="R15" s="136" t="s">
        <v>36</v>
      </c>
      <c r="S15" s="661" t="s">
        <v>89</v>
      </c>
      <c r="T15" s="661"/>
      <c r="U15" s="136" t="s">
        <v>38</v>
      </c>
      <c r="V15" s="661">
        <v>4.97552854E9</v>
      </c>
      <c r="W15" s="661">
        <v>2.1000089E7</v>
      </c>
      <c r="X15" s="662" t="s">
        <v>90</v>
      </c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</row>
    <row r="16" ht="15.75" customHeight="1">
      <c r="A16" s="18"/>
      <c r="B16" s="19"/>
      <c r="C16" s="15"/>
      <c r="D16" s="16"/>
      <c r="E16" s="15"/>
      <c r="F16" s="17">
        <f>sum(F14:F15)</f>
        <v>831.7808219</v>
      </c>
      <c r="G16" s="24"/>
      <c r="H16" s="24"/>
      <c r="I16" s="24"/>
      <c r="J16" s="20"/>
      <c r="M16" s="658"/>
      <c r="Q16" s="32"/>
      <c r="R16" s="28"/>
      <c r="S16" s="28"/>
      <c r="T16" s="28"/>
      <c r="U16" s="28"/>
      <c r="V16" s="28"/>
      <c r="W16" s="28"/>
      <c r="X16" s="82"/>
    </row>
    <row r="17" ht="30.75" customHeight="1">
      <c r="A17" s="138">
        <v>44911.0</v>
      </c>
      <c r="B17" s="139" t="s">
        <v>94</v>
      </c>
      <c r="C17" s="140">
        <v>20000.0</v>
      </c>
      <c r="D17" s="141">
        <v>0.08</v>
      </c>
      <c r="E17" s="140">
        <f t="shared" ref="E17:E18" si="11">(C17*D17)*((I17-H17+1)/365)</f>
        <v>806.5753425</v>
      </c>
      <c r="F17" s="142">
        <f t="shared" ref="F17:F18" si="12">E17</f>
        <v>806.5753425</v>
      </c>
      <c r="G17" s="145">
        <v>45460.0</v>
      </c>
      <c r="H17" s="145">
        <v>45463.0</v>
      </c>
      <c r="I17" s="145">
        <v>45646.0</v>
      </c>
      <c r="J17" s="146" t="s">
        <v>34</v>
      </c>
      <c r="K17" s="147" t="s">
        <v>96</v>
      </c>
      <c r="L17" s="148"/>
      <c r="M17" s="663"/>
      <c r="N17" s="148"/>
      <c r="O17" s="148"/>
      <c r="P17" s="148"/>
      <c r="Q17" s="152">
        <v>23285.0</v>
      </c>
      <c r="R17" s="153" t="s">
        <v>36</v>
      </c>
      <c r="S17" s="153" t="s">
        <v>98</v>
      </c>
      <c r="T17" s="153"/>
      <c r="U17" s="153" t="s">
        <v>38</v>
      </c>
      <c r="V17" s="153">
        <v>8.140066083E9</v>
      </c>
      <c r="W17" s="153">
        <v>3.1207607E7</v>
      </c>
      <c r="X17" s="154" t="s">
        <v>99</v>
      </c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</row>
    <row r="18" ht="48.75" customHeight="1">
      <c r="A18" s="138">
        <v>44924.0</v>
      </c>
      <c r="B18" s="139" t="s">
        <v>94</v>
      </c>
      <c r="C18" s="140">
        <v>20000.0</v>
      </c>
      <c r="D18" s="141">
        <v>0.08</v>
      </c>
      <c r="E18" s="140">
        <f t="shared" si="11"/>
        <v>806.5753425</v>
      </c>
      <c r="F18" s="142">
        <f t="shared" si="12"/>
        <v>806.5753425</v>
      </c>
      <c r="G18" s="145">
        <v>45460.0</v>
      </c>
      <c r="H18" s="145">
        <v>45463.0</v>
      </c>
      <c r="I18" s="145">
        <v>45646.0</v>
      </c>
      <c r="J18" s="146" t="s">
        <v>34</v>
      </c>
      <c r="K18" s="147" t="s">
        <v>96</v>
      </c>
      <c r="L18" s="148"/>
      <c r="M18" s="663"/>
      <c r="N18" s="148"/>
      <c r="O18" s="148"/>
      <c r="P18" s="148"/>
      <c r="Q18" s="152">
        <v>23285.0</v>
      </c>
      <c r="R18" s="153" t="s">
        <v>36</v>
      </c>
      <c r="S18" s="153" t="s">
        <v>98</v>
      </c>
      <c r="T18" s="153"/>
      <c r="U18" s="153" t="s">
        <v>38</v>
      </c>
      <c r="V18" s="153">
        <v>8.140066083E9</v>
      </c>
      <c r="W18" s="153">
        <v>3.1207607E7</v>
      </c>
      <c r="X18" s="154" t="s">
        <v>99</v>
      </c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</row>
    <row r="19" ht="15.75" customHeight="1">
      <c r="A19" s="18"/>
      <c r="B19" s="19"/>
      <c r="C19" s="15"/>
      <c r="D19" s="16"/>
      <c r="E19" s="15"/>
      <c r="F19" s="17">
        <f>sum(F17:F18)</f>
        <v>1613.150685</v>
      </c>
      <c r="G19" s="22"/>
      <c r="H19" s="22"/>
      <c r="I19" s="155"/>
      <c r="J19" s="20"/>
      <c r="M19" s="658"/>
      <c r="Q19" s="156"/>
      <c r="R19" s="28"/>
      <c r="S19" s="28"/>
      <c r="T19" s="28"/>
      <c r="U19" s="28"/>
      <c r="V19" s="28"/>
      <c r="W19" s="28"/>
      <c r="X19" s="82"/>
    </row>
    <row r="20" ht="27.75" customHeight="1">
      <c r="A20" s="213">
        <v>44924.0</v>
      </c>
      <c r="B20" s="214" t="s">
        <v>162</v>
      </c>
      <c r="C20" s="215">
        <v>10000.0</v>
      </c>
      <c r="D20" s="216">
        <v>0.08</v>
      </c>
      <c r="E20" s="215">
        <f t="shared" ref="E20:E21" si="13">(C20*D20)*((I20-H20+1)/365)</f>
        <v>403.2876712</v>
      </c>
      <c r="F20" s="217">
        <f t="shared" ref="F20:F21" si="14">E20</f>
        <v>403.2876712</v>
      </c>
      <c r="G20" s="220">
        <v>45460.0</v>
      </c>
      <c r="H20" s="220">
        <v>45463.0</v>
      </c>
      <c r="I20" s="221">
        <v>45646.0</v>
      </c>
      <c r="J20" s="222" t="s">
        <v>34</v>
      </c>
      <c r="K20" s="223" t="s">
        <v>163</v>
      </c>
      <c r="L20" s="224"/>
      <c r="M20" s="664"/>
      <c r="N20" s="224"/>
      <c r="O20" s="224"/>
      <c r="P20" s="224"/>
      <c r="Q20" s="228">
        <v>26019.0</v>
      </c>
      <c r="R20" s="229" t="s">
        <v>36</v>
      </c>
      <c r="S20" s="229" t="s">
        <v>165</v>
      </c>
      <c r="T20" s="229"/>
      <c r="U20" s="229" t="s">
        <v>38</v>
      </c>
      <c r="V20" s="229">
        <v>3.6008540079E10</v>
      </c>
      <c r="W20" s="229">
        <v>3.117611E7</v>
      </c>
      <c r="X20" s="230" t="s">
        <v>166</v>
      </c>
      <c r="Y20" s="224"/>
      <c r="Z20" s="224"/>
      <c r="AA20" s="224"/>
      <c r="AB20" s="224"/>
      <c r="AC20" s="224"/>
      <c r="AD20" s="224"/>
    </row>
    <row r="21" ht="33.0" customHeight="1">
      <c r="A21" s="213">
        <v>45275.0</v>
      </c>
      <c r="B21" s="423" t="s">
        <v>162</v>
      </c>
      <c r="C21" s="215">
        <v>10000.0</v>
      </c>
      <c r="D21" s="216">
        <v>0.08</v>
      </c>
      <c r="E21" s="215">
        <f t="shared" si="13"/>
        <v>403.2876712</v>
      </c>
      <c r="F21" s="217">
        <f t="shared" si="14"/>
        <v>403.2876712</v>
      </c>
      <c r="G21" s="220">
        <v>45460.0</v>
      </c>
      <c r="H21" s="220">
        <v>45463.0</v>
      </c>
      <c r="I21" s="221">
        <v>45646.0</v>
      </c>
      <c r="J21" s="222" t="s">
        <v>34</v>
      </c>
      <c r="K21" s="223" t="s">
        <v>163</v>
      </c>
      <c r="L21" s="224"/>
      <c r="M21" s="664"/>
      <c r="N21" s="224"/>
      <c r="O21" s="224"/>
      <c r="P21" s="224"/>
      <c r="Q21" s="428">
        <v>26019.0</v>
      </c>
      <c r="R21" s="429" t="s">
        <v>36</v>
      </c>
      <c r="S21" s="429" t="s">
        <v>165</v>
      </c>
      <c r="T21" s="429"/>
      <c r="U21" s="229" t="s">
        <v>38</v>
      </c>
      <c r="V21" s="429">
        <v>3.6008540079E10</v>
      </c>
      <c r="W21" s="429">
        <v>3.117611E7</v>
      </c>
      <c r="X21" s="430" t="s">
        <v>166</v>
      </c>
      <c r="Y21" s="224"/>
      <c r="Z21" s="224"/>
      <c r="AA21" s="224"/>
      <c r="AB21" s="224"/>
      <c r="AC21" s="224"/>
      <c r="AD21" s="224"/>
    </row>
    <row r="22" ht="17.25" customHeight="1">
      <c r="A22" s="18"/>
      <c r="B22" s="19"/>
      <c r="C22" s="15"/>
      <c r="D22" s="16"/>
      <c r="E22" s="15"/>
      <c r="F22" s="17">
        <f>sum(F20:F21)</f>
        <v>806.5753425</v>
      </c>
      <c r="G22" s="340"/>
      <c r="H22" s="340"/>
      <c r="I22" s="340"/>
      <c r="J22" s="341"/>
      <c r="K22" s="657"/>
      <c r="L22" s="343"/>
      <c r="M22" s="658"/>
      <c r="N22" s="343"/>
      <c r="O22" s="343"/>
      <c r="P22" s="343"/>
      <c r="Q22" s="32"/>
      <c r="R22" s="28"/>
      <c r="S22" s="28"/>
      <c r="T22" s="29"/>
      <c r="U22" s="28"/>
      <c r="V22" s="28"/>
      <c r="W22" s="28"/>
      <c r="X22" s="33"/>
      <c r="Y22" s="343"/>
      <c r="Z22" s="343"/>
      <c r="AA22" s="343"/>
      <c r="AB22" s="343"/>
      <c r="AC22" s="343"/>
      <c r="AD22" s="343"/>
      <c r="AE22" s="343"/>
      <c r="AF22" s="343"/>
      <c r="AG22" s="343"/>
      <c r="AH22" s="343"/>
      <c r="AI22" s="343"/>
      <c r="AJ22" s="343"/>
      <c r="AK22" s="343"/>
      <c r="AL22" s="343"/>
      <c r="AM22" s="343"/>
      <c r="AN22" s="343"/>
      <c r="AO22" s="343"/>
      <c r="AP22" s="343"/>
      <c r="AQ22" s="343"/>
      <c r="AR22" s="343"/>
    </row>
    <row r="23" ht="45.0" customHeight="1">
      <c r="A23" s="157">
        <v>44916.0</v>
      </c>
      <c r="B23" s="158" t="s">
        <v>117</v>
      </c>
      <c r="C23" s="159">
        <v>20000.0</v>
      </c>
      <c r="D23" s="160">
        <v>0.08</v>
      </c>
      <c r="E23" s="159">
        <f t="shared" ref="E23:E26" si="15">(C23*D23)*((I23-H23+1)/365)</f>
        <v>806.5753425</v>
      </c>
      <c r="F23" s="161">
        <f t="shared" ref="F23:F26" si="16">E23</f>
        <v>806.5753425</v>
      </c>
      <c r="G23" s="164">
        <v>45460.0</v>
      </c>
      <c r="H23" s="164">
        <v>45463.0</v>
      </c>
      <c r="I23" s="164">
        <v>45646.0</v>
      </c>
      <c r="J23" s="165" t="s">
        <v>34</v>
      </c>
      <c r="K23" s="166" t="s">
        <v>294</v>
      </c>
      <c r="L23" s="167"/>
      <c r="M23" s="665"/>
      <c r="N23" s="167"/>
      <c r="O23" s="167"/>
      <c r="P23" s="167"/>
      <c r="Q23" s="171">
        <v>23419.0</v>
      </c>
      <c r="R23" s="172" t="s">
        <v>36</v>
      </c>
      <c r="S23" s="172" t="s">
        <v>121</v>
      </c>
      <c r="T23" s="173"/>
      <c r="U23" s="172" t="s">
        <v>38</v>
      </c>
      <c r="V23" s="172">
        <v>6.795033275E9</v>
      </c>
      <c r="W23" s="172">
        <v>2.1000089E7</v>
      </c>
      <c r="X23" s="174" t="s">
        <v>122</v>
      </c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</row>
    <row r="24" ht="40.5" customHeight="1">
      <c r="A24" s="256">
        <v>45000.0</v>
      </c>
      <c r="B24" s="257" t="s">
        <v>117</v>
      </c>
      <c r="C24" s="258">
        <v>20000.0</v>
      </c>
      <c r="D24" s="259">
        <v>0.0825</v>
      </c>
      <c r="E24" s="258">
        <f t="shared" si="15"/>
        <v>831.7808219</v>
      </c>
      <c r="F24" s="260">
        <f t="shared" si="16"/>
        <v>831.7808219</v>
      </c>
      <c r="G24" s="272">
        <v>45460.0</v>
      </c>
      <c r="H24" s="272">
        <v>45463.0</v>
      </c>
      <c r="I24" s="272">
        <v>45646.0</v>
      </c>
      <c r="J24" s="273" t="s">
        <v>34</v>
      </c>
      <c r="K24" s="666" t="s">
        <v>294</v>
      </c>
      <c r="L24" s="268"/>
      <c r="M24" s="667"/>
      <c r="N24" s="268"/>
      <c r="O24" s="268"/>
      <c r="P24" s="268"/>
      <c r="Q24" s="373">
        <v>23419.0</v>
      </c>
      <c r="R24" s="370" t="s">
        <v>36</v>
      </c>
      <c r="S24" s="370" t="s">
        <v>121</v>
      </c>
      <c r="T24" s="668"/>
      <c r="U24" s="370" t="s">
        <v>38</v>
      </c>
      <c r="V24" s="370">
        <v>6.795033275E9</v>
      </c>
      <c r="W24" s="370">
        <v>2.1000089E7</v>
      </c>
      <c r="X24" s="279" t="s">
        <v>122</v>
      </c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</row>
    <row r="25" ht="39.75" customHeight="1">
      <c r="A25" s="256">
        <v>45008.0</v>
      </c>
      <c r="B25" s="257" t="s">
        <v>117</v>
      </c>
      <c r="C25" s="258">
        <v>200000.0</v>
      </c>
      <c r="D25" s="259">
        <v>0.0825</v>
      </c>
      <c r="E25" s="258">
        <f t="shared" si="15"/>
        <v>8317.808219</v>
      </c>
      <c r="F25" s="260">
        <f t="shared" si="16"/>
        <v>8317.808219</v>
      </c>
      <c r="G25" s="272">
        <v>45460.0</v>
      </c>
      <c r="H25" s="272">
        <v>45463.0</v>
      </c>
      <c r="I25" s="272">
        <v>45646.0</v>
      </c>
      <c r="J25" s="273" t="s">
        <v>34</v>
      </c>
      <c r="K25" s="666" t="s">
        <v>294</v>
      </c>
      <c r="L25" s="265">
        <f>sum(F24:F25)</f>
        <v>9149.589041</v>
      </c>
      <c r="M25" s="667"/>
      <c r="N25" s="268"/>
      <c r="O25" s="268"/>
      <c r="P25" s="268"/>
      <c r="Q25" s="373">
        <v>23419.0</v>
      </c>
      <c r="R25" s="370" t="s">
        <v>36</v>
      </c>
      <c r="S25" s="370" t="s">
        <v>121</v>
      </c>
      <c r="T25" s="370"/>
      <c r="U25" s="370" t="s">
        <v>38</v>
      </c>
      <c r="V25" s="370">
        <v>6.795033275E9</v>
      </c>
      <c r="W25" s="370">
        <v>2.1000089E7</v>
      </c>
      <c r="X25" s="374" t="s">
        <v>122</v>
      </c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AP25" s="268"/>
      <c r="AQ25" s="268"/>
      <c r="AR25" s="268"/>
    </row>
    <row r="26" ht="46.5" customHeight="1">
      <c r="A26" s="157">
        <v>45278.0</v>
      </c>
      <c r="B26" s="415" t="s">
        <v>117</v>
      </c>
      <c r="C26" s="159">
        <v>30000.0</v>
      </c>
      <c r="D26" s="160">
        <v>0.0825</v>
      </c>
      <c r="E26" s="159">
        <f t="shared" si="15"/>
        <v>1247.671233</v>
      </c>
      <c r="F26" s="161">
        <f t="shared" si="16"/>
        <v>1247.671233</v>
      </c>
      <c r="G26" s="164">
        <v>45460.0</v>
      </c>
      <c r="H26" s="164">
        <v>45463.0</v>
      </c>
      <c r="I26" s="164">
        <v>45646.0</v>
      </c>
      <c r="J26" s="165" t="s">
        <v>34</v>
      </c>
      <c r="K26" s="166" t="s">
        <v>294</v>
      </c>
      <c r="L26" s="167"/>
      <c r="M26" s="665"/>
      <c r="N26" s="167"/>
      <c r="O26" s="167"/>
      <c r="P26" s="167"/>
      <c r="Q26" s="419">
        <v>23419.0</v>
      </c>
      <c r="R26" s="420" t="s">
        <v>36</v>
      </c>
      <c r="S26" s="420" t="s">
        <v>121</v>
      </c>
      <c r="T26" s="421"/>
      <c r="U26" s="420" t="s">
        <v>38</v>
      </c>
      <c r="V26" s="420">
        <v>6.795033275E9</v>
      </c>
      <c r="W26" s="420">
        <v>2.1000089E7</v>
      </c>
      <c r="X26" s="422" t="s">
        <v>122</v>
      </c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</row>
    <row r="27">
      <c r="F27" s="251">
        <f>sum(F23:F26)</f>
        <v>11203.83562</v>
      </c>
    </row>
    <row r="28" ht="38.25" customHeight="1">
      <c r="A28" s="177">
        <v>44916.0</v>
      </c>
      <c r="B28" s="178" t="s">
        <v>129</v>
      </c>
      <c r="C28" s="179">
        <v>140000.0</v>
      </c>
      <c r="D28" s="180">
        <v>0.0825</v>
      </c>
      <c r="E28" s="179">
        <f t="shared" ref="E28:E29" si="17">(C28*D28)*((I28-H28+1)/365)</f>
        <v>5822.465753</v>
      </c>
      <c r="F28" s="181">
        <f t="shared" ref="F28:F29" si="18">E28</f>
        <v>5822.465753</v>
      </c>
      <c r="G28" s="184">
        <v>45460.0</v>
      </c>
      <c r="H28" s="184">
        <v>45463.0</v>
      </c>
      <c r="I28" s="184">
        <v>45646.0</v>
      </c>
      <c r="J28" s="185" t="s">
        <v>34</v>
      </c>
      <c r="K28" s="186" t="s">
        <v>131</v>
      </c>
      <c r="L28" s="187"/>
      <c r="M28" s="669"/>
      <c r="N28" s="187"/>
      <c r="O28" s="187"/>
      <c r="P28" s="187"/>
      <c r="Q28" s="191">
        <v>22769.0</v>
      </c>
      <c r="R28" s="192" t="s">
        <v>36</v>
      </c>
      <c r="S28" s="192" t="s">
        <v>133</v>
      </c>
      <c r="T28" s="192"/>
      <c r="U28" s="192" t="s">
        <v>38</v>
      </c>
      <c r="V28" s="192">
        <v>5.006130776E9</v>
      </c>
      <c r="W28" s="192">
        <v>2.1213591E7</v>
      </c>
      <c r="X28" s="193" t="s">
        <v>134</v>
      </c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</row>
    <row r="29" ht="41.25" customHeight="1">
      <c r="A29" s="177">
        <v>45085.0</v>
      </c>
      <c r="B29" s="178" t="s">
        <v>129</v>
      </c>
      <c r="C29" s="179">
        <v>200000.0</v>
      </c>
      <c r="D29" s="180">
        <v>0.0875</v>
      </c>
      <c r="E29" s="179">
        <f t="shared" si="17"/>
        <v>8821.917808</v>
      </c>
      <c r="F29" s="181">
        <f t="shared" si="18"/>
        <v>8821.917808</v>
      </c>
      <c r="G29" s="184">
        <v>45460.0</v>
      </c>
      <c r="H29" s="184">
        <v>45463.0</v>
      </c>
      <c r="I29" s="184">
        <v>45646.0</v>
      </c>
      <c r="J29" s="185" t="s">
        <v>34</v>
      </c>
      <c r="K29" s="186" t="s">
        <v>131</v>
      </c>
      <c r="L29" s="187"/>
      <c r="M29" s="669"/>
      <c r="N29" s="187"/>
      <c r="O29" s="187"/>
      <c r="P29" s="187"/>
      <c r="Q29" s="191">
        <v>22769.0</v>
      </c>
      <c r="R29" s="192" t="s">
        <v>36</v>
      </c>
      <c r="S29" s="192" t="s">
        <v>133</v>
      </c>
      <c r="T29" s="192"/>
      <c r="U29" s="192" t="s">
        <v>38</v>
      </c>
      <c r="V29" s="192">
        <v>5.006130776E9</v>
      </c>
      <c r="W29" s="192">
        <v>2.1213591E7</v>
      </c>
      <c r="X29" s="193" t="s">
        <v>134</v>
      </c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</row>
    <row r="30" ht="15.75" customHeight="1">
      <c r="A30" s="18"/>
      <c r="B30" s="19"/>
      <c r="C30" s="15"/>
      <c r="D30" s="16"/>
      <c r="E30" s="15"/>
      <c r="F30" s="17">
        <f>sum(F28:F29)</f>
        <v>14644.38356</v>
      </c>
      <c r="G30" s="22"/>
      <c r="H30" s="22"/>
      <c r="I30" s="155"/>
      <c r="J30" s="20"/>
      <c r="M30" s="658"/>
      <c r="Q30" s="32"/>
      <c r="R30" s="28"/>
      <c r="S30" s="28"/>
      <c r="T30" s="28"/>
      <c r="U30" s="28"/>
      <c r="V30" s="28"/>
      <c r="W30" s="28"/>
      <c r="X30" s="82"/>
    </row>
    <row r="31" ht="45.75" customHeight="1">
      <c r="A31" s="194">
        <v>44922.0</v>
      </c>
      <c r="B31" s="195" t="s">
        <v>147</v>
      </c>
      <c r="C31" s="196">
        <v>50000.0</v>
      </c>
      <c r="D31" s="197">
        <v>0.08</v>
      </c>
      <c r="E31" s="196">
        <f t="shared" ref="E31:E32" si="19">(C31*D31)*((I31-H31+1)/365)</f>
        <v>2016.438356</v>
      </c>
      <c r="F31" s="198">
        <f t="shared" ref="F31:F32" si="20">E31</f>
        <v>2016.438356</v>
      </c>
      <c r="G31" s="201">
        <v>45460.0</v>
      </c>
      <c r="H31" s="201">
        <v>45463.0</v>
      </c>
      <c r="I31" s="201">
        <v>45646.0</v>
      </c>
      <c r="J31" s="202" t="s">
        <v>34</v>
      </c>
      <c r="K31" s="203" t="s">
        <v>149</v>
      </c>
      <c r="L31" s="204"/>
      <c r="M31" s="670"/>
      <c r="N31" s="204"/>
      <c r="O31" s="204"/>
      <c r="P31" s="204"/>
      <c r="Q31" s="208">
        <v>15157.0</v>
      </c>
      <c r="R31" s="209" t="s">
        <v>36</v>
      </c>
      <c r="S31" s="209" t="s">
        <v>151</v>
      </c>
      <c r="T31" s="210"/>
      <c r="U31" s="209" t="s">
        <v>38</v>
      </c>
      <c r="V31" s="209">
        <v>7.011452811E9</v>
      </c>
      <c r="W31" s="209">
        <v>2.1407912E7</v>
      </c>
      <c r="X31" s="211" t="s">
        <v>152</v>
      </c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ht="36.75" customHeight="1">
      <c r="A32" s="194">
        <v>45012.0</v>
      </c>
      <c r="B32" s="195" t="s">
        <v>147</v>
      </c>
      <c r="C32" s="196">
        <v>50000.0</v>
      </c>
      <c r="D32" s="197">
        <v>0.08</v>
      </c>
      <c r="E32" s="196">
        <f t="shared" si="19"/>
        <v>2016.438356</v>
      </c>
      <c r="F32" s="198">
        <f t="shared" si="20"/>
        <v>2016.438356</v>
      </c>
      <c r="G32" s="201">
        <v>45460.0</v>
      </c>
      <c r="H32" s="201">
        <v>45463.0</v>
      </c>
      <c r="I32" s="201">
        <v>45646.0</v>
      </c>
      <c r="J32" s="202" t="s">
        <v>34</v>
      </c>
      <c r="K32" s="203" t="s">
        <v>149</v>
      </c>
      <c r="L32" s="204"/>
      <c r="M32" s="670"/>
      <c r="N32" s="204"/>
      <c r="O32" s="204"/>
      <c r="P32" s="204"/>
      <c r="Q32" s="208">
        <v>15157.0</v>
      </c>
      <c r="R32" s="209" t="s">
        <v>36</v>
      </c>
      <c r="S32" s="209" t="s">
        <v>151</v>
      </c>
      <c r="T32" s="209"/>
      <c r="U32" s="209" t="s">
        <v>38</v>
      </c>
      <c r="V32" s="209">
        <v>7.011452811E9</v>
      </c>
      <c r="W32" s="209">
        <v>2.1407912E7</v>
      </c>
      <c r="X32" s="339" t="s">
        <v>210</v>
      </c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ht="15.75" customHeight="1">
      <c r="A33" s="18"/>
      <c r="B33" s="19"/>
      <c r="C33" s="15"/>
      <c r="D33" s="16"/>
      <c r="E33" s="15"/>
      <c r="F33" s="17">
        <f>sum(F31:F32)</f>
        <v>4032.876712</v>
      </c>
      <c r="G33" s="22"/>
      <c r="H33" s="22"/>
      <c r="I33" s="155"/>
      <c r="J33" s="20"/>
      <c r="M33" s="658"/>
      <c r="Q33" s="32"/>
      <c r="R33" s="28"/>
      <c r="S33" s="28"/>
      <c r="T33" s="29"/>
      <c r="U33" s="28"/>
      <c r="V33" s="28"/>
      <c r="W33" s="28"/>
      <c r="X33" s="33"/>
    </row>
    <row r="34" ht="33.75" customHeight="1">
      <c r="A34" s="121">
        <v>44924.0</v>
      </c>
      <c r="B34" s="122" t="s">
        <v>156</v>
      </c>
      <c r="C34" s="123">
        <v>20000.0</v>
      </c>
      <c r="D34" s="124">
        <v>0.08</v>
      </c>
      <c r="E34" s="123">
        <f t="shared" ref="E34:E35" si="21">(C34*D34)*((I34-H34+1)/365)</f>
        <v>806.5753425</v>
      </c>
      <c r="F34" s="125">
        <f t="shared" ref="F34:F35" si="22">E34</f>
        <v>806.5753425</v>
      </c>
      <c r="G34" s="128">
        <v>45460.0</v>
      </c>
      <c r="H34" s="128">
        <v>45463.0</v>
      </c>
      <c r="I34" s="128">
        <v>45646.0</v>
      </c>
      <c r="J34" s="129" t="s">
        <v>34</v>
      </c>
      <c r="K34" s="212" t="s">
        <v>158</v>
      </c>
      <c r="L34" s="131"/>
      <c r="M34" s="659"/>
      <c r="N34" s="131"/>
      <c r="O34" s="131"/>
      <c r="P34" s="131"/>
      <c r="Q34" s="135">
        <v>18091.0</v>
      </c>
      <c r="R34" s="136" t="s">
        <v>36</v>
      </c>
      <c r="S34" s="136" t="s">
        <v>160</v>
      </c>
      <c r="T34" s="136"/>
      <c r="U34" s="136" t="s">
        <v>38</v>
      </c>
      <c r="V34" s="136">
        <v>4.8305590415E11</v>
      </c>
      <c r="W34" s="136">
        <v>2.1000322E7</v>
      </c>
      <c r="X34" s="137" t="s">
        <v>161</v>
      </c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</row>
    <row r="35" ht="41.25" customHeight="1">
      <c r="A35" s="121">
        <v>45007.0</v>
      </c>
      <c r="B35" s="122" t="s">
        <v>156</v>
      </c>
      <c r="C35" s="123">
        <v>40000.0</v>
      </c>
      <c r="D35" s="124">
        <v>0.08</v>
      </c>
      <c r="E35" s="123">
        <f t="shared" si="21"/>
        <v>1613.150685</v>
      </c>
      <c r="F35" s="125">
        <f t="shared" si="22"/>
        <v>1613.150685</v>
      </c>
      <c r="G35" s="128">
        <v>45460.0</v>
      </c>
      <c r="H35" s="128">
        <v>45463.0</v>
      </c>
      <c r="I35" s="128">
        <v>45646.0</v>
      </c>
      <c r="J35" s="129" t="s">
        <v>34</v>
      </c>
      <c r="K35" s="212" t="s">
        <v>158</v>
      </c>
      <c r="L35" s="131"/>
      <c r="M35" s="659"/>
      <c r="N35" s="131"/>
      <c r="O35" s="131"/>
      <c r="P35" s="131"/>
      <c r="Q35" s="135">
        <v>18091.0</v>
      </c>
      <c r="R35" s="136" t="s">
        <v>36</v>
      </c>
      <c r="S35" s="136" t="s">
        <v>160</v>
      </c>
      <c r="T35" s="136"/>
      <c r="U35" s="136" t="s">
        <v>38</v>
      </c>
      <c r="V35" s="136">
        <v>4.8305590415E11</v>
      </c>
      <c r="W35" s="136">
        <v>2.1000322E7</v>
      </c>
      <c r="X35" s="137" t="s">
        <v>161</v>
      </c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</row>
    <row r="36" ht="21.75" customHeight="1">
      <c r="A36" s="18"/>
      <c r="B36" s="19"/>
      <c r="C36" s="15"/>
      <c r="D36" s="16"/>
      <c r="E36" s="15"/>
      <c r="F36" s="17">
        <f>sum(F34:F35)</f>
        <v>2419.726027</v>
      </c>
      <c r="G36" s="340"/>
      <c r="H36" s="340"/>
      <c r="I36" s="340"/>
      <c r="J36" s="341"/>
      <c r="K36" s="343"/>
      <c r="L36" s="343"/>
      <c r="M36" s="658"/>
      <c r="N36" s="343"/>
      <c r="O36" s="343"/>
      <c r="P36" s="343"/>
      <c r="Q36" s="32"/>
      <c r="R36" s="28"/>
      <c r="S36" s="28"/>
      <c r="T36" s="29"/>
      <c r="U36" s="28"/>
      <c r="V36" s="28"/>
      <c r="W36" s="28"/>
      <c r="X36" s="33"/>
      <c r="Y36" s="343"/>
      <c r="Z36" s="343"/>
      <c r="AA36" s="343"/>
      <c r="AB36" s="343"/>
      <c r="AC36" s="343"/>
      <c r="AD36" s="343"/>
      <c r="AE36" s="343"/>
      <c r="AF36" s="343"/>
      <c r="AG36" s="343"/>
      <c r="AH36" s="343"/>
      <c r="AI36" s="343"/>
      <c r="AJ36" s="343"/>
      <c r="AK36" s="343"/>
      <c r="AL36" s="343"/>
      <c r="AM36" s="343"/>
      <c r="AN36" s="343"/>
      <c r="AO36" s="343"/>
      <c r="AP36" s="343"/>
      <c r="AQ36" s="343"/>
      <c r="AR36" s="343"/>
    </row>
    <row r="37" ht="39.0" customHeight="1">
      <c r="A37" s="256">
        <v>44932.0</v>
      </c>
      <c r="B37" s="257" t="s">
        <v>177</v>
      </c>
      <c r="C37" s="258">
        <v>90000.0</v>
      </c>
      <c r="D37" s="259">
        <v>0.08</v>
      </c>
      <c r="E37" s="258">
        <f t="shared" ref="E37:E39" si="23">(C37*D37)*((I37-H37+1)/365)</f>
        <v>3629.589041</v>
      </c>
      <c r="F37" s="260">
        <f t="shared" ref="F37:F39" si="24">E37</f>
        <v>3629.589041</v>
      </c>
      <c r="G37" s="272">
        <v>45460.0</v>
      </c>
      <c r="H37" s="272">
        <v>45463.0</v>
      </c>
      <c r="I37" s="272">
        <v>45646.0</v>
      </c>
      <c r="J37" s="273" t="s">
        <v>34</v>
      </c>
      <c r="K37" s="671" t="s">
        <v>295</v>
      </c>
      <c r="L37" s="268"/>
      <c r="M37" s="667"/>
      <c r="N37" s="268"/>
      <c r="O37" s="268"/>
      <c r="P37" s="268"/>
      <c r="Q37" s="373">
        <v>17984.0</v>
      </c>
      <c r="R37" s="370"/>
      <c r="S37" s="370" t="s">
        <v>181</v>
      </c>
      <c r="T37" s="370"/>
      <c r="U37" s="370" t="s">
        <v>38</v>
      </c>
      <c r="V37" s="370">
        <v>1.71099369E8</v>
      </c>
      <c r="W37" s="370">
        <v>2.1000021E7</v>
      </c>
      <c r="X37" s="374" t="s">
        <v>182</v>
      </c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8"/>
      <c r="AP37" s="268"/>
      <c r="AQ37" s="268"/>
      <c r="AR37" s="268"/>
    </row>
    <row r="38" ht="49.5" customHeight="1">
      <c r="A38" s="274">
        <v>44938.0</v>
      </c>
      <c r="B38" s="672" t="s">
        <v>177</v>
      </c>
      <c r="C38" s="673">
        <v>20000.0</v>
      </c>
      <c r="D38" s="674">
        <v>0.08</v>
      </c>
      <c r="E38" s="258">
        <f t="shared" si="23"/>
        <v>806.5753425</v>
      </c>
      <c r="F38" s="673">
        <f t="shared" si="24"/>
        <v>806.5753425</v>
      </c>
      <c r="G38" s="278">
        <v>45460.0</v>
      </c>
      <c r="H38" s="278">
        <v>45463.0</v>
      </c>
      <c r="I38" s="278">
        <v>45646.0</v>
      </c>
      <c r="J38" s="675" t="s">
        <v>34</v>
      </c>
      <c r="K38" s="671" t="s">
        <v>179</v>
      </c>
      <c r="L38" s="676">
        <f>sum(F37:F38)</f>
        <v>4436.164384</v>
      </c>
      <c r="M38" s="677"/>
      <c r="N38" s="678"/>
      <c r="O38" s="678"/>
      <c r="P38" s="679"/>
      <c r="Q38" s="274">
        <v>17984.0</v>
      </c>
      <c r="R38" s="680"/>
      <c r="S38" s="673" t="s">
        <v>181</v>
      </c>
      <c r="T38" s="677"/>
      <c r="U38" s="274" t="s">
        <v>38</v>
      </c>
      <c r="V38" s="274">
        <v>1.71099369E8</v>
      </c>
      <c r="W38" s="274">
        <v>2.1000021E7</v>
      </c>
      <c r="X38" s="681" t="s">
        <v>182</v>
      </c>
      <c r="Y38" s="682"/>
      <c r="Z38" s="683"/>
      <c r="AA38" s="680"/>
      <c r="AB38" s="680"/>
      <c r="AC38" s="680"/>
      <c r="AD38" s="683"/>
      <c r="AE38" s="274">
        <v>17984.0</v>
      </c>
      <c r="AF38" s="680"/>
      <c r="AG38" s="276" t="s">
        <v>181</v>
      </c>
      <c r="AH38" s="680"/>
      <c r="AI38" s="276" t="s">
        <v>38</v>
      </c>
      <c r="AJ38" s="276">
        <v>1.71099369E8</v>
      </c>
      <c r="AK38" s="276">
        <v>2.1000021E7</v>
      </c>
      <c r="AL38" s="681" t="s">
        <v>182</v>
      </c>
      <c r="AM38" s="680"/>
      <c r="AN38" s="680"/>
      <c r="AO38" s="680"/>
      <c r="AP38" s="680"/>
      <c r="AQ38" s="680"/>
      <c r="AR38" s="680"/>
    </row>
    <row r="39" ht="49.5" customHeight="1">
      <c r="A39" s="280">
        <v>45015.0</v>
      </c>
      <c r="B39" s="281" t="s">
        <v>177</v>
      </c>
      <c r="C39" s="282">
        <v>30000.0</v>
      </c>
      <c r="D39" s="283">
        <v>0.08</v>
      </c>
      <c r="E39" s="282">
        <f t="shared" si="23"/>
        <v>1209.863014</v>
      </c>
      <c r="F39" s="284">
        <f t="shared" si="24"/>
        <v>1209.863014</v>
      </c>
      <c r="G39" s="288">
        <v>45460.0</v>
      </c>
      <c r="H39" s="288">
        <v>45463.0</v>
      </c>
      <c r="I39" s="288">
        <v>45646.0</v>
      </c>
      <c r="J39" s="289" t="s">
        <v>34</v>
      </c>
      <c r="K39" s="290" t="s">
        <v>179</v>
      </c>
      <c r="L39" s="291"/>
      <c r="M39" s="684"/>
      <c r="N39" s="291"/>
      <c r="O39" s="291"/>
      <c r="P39" s="291"/>
      <c r="Q39" s="295">
        <v>17984.0</v>
      </c>
      <c r="R39" s="296"/>
      <c r="S39" s="296" t="s">
        <v>181</v>
      </c>
      <c r="T39" s="296"/>
      <c r="U39" s="296" t="s">
        <v>38</v>
      </c>
      <c r="V39" s="296">
        <v>1.71099369E8</v>
      </c>
      <c r="W39" s="296">
        <v>2.1000021E7</v>
      </c>
      <c r="X39" s="297" t="s">
        <v>182</v>
      </c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</row>
    <row r="40">
      <c r="F40" s="17">
        <f>sum(F37:F39)</f>
        <v>5646.027397</v>
      </c>
    </row>
    <row r="41" ht="36.75" customHeight="1">
      <c r="A41" s="298">
        <v>44939.0</v>
      </c>
      <c r="B41" s="299" t="s">
        <v>186</v>
      </c>
      <c r="C41" s="300">
        <v>30000.0</v>
      </c>
      <c r="D41" s="301">
        <v>0.08</v>
      </c>
      <c r="E41" s="300">
        <f t="shared" ref="E41:E42" si="25">(C41*D41)*((I41-H41+1)/365)</f>
        <v>1209.863014</v>
      </c>
      <c r="F41" s="302">
        <f t="shared" ref="F41:F42" si="26">E41</f>
        <v>1209.863014</v>
      </c>
      <c r="G41" s="306">
        <v>45460.0</v>
      </c>
      <c r="H41" s="306">
        <v>45463.0</v>
      </c>
      <c r="I41" s="306">
        <v>45646.0</v>
      </c>
      <c r="J41" s="307" t="s">
        <v>34</v>
      </c>
      <c r="K41" s="308" t="s">
        <v>188</v>
      </c>
      <c r="L41" s="309"/>
      <c r="M41" s="685"/>
      <c r="N41" s="309"/>
      <c r="O41" s="309"/>
      <c r="P41" s="309"/>
      <c r="Q41" s="313">
        <v>19664.0</v>
      </c>
      <c r="R41" s="314" t="s">
        <v>36</v>
      </c>
      <c r="S41" s="314" t="s">
        <v>190</v>
      </c>
      <c r="T41" s="314"/>
      <c r="U41" s="314" t="s">
        <v>38</v>
      </c>
      <c r="V41" s="314">
        <v>4.83073982905E11</v>
      </c>
      <c r="W41" s="314">
        <v>2.1000322E7</v>
      </c>
      <c r="X41" s="315" t="s">
        <v>191</v>
      </c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  <c r="AN41" s="309"/>
      <c r="AO41" s="309"/>
      <c r="AP41" s="309"/>
      <c r="AQ41" s="309"/>
      <c r="AR41" s="309"/>
    </row>
    <row r="42" ht="45.75" customHeight="1">
      <c r="A42" s="298">
        <v>45099.0</v>
      </c>
      <c r="B42" s="299" t="s">
        <v>186</v>
      </c>
      <c r="C42" s="300">
        <v>20000.0</v>
      </c>
      <c r="D42" s="301">
        <v>0.085</v>
      </c>
      <c r="E42" s="300">
        <f t="shared" si="25"/>
        <v>856.9863014</v>
      </c>
      <c r="F42" s="302">
        <f t="shared" si="26"/>
        <v>856.9863014</v>
      </c>
      <c r="G42" s="306">
        <v>45460.0</v>
      </c>
      <c r="H42" s="306">
        <v>45463.0</v>
      </c>
      <c r="I42" s="306">
        <v>45646.0</v>
      </c>
      <c r="J42" s="307" t="s">
        <v>34</v>
      </c>
      <c r="K42" s="308" t="s">
        <v>188</v>
      </c>
      <c r="L42" s="309"/>
      <c r="M42" s="685"/>
      <c r="N42" s="309"/>
      <c r="O42" s="309"/>
      <c r="P42" s="309"/>
      <c r="Q42" s="313">
        <v>19664.0</v>
      </c>
      <c r="R42" s="314" t="s">
        <v>36</v>
      </c>
      <c r="S42" s="314" t="s">
        <v>190</v>
      </c>
      <c r="T42" s="314"/>
      <c r="U42" s="314" t="s">
        <v>38</v>
      </c>
      <c r="V42" s="314">
        <v>4.83073982905E11</v>
      </c>
      <c r="W42" s="314">
        <v>2.1000322E7</v>
      </c>
      <c r="X42" s="315" t="s">
        <v>191</v>
      </c>
      <c r="Y42" s="309"/>
      <c r="Z42" s="309"/>
      <c r="AA42" s="309"/>
      <c r="AB42" s="309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</row>
    <row r="43" ht="15.75" customHeight="1">
      <c r="A43" s="18"/>
      <c r="B43" s="19"/>
      <c r="C43" s="15"/>
      <c r="D43" s="16"/>
      <c r="E43" s="15"/>
      <c r="F43" s="17">
        <f>sum(F41:F42)</f>
        <v>2066.849315</v>
      </c>
      <c r="G43" s="22"/>
      <c r="H43" s="22"/>
      <c r="I43" s="155"/>
      <c r="J43" s="20"/>
      <c r="M43" s="658"/>
      <c r="Q43" s="32"/>
      <c r="R43" s="253"/>
      <c r="S43" s="253"/>
      <c r="T43" s="253"/>
      <c r="U43" s="28"/>
      <c r="V43" s="253"/>
      <c r="W43" s="253"/>
      <c r="X43" s="255"/>
    </row>
    <row r="45" ht="15.75" customHeight="1">
      <c r="E45" s="440"/>
      <c r="F45" s="440"/>
      <c r="G45" s="252"/>
      <c r="H45" s="252"/>
      <c r="I45" s="252"/>
      <c r="J45" s="252"/>
    </row>
    <row r="46" ht="15.75" customHeight="1">
      <c r="E46" s="440"/>
      <c r="F46" s="440"/>
      <c r="G46" s="252"/>
      <c r="H46" s="252"/>
      <c r="I46" s="252"/>
      <c r="J46" s="252"/>
    </row>
    <row r="47" ht="15.75" customHeight="1">
      <c r="E47" s="440"/>
      <c r="F47" s="440"/>
      <c r="G47" s="252"/>
      <c r="H47" s="252"/>
      <c r="I47" s="252"/>
      <c r="J47" s="252"/>
    </row>
    <row r="48" ht="15.75" customHeight="1">
      <c r="E48" s="440"/>
      <c r="F48" s="440"/>
      <c r="G48" s="252"/>
      <c r="H48" s="252"/>
      <c r="I48" s="252"/>
      <c r="J48" s="252"/>
    </row>
    <row r="49" ht="15.75" customHeight="1">
      <c r="E49" s="440"/>
      <c r="F49" s="440"/>
      <c r="G49" s="252"/>
      <c r="H49" s="252"/>
      <c r="I49" s="252"/>
      <c r="J49" s="252"/>
    </row>
    <row r="50" ht="15.75" customHeight="1">
      <c r="E50" s="440"/>
      <c r="F50" s="440"/>
      <c r="G50" s="252"/>
      <c r="H50" s="252"/>
      <c r="I50" s="252"/>
      <c r="J50" s="252"/>
    </row>
    <row r="51" ht="15.75" customHeight="1">
      <c r="E51" s="440"/>
      <c r="F51" s="440"/>
      <c r="G51" s="252"/>
      <c r="H51" s="252"/>
      <c r="I51" s="252"/>
      <c r="J51" s="252"/>
    </row>
    <row r="52" ht="15.75" customHeight="1">
      <c r="E52" s="440"/>
      <c r="F52" s="440"/>
      <c r="G52" s="252"/>
      <c r="H52" s="252"/>
      <c r="I52" s="252"/>
      <c r="J52" s="252"/>
    </row>
    <row r="53" ht="15.75" customHeight="1">
      <c r="A53" s="249"/>
      <c r="B53" s="19"/>
      <c r="C53" s="441"/>
      <c r="E53" s="440"/>
      <c r="F53" s="440"/>
      <c r="G53" s="252"/>
      <c r="H53" s="252"/>
      <c r="I53" s="252"/>
      <c r="J53" s="252"/>
    </row>
    <row r="54" ht="15.75" customHeight="1">
      <c r="A54" s="443"/>
      <c r="E54" s="440"/>
      <c r="F54" s="440"/>
      <c r="G54" s="252"/>
      <c r="H54" s="252"/>
      <c r="I54" s="252"/>
      <c r="J54" s="252"/>
    </row>
    <row r="55" ht="15.75" customHeight="1">
      <c r="A55" s="18"/>
      <c r="B55" s="19"/>
      <c r="C55" s="438"/>
      <c r="E55" s="440"/>
      <c r="F55" s="440"/>
      <c r="G55" s="252"/>
      <c r="H55" s="252"/>
      <c r="I55" s="252"/>
      <c r="J55" s="252"/>
    </row>
    <row r="56" ht="15.75" customHeight="1">
      <c r="A56" s="18"/>
      <c r="B56" s="19"/>
      <c r="C56" s="438"/>
      <c r="E56" s="440"/>
      <c r="F56" s="440"/>
      <c r="G56" s="252"/>
      <c r="H56" s="252"/>
      <c r="I56" s="252"/>
      <c r="J56" s="252"/>
    </row>
    <row r="57" ht="15.75" customHeight="1">
      <c r="A57" s="18"/>
      <c r="B57" s="19"/>
      <c r="C57" s="438"/>
      <c r="E57" s="440"/>
      <c r="F57" s="440"/>
      <c r="G57" s="252"/>
      <c r="H57" s="252"/>
      <c r="I57" s="252"/>
      <c r="J57" s="252"/>
    </row>
    <row r="58" ht="15.75" customHeight="1">
      <c r="A58" s="18"/>
      <c r="B58" s="19"/>
      <c r="C58" s="441"/>
      <c r="E58" s="440"/>
      <c r="F58" s="440"/>
      <c r="G58" s="252"/>
      <c r="H58" s="252"/>
      <c r="I58" s="252"/>
      <c r="J58" s="252"/>
    </row>
    <row r="59" ht="15.75" customHeight="1">
      <c r="A59" s="18"/>
      <c r="B59" s="19"/>
      <c r="C59" s="441"/>
      <c r="E59" s="440"/>
      <c r="F59" s="440"/>
      <c r="G59" s="252"/>
      <c r="H59" s="252"/>
      <c r="I59" s="252"/>
      <c r="J59" s="252"/>
    </row>
    <row r="60" ht="15.75" customHeight="1">
      <c r="A60" s="444"/>
      <c r="B60" s="19"/>
      <c r="C60" s="441"/>
      <c r="E60" s="440"/>
      <c r="F60" s="440"/>
      <c r="G60" s="252"/>
      <c r="H60" s="252"/>
      <c r="I60" s="252"/>
      <c r="J60" s="252"/>
    </row>
    <row r="61" ht="15.75" customHeight="1">
      <c r="A61" s="444"/>
      <c r="B61" s="19"/>
      <c r="C61" s="441"/>
      <c r="E61" s="440"/>
      <c r="F61" s="440"/>
      <c r="G61" s="252"/>
      <c r="H61" s="252"/>
      <c r="I61" s="252"/>
      <c r="J61" s="252"/>
    </row>
    <row r="62" ht="15.75" customHeight="1">
      <c r="A62" s="444"/>
      <c r="E62" s="440"/>
      <c r="F62" s="440"/>
      <c r="G62" s="252"/>
      <c r="H62" s="252"/>
      <c r="I62" s="252"/>
      <c r="J62" s="252"/>
    </row>
    <row r="63" ht="15.75" customHeight="1">
      <c r="A63" s="444"/>
      <c r="C63" s="253"/>
      <c r="E63" s="440"/>
      <c r="F63" s="440"/>
      <c r="G63" s="252"/>
      <c r="H63" s="252"/>
      <c r="I63" s="252"/>
      <c r="J63" s="252"/>
    </row>
    <row r="64" ht="15.75" customHeight="1">
      <c r="A64" s="444"/>
      <c r="C64" s="253"/>
      <c r="E64" s="440"/>
      <c r="F64" s="440"/>
      <c r="G64" s="252"/>
      <c r="H64" s="252"/>
      <c r="I64" s="252"/>
      <c r="J64" s="252"/>
    </row>
    <row r="65" ht="15.75" customHeight="1">
      <c r="A65" s="443"/>
      <c r="B65" s="19"/>
      <c r="C65" s="438"/>
      <c r="E65" s="440"/>
      <c r="F65" s="440"/>
      <c r="G65" s="252"/>
      <c r="H65" s="252"/>
      <c r="I65" s="252"/>
      <c r="J65" s="252"/>
    </row>
    <row r="66" ht="15.75" customHeight="1">
      <c r="A66" s="18"/>
      <c r="B66" s="19"/>
      <c r="C66" s="441"/>
      <c r="E66" s="440"/>
      <c r="F66" s="440"/>
      <c r="G66" s="252"/>
      <c r="H66" s="252"/>
      <c r="I66" s="252"/>
      <c r="J66" s="252"/>
    </row>
    <row r="67" ht="15.75" customHeight="1">
      <c r="A67" s="18"/>
      <c r="B67" s="19"/>
      <c r="C67" s="441"/>
      <c r="E67" s="440"/>
      <c r="F67" s="440"/>
      <c r="G67" s="252"/>
      <c r="H67" s="252"/>
      <c r="I67" s="252"/>
      <c r="J67" s="252"/>
    </row>
    <row r="68" ht="15.75" customHeight="1">
      <c r="A68" s="18"/>
      <c r="B68" s="19"/>
      <c r="C68" s="441"/>
      <c r="E68" s="440"/>
      <c r="F68" s="440"/>
      <c r="G68" s="252"/>
      <c r="H68" s="252"/>
      <c r="I68" s="252"/>
      <c r="J68" s="252"/>
    </row>
    <row r="69" ht="15.75" customHeight="1">
      <c r="A69" s="18"/>
      <c r="B69" s="19"/>
      <c r="C69" s="441"/>
      <c r="E69" s="440"/>
      <c r="F69" s="440"/>
      <c r="G69" s="252"/>
      <c r="H69" s="252"/>
      <c r="I69" s="252"/>
      <c r="J69" s="252"/>
    </row>
    <row r="70" ht="15.75" customHeight="1">
      <c r="A70" s="18"/>
      <c r="B70" s="19"/>
      <c r="C70" s="441"/>
      <c r="E70" s="440"/>
      <c r="F70" s="440"/>
      <c r="G70" s="252"/>
      <c r="H70" s="252"/>
      <c r="I70" s="252"/>
      <c r="J70" s="252"/>
    </row>
    <row r="71" ht="15.75" customHeight="1">
      <c r="A71" s="18"/>
      <c r="B71" s="19"/>
      <c r="C71" s="441"/>
      <c r="E71" s="440"/>
      <c r="F71" s="440"/>
      <c r="G71" s="252"/>
      <c r="H71" s="252"/>
      <c r="I71" s="252"/>
      <c r="J71" s="252"/>
    </row>
    <row r="72" ht="15.75" customHeight="1">
      <c r="A72" s="18"/>
      <c r="B72" s="19"/>
      <c r="C72" s="441"/>
      <c r="E72" s="440"/>
      <c r="F72" s="440"/>
      <c r="G72" s="252"/>
      <c r="H72" s="252"/>
      <c r="I72" s="252"/>
      <c r="J72" s="252"/>
    </row>
    <row r="73" ht="15.75" customHeight="1">
      <c r="A73" s="18"/>
      <c r="B73" s="19"/>
      <c r="C73" s="441"/>
      <c r="E73" s="440"/>
      <c r="F73" s="440"/>
      <c r="G73" s="252"/>
      <c r="H73" s="252"/>
      <c r="I73" s="252"/>
      <c r="J73" s="252"/>
    </row>
    <row r="74" ht="15.75" customHeight="1">
      <c r="A74" s="18"/>
      <c r="B74" s="19"/>
      <c r="C74" s="441"/>
      <c r="E74" s="440"/>
      <c r="F74" s="440"/>
      <c r="G74" s="252"/>
      <c r="H74" s="252"/>
      <c r="I74" s="252"/>
      <c r="J74" s="252"/>
    </row>
    <row r="75" ht="15.75" customHeight="1">
      <c r="A75" s="18"/>
      <c r="B75" s="19"/>
      <c r="C75" s="441"/>
      <c r="E75" s="440"/>
      <c r="F75" s="440"/>
      <c r="G75" s="252"/>
      <c r="H75" s="252"/>
      <c r="I75" s="252"/>
      <c r="J75" s="252"/>
    </row>
    <row r="76" ht="15.75" customHeight="1">
      <c r="A76" s="18"/>
      <c r="B76" s="19"/>
      <c r="C76" s="441"/>
      <c r="E76" s="440"/>
      <c r="F76" s="440"/>
      <c r="G76" s="252"/>
      <c r="H76" s="252"/>
      <c r="I76" s="252"/>
      <c r="J76" s="252"/>
    </row>
    <row r="77" ht="15.75" customHeight="1">
      <c r="A77" s="18"/>
      <c r="B77" s="19"/>
      <c r="C77" s="441"/>
      <c r="E77" s="440"/>
      <c r="F77" s="440"/>
      <c r="G77" s="252"/>
      <c r="H77" s="252"/>
      <c r="I77" s="252"/>
      <c r="J77" s="252"/>
    </row>
    <row r="78" ht="15.75" customHeight="1">
      <c r="A78" s="18"/>
      <c r="B78" s="19"/>
      <c r="C78" s="441"/>
      <c r="E78" s="440"/>
      <c r="F78" s="440"/>
      <c r="G78" s="252"/>
      <c r="H78" s="252"/>
      <c r="I78" s="252"/>
      <c r="J78" s="252"/>
    </row>
    <row r="79" ht="15.75" customHeight="1">
      <c r="A79" s="18"/>
      <c r="B79" s="19"/>
      <c r="C79" s="441"/>
      <c r="E79" s="440"/>
      <c r="F79" s="440"/>
      <c r="G79" s="252"/>
      <c r="H79" s="252"/>
      <c r="I79" s="252"/>
      <c r="J79" s="252"/>
    </row>
    <row r="80" ht="15.75" customHeight="1">
      <c r="A80" s="18"/>
      <c r="B80" s="19"/>
      <c r="C80" s="441"/>
      <c r="E80" s="440"/>
      <c r="F80" s="440"/>
      <c r="G80" s="252"/>
      <c r="H80" s="252"/>
      <c r="I80" s="252"/>
      <c r="J80" s="252"/>
    </row>
    <row r="81" ht="15.75" customHeight="1">
      <c r="A81" s="18"/>
      <c r="B81" s="19"/>
      <c r="C81" s="441"/>
      <c r="E81" s="440"/>
      <c r="F81" s="440"/>
      <c r="G81" s="252"/>
      <c r="H81" s="252"/>
      <c r="I81" s="252"/>
      <c r="J81" s="252"/>
    </row>
    <row r="82" ht="15.75" customHeight="1">
      <c r="A82" s="18"/>
      <c r="B82" s="19"/>
      <c r="C82" s="441"/>
      <c r="E82" s="440"/>
      <c r="F82" s="440"/>
      <c r="G82" s="252"/>
      <c r="H82" s="252"/>
      <c r="I82" s="252"/>
      <c r="J82" s="252"/>
    </row>
    <row r="83" ht="15.75" customHeight="1">
      <c r="A83" s="18"/>
      <c r="B83" s="19"/>
      <c r="C83" s="441"/>
      <c r="E83" s="440"/>
      <c r="F83" s="440"/>
      <c r="G83" s="252"/>
      <c r="H83" s="252"/>
      <c r="I83" s="252"/>
      <c r="J83" s="252"/>
    </row>
    <row r="84" ht="15.75" customHeight="1">
      <c r="A84" s="18"/>
      <c r="B84" s="19"/>
      <c r="C84" s="441"/>
      <c r="E84" s="440"/>
      <c r="F84" s="440"/>
      <c r="G84" s="252"/>
      <c r="H84" s="252"/>
      <c r="I84" s="252"/>
      <c r="J84" s="252"/>
    </row>
    <row r="85" ht="15.75" customHeight="1">
      <c r="A85" s="18"/>
      <c r="B85" s="19"/>
      <c r="C85" s="441"/>
      <c r="E85" s="440"/>
      <c r="F85" s="440"/>
      <c r="G85" s="252"/>
      <c r="H85" s="252"/>
      <c r="I85" s="252"/>
      <c r="J85" s="252"/>
    </row>
    <row r="86" ht="15.75" customHeight="1">
      <c r="A86" s="18"/>
      <c r="B86" s="19"/>
      <c r="C86" s="441"/>
      <c r="E86" s="440"/>
      <c r="F86" s="440"/>
      <c r="G86" s="252"/>
      <c r="H86" s="252"/>
      <c r="I86" s="252"/>
      <c r="J86" s="252"/>
    </row>
    <row r="87" ht="15.75" customHeight="1">
      <c r="A87" s="83"/>
      <c r="B87" s="84"/>
      <c r="C87" s="445"/>
      <c r="E87" s="440"/>
      <c r="F87" s="440"/>
      <c r="G87" s="252"/>
      <c r="H87" s="252"/>
      <c r="I87" s="252"/>
      <c r="J87" s="252"/>
    </row>
    <row r="88" ht="15.75" customHeight="1">
      <c r="A88" s="18"/>
      <c r="B88" s="19"/>
      <c r="C88" s="441"/>
      <c r="E88" s="440"/>
      <c r="F88" s="440"/>
      <c r="G88" s="252"/>
      <c r="H88" s="252"/>
      <c r="I88" s="252"/>
      <c r="J88" s="252"/>
    </row>
    <row r="89" ht="15.75" customHeight="1">
      <c r="A89" s="18"/>
      <c r="B89" s="19"/>
      <c r="C89" s="441"/>
      <c r="E89" s="440"/>
      <c r="F89" s="440"/>
      <c r="G89" s="252"/>
      <c r="H89" s="252"/>
      <c r="I89" s="252"/>
      <c r="J89" s="252"/>
    </row>
    <row r="90" ht="15.75" customHeight="1">
      <c r="A90" s="18"/>
      <c r="B90" s="19"/>
      <c r="C90" s="441"/>
      <c r="E90" s="440"/>
      <c r="F90" s="440"/>
      <c r="G90" s="252"/>
      <c r="H90" s="252"/>
      <c r="I90" s="252"/>
      <c r="J90" s="252"/>
    </row>
    <row r="91" ht="15.75" customHeight="1">
      <c r="A91" s="18"/>
      <c r="B91" s="19"/>
      <c r="C91" s="441"/>
      <c r="E91" s="440"/>
      <c r="F91" s="440"/>
      <c r="G91" s="252"/>
      <c r="H91" s="252"/>
      <c r="I91" s="252"/>
      <c r="J91" s="252"/>
    </row>
    <row r="92" ht="15.75" customHeight="1">
      <c r="A92" s="18"/>
      <c r="B92" s="19"/>
      <c r="C92" s="441"/>
      <c r="E92" s="440"/>
      <c r="F92" s="440"/>
      <c r="G92" s="252"/>
      <c r="H92" s="252"/>
      <c r="I92" s="252"/>
      <c r="J92" s="252"/>
    </row>
    <row r="93" ht="15.75" customHeight="1">
      <c r="A93" s="18"/>
      <c r="B93" s="19"/>
      <c r="C93" s="441"/>
      <c r="E93" s="440"/>
      <c r="F93" s="440"/>
      <c r="G93" s="252"/>
      <c r="H93" s="252"/>
      <c r="I93" s="252"/>
      <c r="J93" s="252"/>
    </row>
    <row r="94" ht="15.75" customHeight="1">
      <c r="A94" s="18"/>
      <c r="B94" s="19"/>
      <c r="C94" s="441"/>
      <c r="E94" s="440"/>
      <c r="F94" s="440"/>
      <c r="G94" s="252"/>
      <c r="H94" s="252"/>
      <c r="I94" s="252"/>
      <c r="J94" s="252"/>
    </row>
    <row r="95" ht="15.75" customHeight="1">
      <c r="A95" s="18"/>
      <c r="B95" s="19"/>
      <c r="C95" s="441"/>
      <c r="E95" s="440"/>
      <c r="F95" s="440"/>
      <c r="G95" s="252"/>
      <c r="H95" s="252"/>
      <c r="I95" s="252"/>
      <c r="J95" s="252"/>
    </row>
    <row r="96" ht="15.75" customHeight="1">
      <c r="A96" s="18"/>
      <c r="B96" s="19"/>
      <c r="C96" s="441"/>
      <c r="E96" s="440"/>
      <c r="F96" s="440"/>
      <c r="G96" s="252"/>
      <c r="H96" s="252"/>
      <c r="I96" s="252"/>
      <c r="J96" s="252"/>
    </row>
    <row r="97" ht="15.75" customHeight="1">
      <c r="A97" s="18"/>
      <c r="B97" s="19"/>
      <c r="C97" s="441"/>
      <c r="E97" s="440"/>
      <c r="F97" s="440"/>
      <c r="G97" s="252"/>
      <c r="H97" s="252"/>
      <c r="I97" s="252"/>
      <c r="J97" s="252"/>
    </row>
    <row r="98" ht="15.75" customHeight="1">
      <c r="A98" s="18"/>
      <c r="B98" s="19"/>
      <c r="C98" s="441"/>
      <c r="E98" s="440"/>
      <c r="F98" s="440"/>
      <c r="G98" s="252"/>
      <c r="H98" s="252"/>
      <c r="I98" s="252"/>
      <c r="J98" s="252"/>
    </row>
    <row r="99" ht="15.75" customHeight="1">
      <c r="A99" s="18"/>
      <c r="B99" s="19"/>
      <c r="C99" s="441"/>
      <c r="E99" s="440"/>
      <c r="F99" s="440"/>
      <c r="G99" s="252"/>
      <c r="H99" s="252"/>
      <c r="I99" s="252"/>
      <c r="J99" s="252"/>
    </row>
    <row r="100" ht="15.75" customHeight="1">
      <c r="A100" s="18"/>
      <c r="B100" s="19"/>
      <c r="C100" s="441"/>
      <c r="E100" s="440"/>
      <c r="F100" s="440"/>
      <c r="G100" s="252"/>
      <c r="H100" s="252"/>
      <c r="I100" s="252"/>
      <c r="J100" s="252"/>
    </row>
    <row r="101" ht="15.75" customHeight="1">
      <c r="A101" s="18"/>
      <c r="B101" s="19"/>
      <c r="C101" s="441"/>
      <c r="E101" s="440"/>
      <c r="F101" s="440"/>
      <c r="G101" s="252"/>
      <c r="H101" s="252"/>
      <c r="I101" s="252"/>
      <c r="J101" s="252"/>
    </row>
    <row r="102" ht="15.75" customHeight="1">
      <c r="A102" s="18"/>
      <c r="B102" s="19"/>
      <c r="C102" s="441"/>
      <c r="E102" s="440"/>
      <c r="F102" s="440"/>
      <c r="G102" s="252"/>
      <c r="H102" s="252"/>
      <c r="I102" s="252"/>
      <c r="J102" s="252"/>
    </row>
    <row r="103" ht="15.75" customHeight="1">
      <c r="A103" s="18"/>
      <c r="B103" s="19"/>
      <c r="C103" s="441"/>
      <c r="E103" s="440"/>
      <c r="F103" s="440"/>
      <c r="G103" s="252"/>
      <c r="H103" s="252"/>
      <c r="I103" s="252"/>
      <c r="J103" s="252"/>
    </row>
    <row r="104" ht="15.75" customHeight="1">
      <c r="A104" s="18"/>
      <c r="B104" s="19"/>
      <c r="C104" s="441"/>
      <c r="E104" s="440"/>
      <c r="F104" s="440"/>
      <c r="G104" s="252"/>
      <c r="H104" s="252"/>
      <c r="I104" s="252"/>
      <c r="J104" s="252"/>
    </row>
    <row r="105" ht="15.75" customHeight="1">
      <c r="A105" s="18"/>
      <c r="B105" s="19"/>
      <c r="C105" s="441"/>
      <c r="E105" s="440"/>
      <c r="F105" s="440"/>
      <c r="G105" s="252"/>
      <c r="H105" s="252"/>
      <c r="I105" s="252"/>
      <c r="J105" s="252"/>
    </row>
    <row r="106" ht="15.75" customHeight="1">
      <c r="A106" s="18"/>
      <c r="B106" s="253"/>
      <c r="C106" s="441"/>
      <c r="E106" s="440"/>
      <c r="F106" s="440"/>
      <c r="G106" s="252"/>
      <c r="H106" s="252"/>
      <c r="I106" s="252"/>
      <c r="J106" s="252"/>
    </row>
    <row r="107" ht="15.75" customHeight="1">
      <c r="A107" s="18"/>
      <c r="B107" s="253"/>
      <c r="C107" s="441"/>
      <c r="E107" s="440"/>
      <c r="F107" s="440"/>
      <c r="G107" s="252"/>
      <c r="H107" s="252"/>
      <c r="I107" s="252"/>
      <c r="J107" s="252"/>
    </row>
    <row r="108" ht="15.75" customHeight="1">
      <c r="A108" s="18"/>
      <c r="B108" s="253"/>
      <c r="C108" s="441"/>
      <c r="E108" s="440"/>
      <c r="F108" s="440"/>
      <c r="G108" s="252"/>
      <c r="H108" s="252"/>
      <c r="I108" s="252"/>
      <c r="J108" s="252"/>
    </row>
    <row r="109" ht="15.75" customHeight="1">
      <c r="A109" s="18"/>
      <c r="B109" s="253"/>
      <c r="C109" s="441"/>
      <c r="E109" s="440"/>
      <c r="F109" s="440"/>
      <c r="G109" s="252"/>
      <c r="H109" s="252"/>
      <c r="I109" s="252"/>
      <c r="J109" s="252"/>
    </row>
    <row r="110" ht="15.75" customHeight="1">
      <c r="A110" s="18"/>
      <c r="B110" s="253"/>
      <c r="C110" s="441"/>
      <c r="E110" s="440"/>
      <c r="F110" s="440"/>
      <c r="G110" s="252"/>
      <c r="H110" s="252"/>
      <c r="I110" s="252"/>
      <c r="J110" s="252"/>
    </row>
    <row r="111" ht="15.75" customHeight="1">
      <c r="E111" s="440"/>
      <c r="F111" s="440"/>
      <c r="G111" s="252"/>
      <c r="H111" s="252"/>
      <c r="I111" s="252"/>
      <c r="J111" s="252"/>
    </row>
    <row r="112" ht="15.75" customHeight="1">
      <c r="C112" s="441"/>
      <c r="E112" s="440"/>
      <c r="F112" s="440"/>
      <c r="G112" s="252"/>
      <c r="H112" s="252"/>
      <c r="I112" s="252"/>
      <c r="J112" s="252"/>
    </row>
    <row r="113" ht="15.75" customHeight="1">
      <c r="E113" s="440"/>
      <c r="F113" s="440"/>
      <c r="G113" s="252"/>
      <c r="H113" s="252"/>
      <c r="I113" s="252"/>
      <c r="J113" s="252"/>
    </row>
    <row r="114" ht="15.75" customHeight="1">
      <c r="E114" s="440"/>
      <c r="F114" s="440"/>
      <c r="G114" s="252"/>
      <c r="H114" s="252"/>
      <c r="I114" s="252"/>
      <c r="J114" s="252"/>
    </row>
    <row r="115" ht="15.75" customHeight="1">
      <c r="E115" s="440"/>
      <c r="F115" s="440"/>
      <c r="G115" s="252"/>
      <c r="H115" s="252"/>
      <c r="I115" s="252"/>
      <c r="J115" s="252"/>
    </row>
    <row r="116" ht="15.75" customHeight="1">
      <c r="E116" s="440"/>
      <c r="F116" s="440"/>
      <c r="G116" s="252"/>
      <c r="H116" s="252"/>
      <c r="I116" s="252"/>
      <c r="J116" s="252"/>
    </row>
    <row r="117" ht="15.75" customHeight="1">
      <c r="E117" s="440"/>
      <c r="F117" s="440"/>
      <c r="G117" s="252"/>
      <c r="H117" s="252"/>
      <c r="I117" s="252"/>
      <c r="J117" s="252"/>
    </row>
    <row r="118" ht="15.75" customHeight="1">
      <c r="E118" s="440"/>
      <c r="F118" s="440"/>
      <c r="G118" s="252"/>
      <c r="H118" s="252"/>
      <c r="I118" s="252"/>
      <c r="J118" s="252"/>
    </row>
    <row r="119" ht="15.75" customHeight="1">
      <c r="E119" s="440"/>
      <c r="F119" s="440"/>
      <c r="G119" s="252"/>
      <c r="H119" s="252"/>
      <c r="I119" s="252"/>
      <c r="J119" s="252"/>
    </row>
    <row r="120" ht="15.75" customHeight="1">
      <c r="E120" s="440"/>
      <c r="F120" s="440"/>
      <c r="G120" s="252"/>
      <c r="H120" s="252"/>
      <c r="I120" s="252"/>
      <c r="J120" s="252"/>
    </row>
    <row r="121" ht="15.75" customHeight="1">
      <c r="E121" s="440"/>
      <c r="F121" s="440"/>
      <c r="G121" s="252"/>
      <c r="H121" s="252"/>
      <c r="I121" s="252"/>
      <c r="J121" s="252"/>
    </row>
    <row r="122" ht="15.75" customHeight="1">
      <c r="E122" s="440"/>
      <c r="F122" s="440"/>
      <c r="G122" s="252"/>
      <c r="H122" s="252"/>
      <c r="I122" s="252"/>
      <c r="J122" s="252"/>
    </row>
    <row r="123" ht="15.75" customHeight="1">
      <c r="E123" s="440"/>
      <c r="F123" s="440"/>
      <c r="G123" s="252"/>
      <c r="H123" s="252"/>
      <c r="I123" s="252"/>
      <c r="J123" s="252"/>
    </row>
    <row r="124" ht="15.75" customHeight="1">
      <c r="E124" s="440"/>
      <c r="F124" s="440"/>
      <c r="G124" s="252"/>
      <c r="H124" s="252"/>
      <c r="I124" s="252"/>
      <c r="J124" s="252"/>
    </row>
    <row r="125" ht="15.75" customHeight="1">
      <c r="E125" s="440"/>
      <c r="F125" s="440"/>
      <c r="G125" s="252"/>
      <c r="H125" s="252"/>
      <c r="I125" s="252"/>
      <c r="J125" s="252"/>
    </row>
    <row r="126" ht="15.75" customHeight="1">
      <c r="E126" s="440"/>
      <c r="F126" s="440"/>
      <c r="G126" s="252"/>
      <c r="H126" s="252"/>
      <c r="I126" s="252"/>
      <c r="J126" s="252"/>
    </row>
    <row r="127" ht="15.75" customHeight="1">
      <c r="E127" s="440"/>
      <c r="F127" s="440"/>
      <c r="G127" s="252"/>
      <c r="H127" s="252"/>
      <c r="I127" s="252"/>
      <c r="J127" s="252"/>
    </row>
    <row r="128" ht="15.75" customHeight="1">
      <c r="E128" s="440"/>
      <c r="F128" s="440"/>
      <c r="G128" s="252"/>
      <c r="H128" s="252"/>
      <c r="I128" s="252"/>
      <c r="J128" s="252"/>
    </row>
    <row r="129" ht="15.75" customHeight="1">
      <c r="E129" s="440"/>
      <c r="F129" s="440"/>
      <c r="G129" s="252"/>
      <c r="H129" s="252"/>
      <c r="I129" s="252"/>
      <c r="J129" s="252"/>
    </row>
    <row r="130" ht="15.75" customHeight="1">
      <c r="E130" s="440"/>
      <c r="F130" s="440"/>
      <c r="G130" s="252"/>
      <c r="H130" s="252"/>
      <c r="I130" s="252"/>
      <c r="J130" s="252"/>
    </row>
    <row r="131" ht="15.75" customHeight="1">
      <c r="E131" s="440"/>
      <c r="F131" s="440"/>
      <c r="G131" s="252"/>
      <c r="H131" s="252"/>
      <c r="I131" s="252"/>
      <c r="J131" s="252"/>
    </row>
    <row r="132" ht="15.75" customHeight="1">
      <c r="E132" s="440"/>
      <c r="F132" s="440"/>
      <c r="G132" s="252"/>
      <c r="H132" s="252"/>
      <c r="I132" s="252"/>
      <c r="J132" s="252"/>
    </row>
    <row r="133" ht="15.75" customHeight="1">
      <c r="E133" s="440"/>
      <c r="F133" s="440"/>
      <c r="G133" s="252"/>
      <c r="H133" s="252"/>
      <c r="I133" s="252"/>
      <c r="J133" s="252"/>
    </row>
    <row r="134" ht="15.75" customHeight="1">
      <c r="E134" s="440"/>
      <c r="F134" s="440"/>
      <c r="G134" s="252"/>
      <c r="H134" s="252"/>
      <c r="I134" s="252"/>
      <c r="J134" s="252"/>
    </row>
    <row r="135" ht="15.75" customHeight="1">
      <c r="E135" s="440"/>
      <c r="F135" s="440"/>
      <c r="G135" s="252"/>
      <c r="H135" s="252"/>
      <c r="I135" s="252"/>
      <c r="J135" s="252"/>
    </row>
    <row r="136" ht="15.75" customHeight="1">
      <c r="E136" s="440"/>
      <c r="F136" s="440"/>
      <c r="G136" s="252"/>
      <c r="H136" s="252"/>
      <c r="I136" s="252"/>
      <c r="J136" s="252"/>
    </row>
    <row r="137" ht="15.75" customHeight="1">
      <c r="E137" s="440"/>
      <c r="F137" s="440"/>
      <c r="G137" s="252"/>
      <c r="H137" s="252"/>
      <c r="I137" s="252"/>
      <c r="J137" s="252"/>
    </row>
    <row r="138" ht="15.75" customHeight="1">
      <c r="E138" s="440"/>
      <c r="F138" s="440"/>
      <c r="G138" s="252"/>
      <c r="H138" s="252"/>
      <c r="I138" s="252"/>
      <c r="J138" s="252"/>
    </row>
    <row r="139" ht="15.75" customHeight="1">
      <c r="E139" s="440"/>
      <c r="F139" s="440"/>
      <c r="G139" s="252"/>
      <c r="H139" s="252"/>
      <c r="I139" s="252"/>
      <c r="J139" s="252"/>
    </row>
    <row r="140" ht="15.75" customHeight="1">
      <c r="E140" s="440"/>
      <c r="F140" s="440"/>
      <c r="G140" s="252"/>
      <c r="H140" s="252"/>
      <c r="I140" s="252"/>
      <c r="J140" s="252"/>
    </row>
    <row r="141" ht="15.75" customHeight="1">
      <c r="E141" s="440"/>
      <c r="F141" s="440"/>
      <c r="G141" s="252"/>
      <c r="H141" s="252"/>
      <c r="I141" s="252"/>
      <c r="J141" s="252"/>
    </row>
    <row r="142" ht="15.75" customHeight="1">
      <c r="E142" s="440"/>
      <c r="F142" s="440"/>
      <c r="G142" s="252"/>
      <c r="H142" s="252"/>
      <c r="I142" s="252"/>
      <c r="J142" s="252"/>
    </row>
    <row r="143" ht="15.75" customHeight="1">
      <c r="E143" s="440"/>
      <c r="F143" s="440"/>
      <c r="G143" s="252"/>
      <c r="H143" s="252"/>
      <c r="I143" s="252"/>
      <c r="J143" s="252"/>
    </row>
    <row r="144" ht="15.75" customHeight="1">
      <c r="E144" s="440"/>
      <c r="F144" s="440"/>
      <c r="G144" s="252"/>
      <c r="H144" s="252"/>
      <c r="I144" s="252"/>
      <c r="J144" s="252"/>
    </row>
    <row r="145" ht="15.75" customHeight="1">
      <c r="E145" s="440"/>
      <c r="F145" s="440"/>
      <c r="G145" s="252"/>
      <c r="H145" s="252"/>
      <c r="I145" s="252"/>
      <c r="J145" s="252"/>
    </row>
    <row r="146" ht="15.75" customHeight="1">
      <c r="E146" s="440"/>
      <c r="F146" s="440"/>
      <c r="G146" s="252"/>
      <c r="H146" s="252"/>
      <c r="I146" s="252"/>
      <c r="J146" s="252"/>
    </row>
    <row r="147" ht="15.75" customHeight="1">
      <c r="E147" s="440"/>
      <c r="F147" s="440"/>
      <c r="G147" s="252"/>
      <c r="H147" s="252"/>
      <c r="I147" s="252"/>
      <c r="J147" s="252"/>
    </row>
    <row r="148" ht="15.75" customHeight="1">
      <c r="E148" s="440"/>
      <c r="F148" s="440"/>
      <c r="G148" s="252"/>
      <c r="H148" s="252"/>
      <c r="I148" s="252"/>
      <c r="J148" s="252"/>
    </row>
    <row r="149" ht="15.75" customHeight="1">
      <c r="E149" s="440"/>
      <c r="F149" s="440"/>
      <c r="G149" s="252"/>
      <c r="H149" s="252"/>
      <c r="I149" s="252"/>
      <c r="J149" s="252"/>
    </row>
    <row r="150" ht="15.75" customHeight="1">
      <c r="E150" s="440"/>
      <c r="F150" s="440"/>
      <c r="G150" s="252"/>
      <c r="H150" s="252"/>
      <c r="I150" s="252"/>
      <c r="J150" s="252"/>
    </row>
    <row r="151" ht="15.75" customHeight="1">
      <c r="E151" s="440"/>
      <c r="F151" s="440"/>
      <c r="G151" s="252"/>
      <c r="H151" s="252"/>
      <c r="I151" s="252"/>
      <c r="J151" s="252"/>
    </row>
    <row r="152" ht="15.75" customHeight="1">
      <c r="E152" s="440"/>
      <c r="F152" s="440"/>
      <c r="G152" s="252"/>
      <c r="H152" s="252"/>
      <c r="I152" s="252"/>
      <c r="J152" s="252"/>
    </row>
    <row r="153" ht="15.75" customHeight="1">
      <c r="E153" s="440"/>
      <c r="F153" s="440"/>
      <c r="G153" s="252"/>
      <c r="H153" s="252"/>
      <c r="I153" s="252"/>
      <c r="J153" s="252"/>
    </row>
    <row r="154" ht="15.75" customHeight="1">
      <c r="E154" s="440"/>
      <c r="F154" s="440"/>
      <c r="G154" s="252"/>
      <c r="H154" s="252"/>
      <c r="I154" s="252"/>
      <c r="J154" s="252"/>
    </row>
    <row r="155" ht="15.75" customHeight="1">
      <c r="E155" s="440"/>
      <c r="F155" s="440"/>
      <c r="G155" s="252"/>
      <c r="H155" s="252"/>
      <c r="I155" s="252"/>
      <c r="J155" s="252"/>
    </row>
    <row r="156" ht="15.75" customHeight="1">
      <c r="E156" s="440"/>
      <c r="F156" s="440"/>
      <c r="G156" s="252"/>
      <c r="H156" s="252"/>
      <c r="I156" s="252"/>
      <c r="J156" s="252"/>
    </row>
    <row r="157" ht="15.75" customHeight="1">
      <c r="E157" s="440"/>
      <c r="F157" s="440"/>
      <c r="G157" s="252"/>
      <c r="H157" s="252"/>
      <c r="I157" s="252"/>
      <c r="J157" s="252"/>
    </row>
    <row r="158" ht="15.75" customHeight="1">
      <c r="E158" s="440"/>
      <c r="F158" s="440"/>
      <c r="G158" s="252"/>
      <c r="H158" s="252"/>
      <c r="I158" s="252"/>
      <c r="J158" s="252"/>
    </row>
    <row r="159" ht="15.75" customHeight="1">
      <c r="E159" s="440"/>
      <c r="F159" s="440"/>
      <c r="G159" s="252"/>
      <c r="H159" s="252"/>
      <c r="I159" s="252"/>
      <c r="J159" s="252"/>
    </row>
    <row r="160" ht="15.75" customHeight="1">
      <c r="E160" s="440"/>
      <c r="F160" s="440"/>
      <c r="G160" s="252"/>
      <c r="H160" s="252"/>
      <c r="I160" s="252"/>
      <c r="J160" s="252"/>
    </row>
    <row r="161" ht="15.75" customHeight="1">
      <c r="E161" s="440"/>
      <c r="F161" s="440"/>
      <c r="G161" s="252"/>
      <c r="H161" s="252"/>
      <c r="I161" s="252"/>
      <c r="J161" s="252"/>
    </row>
    <row r="162" ht="15.75" customHeight="1">
      <c r="E162" s="440"/>
      <c r="F162" s="440"/>
      <c r="G162" s="252"/>
      <c r="H162" s="252"/>
      <c r="I162" s="252"/>
      <c r="J162" s="252"/>
    </row>
    <row r="163" ht="15.75" customHeight="1">
      <c r="E163" s="440"/>
      <c r="F163" s="440"/>
      <c r="G163" s="252"/>
      <c r="H163" s="252"/>
      <c r="I163" s="252"/>
      <c r="J163" s="252"/>
    </row>
    <row r="164" ht="15.75" customHeight="1">
      <c r="E164" s="440"/>
      <c r="F164" s="440"/>
      <c r="G164" s="252"/>
      <c r="H164" s="252"/>
      <c r="I164" s="252"/>
      <c r="J164" s="252"/>
    </row>
    <row r="165" ht="15.75" customHeight="1">
      <c r="E165" s="440"/>
      <c r="F165" s="440"/>
      <c r="G165" s="252"/>
      <c r="H165" s="252"/>
      <c r="I165" s="252"/>
      <c r="J165" s="252"/>
    </row>
    <row r="166" ht="15.75" customHeight="1">
      <c r="E166" s="440"/>
      <c r="F166" s="440"/>
      <c r="G166" s="252"/>
      <c r="H166" s="252"/>
      <c r="I166" s="252"/>
      <c r="J166" s="252"/>
    </row>
    <row r="167" ht="15.75" customHeight="1">
      <c r="E167" s="440"/>
      <c r="F167" s="440"/>
      <c r="G167" s="252"/>
      <c r="H167" s="252"/>
      <c r="I167" s="252"/>
      <c r="J167" s="252"/>
    </row>
    <row r="168" ht="15.75" customHeight="1">
      <c r="E168" s="440"/>
      <c r="F168" s="440"/>
      <c r="G168" s="252"/>
      <c r="H168" s="252"/>
      <c r="I168" s="252"/>
      <c r="J168" s="252"/>
    </row>
    <row r="169" ht="15.75" customHeight="1">
      <c r="E169" s="440"/>
      <c r="F169" s="440"/>
      <c r="G169" s="252"/>
      <c r="H169" s="252"/>
      <c r="I169" s="252"/>
      <c r="J169" s="252"/>
    </row>
    <row r="170" ht="15.75" customHeight="1">
      <c r="E170" s="440"/>
      <c r="F170" s="440"/>
      <c r="G170" s="252"/>
      <c r="H170" s="252"/>
      <c r="I170" s="252"/>
      <c r="J170" s="252"/>
    </row>
    <row r="171" ht="15.75" customHeight="1">
      <c r="E171" s="440"/>
      <c r="F171" s="440"/>
      <c r="G171" s="252"/>
      <c r="H171" s="252"/>
      <c r="I171" s="252"/>
      <c r="J171" s="252"/>
    </row>
    <row r="172" ht="15.75" customHeight="1">
      <c r="E172" s="440"/>
      <c r="F172" s="440"/>
      <c r="G172" s="252"/>
      <c r="H172" s="252"/>
      <c r="I172" s="252"/>
      <c r="J172" s="252"/>
    </row>
    <row r="173" ht="15.75" customHeight="1">
      <c r="E173" s="440"/>
      <c r="F173" s="440"/>
      <c r="G173" s="252"/>
      <c r="H173" s="252"/>
      <c r="I173" s="252"/>
      <c r="J173" s="252"/>
    </row>
    <row r="174" ht="15.75" customHeight="1">
      <c r="E174" s="440"/>
      <c r="F174" s="440"/>
      <c r="G174" s="252"/>
      <c r="H174" s="252"/>
      <c r="I174" s="252"/>
      <c r="J174" s="252"/>
    </row>
    <row r="175" ht="15.75" customHeight="1">
      <c r="E175" s="440"/>
      <c r="F175" s="440"/>
      <c r="G175" s="252"/>
      <c r="H175" s="252"/>
      <c r="I175" s="252"/>
      <c r="J175" s="252"/>
    </row>
    <row r="176" ht="15.75" customHeight="1">
      <c r="E176" s="440"/>
      <c r="F176" s="440"/>
      <c r="G176" s="252"/>
      <c r="H176" s="252"/>
      <c r="I176" s="252"/>
      <c r="J176" s="252"/>
    </row>
    <row r="177" ht="15.75" customHeight="1">
      <c r="E177" s="440"/>
      <c r="F177" s="440"/>
      <c r="G177" s="252"/>
      <c r="H177" s="252"/>
      <c r="I177" s="252"/>
      <c r="J177" s="252"/>
    </row>
    <row r="178" ht="15.75" customHeight="1">
      <c r="E178" s="440"/>
      <c r="F178" s="440"/>
      <c r="G178" s="252"/>
      <c r="H178" s="252"/>
      <c r="I178" s="252"/>
      <c r="J178" s="252"/>
    </row>
    <row r="179" ht="15.75" customHeight="1">
      <c r="E179" s="440"/>
      <c r="F179" s="440"/>
      <c r="G179" s="252"/>
      <c r="H179" s="252"/>
      <c r="I179" s="252"/>
      <c r="J179" s="252"/>
    </row>
    <row r="180" ht="15.75" customHeight="1">
      <c r="E180" s="440"/>
      <c r="F180" s="440"/>
      <c r="G180" s="252"/>
      <c r="H180" s="252"/>
      <c r="I180" s="252"/>
      <c r="J180" s="252"/>
    </row>
    <row r="181" ht="15.75" customHeight="1">
      <c r="E181" s="440"/>
      <c r="F181" s="440"/>
      <c r="G181" s="252"/>
      <c r="H181" s="252"/>
      <c r="I181" s="252"/>
      <c r="J181" s="252"/>
    </row>
    <row r="182" ht="15.75" customHeight="1">
      <c r="E182" s="440"/>
      <c r="F182" s="440"/>
      <c r="G182" s="252"/>
      <c r="H182" s="252"/>
      <c r="I182" s="252"/>
      <c r="J182" s="252"/>
    </row>
    <row r="183" ht="15.75" customHeight="1">
      <c r="E183" s="440"/>
      <c r="F183" s="440"/>
      <c r="G183" s="252"/>
      <c r="H183" s="252"/>
      <c r="I183" s="252"/>
      <c r="J183" s="252"/>
    </row>
    <row r="184" ht="15.75" customHeight="1">
      <c r="E184" s="440"/>
      <c r="F184" s="440"/>
      <c r="G184" s="252"/>
      <c r="H184" s="252"/>
      <c r="I184" s="252"/>
      <c r="J184" s="252"/>
    </row>
    <row r="185" ht="15.75" customHeight="1">
      <c r="E185" s="440"/>
      <c r="F185" s="440"/>
      <c r="G185" s="252"/>
      <c r="H185" s="252"/>
      <c r="I185" s="252"/>
      <c r="J185" s="252"/>
    </row>
    <row r="186" ht="15.75" customHeight="1">
      <c r="E186" s="440"/>
      <c r="F186" s="440"/>
      <c r="G186" s="252"/>
      <c r="H186" s="252"/>
      <c r="I186" s="252"/>
      <c r="J186" s="252"/>
    </row>
    <row r="187" ht="15.75" customHeight="1">
      <c r="E187" s="440"/>
      <c r="F187" s="440"/>
      <c r="G187" s="252"/>
      <c r="H187" s="252"/>
      <c r="I187" s="252"/>
      <c r="J187" s="252"/>
    </row>
    <row r="188" ht="15.75" customHeight="1">
      <c r="E188" s="440"/>
      <c r="F188" s="440"/>
      <c r="G188" s="252"/>
      <c r="H188" s="252"/>
      <c r="I188" s="252"/>
      <c r="J188" s="252"/>
    </row>
    <row r="189" ht="15.75" customHeight="1">
      <c r="E189" s="440"/>
      <c r="F189" s="440"/>
      <c r="G189" s="252"/>
      <c r="H189" s="252"/>
      <c r="I189" s="252"/>
      <c r="J189" s="252"/>
    </row>
    <row r="190" ht="15.75" customHeight="1">
      <c r="E190" s="440"/>
      <c r="F190" s="440"/>
      <c r="G190" s="252"/>
      <c r="H190" s="252"/>
      <c r="I190" s="252"/>
      <c r="J190" s="252"/>
    </row>
    <row r="191" ht="15.75" customHeight="1">
      <c r="E191" s="440"/>
      <c r="F191" s="440"/>
      <c r="G191" s="252"/>
      <c r="H191" s="252"/>
      <c r="I191" s="252"/>
      <c r="J191" s="252"/>
    </row>
    <row r="192" ht="15.75" customHeight="1">
      <c r="E192" s="440"/>
      <c r="F192" s="440"/>
      <c r="G192" s="252"/>
      <c r="H192" s="252"/>
      <c r="I192" s="252"/>
      <c r="J192" s="252"/>
    </row>
    <row r="193" ht="15.75" customHeight="1">
      <c r="E193" s="440"/>
      <c r="F193" s="440"/>
      <c r="G193" s="252"/>
      <c r="H193" s="252"/>
      <c r="I193" s="252"/>
      <c r="J193" s="252"/>
    </row>
    <row r="194" ht="15.75" customHeight="1">
      <c r="E194" s="440"/>
      <c r="F194" s="440"/>
      <c r="G194" s="252"/>
      <c r="H194" s="252"/>
      <c r="I194" s="252"/>
      <c r="J194" s="252"/>
    </row>
    <row r="195" ht="15.75" customHeight="1">
      <c r="E195" s="440"/>
      <c r="F195" s="440"/>
      <c r="G195" s="252"/>
      <c r="H195" s="252"/>
      <c r="I195" s="252"/>
      <c r="J195" s="252"/>
    </row>
    <row r="196" ht="15.75" customHeight="1">
      <c r="E196" s="440"/>
      <c r="F196" s="440"/>
      <c r="G196" s="252"/>
      <c r="H196" s="252"/>
      <c r="I196" s="252"/>
      <c r="J196" s="252"/>
    </row>
    <row r="197" ht="15.75" customHeight="1">
      <c r="E197" s="440"/>
      <c r="F197" s="440"/>
      <c r="G197" s="252"/>
      <c r="H197" s="252"/>
      <c r="I197" s="252"/>
      <c r="J197" s="252"/>
    </row>
    <row r="198" ht="15.75" customHeight="1">
      <c r="E198" s="440"/>
      <c r="F198" s="440"/>
      <c r="G198" s="252"/>
      <c r="H198" s="252"/>
      <c r="I198" s="252"/>
      <c r="J198" s="252"/>
    </row>
    <row r="199" ht="15.75" customHeight="1">
      <c r="E199" s="440"/>
      <c r="F199" s="440"/>
      <c r="G199" s="252"/>
      <c r="H199" s="252"/>
      <c r="I199" s="252"/>
      <c r="J199" s="252"/>
    </row>
    <row r="200" ht="15.75" customHeight="1">
      <c r="E200" s="440"/>
      <c r="F200" s="440"/>
      <c r="G200" s="252"/>
      <c r="H200" s="252"/>
      <c r="I200" s="252"/>
      <c r="J200" s="252"/>
    </row>
    <row r="201" ht="15.75" customHeight="1">
      <c r="E201" s="440"/>
      <c r="F201" s="440"/>
      <c r="G201" s="252"/>
      <c r="H201" s="252"/>
      <c r="I201" s="252"/>
      <c r="J201" s="252"/>
    </row>
    <row r="202" ht="15.75" customHeight="1">
      <c r="E202" s="440"/>
      <c r="F202" s="440"/>
      <c r="G202" s="252"/>
      <c r="H202" s="252"/>
      <c r="I202" s="252"/>
      <c r="J202" s="252"/>
    </row>
    <row r="203" ht="15.75" customHeight="1">
      <c r="E203" s="440"/>
      <c r="F203" s="440"/>
      <c r="G203" s="252"/>
      <c r="H203" s="252"/>
      <c r="I203" s="252"/>
      <c r="J203" s="252"/>
    </row>
    <row r="204" ht="15.75" customHeight="1">
      <c r="E204" s="440"/>
      <c r="F204" s="440"/>
      <c r="G204" s="252"/>
      <c r="H204" s="252"/>
      <c r="I204" s="252"/>
      <c r="J204" s="252"/>
    </row>
    <row r="205" ht="15.75" customHeight="1">
      <c r="E205" s="440"/>
      <c r="F205" s="440"/>
      <c r="G205" s="252"/>
      <c r="H205" s="252"/>
      <c r="I205" s="252"/>
      <c r="J205" s="252"/>
    </row>
    <row r="206" ht="15.75" customHeight="1">
      <c r="E206" s="440"/>
      <c r="F206" s="440"/>
      <c r="G206" s="252"/>
      <c r="H206" s="252"/>
      <c r="I206" s="252"/>
      <c r="J206" s="252"/>
    </row>
    <row r="207" ht="15.75" customHeight="1">
      <c r="E207" s="440"/>
      <c r="F207" s="440"/>
      <c r="G207" s="252"/>
      <c r="H207" s="252"/>
      <c r="I207" s="252"/>
      <c r="J207" s="252"/>
    </row>
    <row r="208" ht="15.75" customHeight="1">
      <c r="E208" s="440"/>
      <c r="F208" s="440"/>
      <c r="G208" s="252"/>
      <c r="H208" s="252"/>
      <c r="I208" s="252"/>
      <c r="J208" s="252"/>
    </row>
    <row r="209" ht="15.75" customHeight="1">
      <c r="E209" s="440"/>
      <c r="F209" s="440"/>
      <c r="G209" s="252"/>
      <c r="H209" s="252"/>
      <c r="I209" s="252"/>
      <c r="J209" s="252"/>
    </row>
    <row r="210" ht="15.75" customHeight="1">
      <c r="E210" s="440"/>
      <c r="F210" s="440"/>
      <c r="G210" s="252"/>
      <c r="H210" s="252"/>
      <c r="I210" s="252"/>
      <c r="J210" s="252"/>
    </row>
    <row r="211" ht="15.75" customHeight="1">
      <c r="E211" s="440"/>
      <c r="F211" s="440"/>
      <c r="G211" s="252"/>
      <c r="H211" s="252"/>
      <c r="I211" s="252"/>
      <c r="J211" s="252"/>
    </row>
    <row r="212" ht="15.75" customHeight="1">
      <c r="E212" s="440"/>
      <c r="F212" s="440"/>
      <c r="G212" s="252"/>
      <c r="H212" s="252"/>
      <c r="I212" s="252"/>
      <c r="J212" s="252"/>
    </row>
    <row r="213" ht="15.75" customHeight="1">
      <c r="E213" s="440"/>
      <c r="F213" s="440"/>
      <c r="G213" s="252"/>
      <c r="H213" s="252"/>
      <c r="I213" s="252"/>
      <c r="J213" s="252"/>
    </row>
    <row r="214" ht="15.75" customHeight="1">
      <c r="E214" s="440"/>
      <c r="F214" s="440"/>
      <c r="G214" s="252"/>
      <c r="H214" s="252"/>
      <c r="I214" s="252"/>
      <c r="J214" s="252"/>
    </row>
    <row r="215" ht="15.75" customHeight="1">
      <c r="E215" s="440"/>
      <c r="F215" s="440"/>
      <c r="G215" s="252"/>
      <c r="H215" s="252"/>
      <c r="I215" s="252"/>
      <c r="J215" s="252"/>
    </row>
    <row r="216" ht="15.75" customHeight="1">
      <c r="E216" s="440"/>
      <c r="F216" s="440"/>
      <c r="G216" s="252"/>
      <c r="H216" s="252"/>
      <c r="I216" s="252"/>
      <c r="J216" s="252"/>
    </row>
    <row r="217" ht="15.75" customHeight="1">
      <c r="E217" s="440"/>
      <c r="F217" s="440"/>
      <c r="G217" s="252"/>
      <c r="H217" s="252"/>
      <c r="I217" s="252"/>
      <c r="J217" s="252"/>
    </row>
    <row r="218" ht="15.75" customHeight="1">
      <c r="E218" s="440"/>
      <c r="F218" s="440"/>
      <c r="G218" s="252"/>
      <c r="H218" s="252"/>
      <c r="I218" s="252"/>
      <c r="J218" s="252"/>
    </row>
    <row r="219" ht="15.75" customHeight="1">
      <c r="E219" s="440"/>
      <c r="F219" s="440"/>
      <c r="G219" s="252"/>
      <c r="H219" s="252"/>
      <c r="I219" s="252"/>
      <c r="J219" s="252"/>
    </row>
    <row r="220" ht="15.75" customHeight="1">
      <c r="E220" s="440"/>
      <c r="F220" s="440"/>
      <c r="G220" s="252"/>
      <c r="H220" s="252"/>
      <c r="I220" s="252"/>
      <c r="J220" s="252"/>
    </row>
    <row r="221" ht="15.75" customHeight="1">
      <c r="E221" s="440"/>
      <c r="F221" s="440"/>
      <c r="G221" s="252"/>
      <c r="H221" s="252"/>
      <c r="I221" s="252"/>
      <c r="J221" s="252"/>
    </row>
    <row r="222" ht="15.75" customHeight="1">
      <c r="E222" s="440"/>
      <c r="F222" s="440"/>
      <c r="G222" s="252"/>
      <c r="H222" s="252"/>
      <c r="I222" s="252"/>
      <c r="J222" s="252"/>
    </row>
    <row r="223" ht="15.75" customHeight="1">
      <c r="E223" s="440"/>
      <c r="F223" s="440"/>
      <c r="G223" s="252"/>
      <c r="H223" s="252"/>
      <c r="I223" s="252"/>
      <c r="J223" s="252"/>
    </row>
    <row r="224" ht="15.75" customHeight="1">
      <c r="E224" s="440"/>
      <c r="F224" s="440"/>
      <c r="G224" s="252"/>
      <c r="H224" s="252"/>
      <c r="I224" s="252"/>
      <c r="J224" s="252"/>
    </row>
    <row r="225" ht="15.75" customHeight="1">
      <c r="E225" s="440"/>
      <c r="F225" s="440"/>
      <c r="G225" s="252"/>
      <c r="H225" s="252"/>
      <c r="I225" s="252"/>
      <c r="J225" s="252"/>
    </row>
    <row r="226" ht="15.75" customHeight="1">
      <c r="E226" s="440"/>
      <c r="F226" s="440"/>
      <c r="G226" s="252"/>
      <c r="H226" s="252"/>
      <c r="I226" s="252"/>
      <c r="J226" s="252"/>
    </row>
    <row r="227" ht="15.75" customHeight="1">
      <c r="E227" s="440"/>
      <c r="F227" s="440"/>
      <c r="G227" s="252"/>
      <c r="H227" s="252"/>
      <c r="I227" s="252"/>
      <c r="J227" s="252"/>
    </row>
    <row r="228" ht="15.75" customHeight="1">
      <c r="E228" s="440"/>
      <c r="F228" s="440"/>
      <c r="G228" s="252"/>
      <c r="H228" s="252"/>
      <c r="I228" s="252"/>
      <c r="J228" s="252"/>
    </row>
    <row r="229" ht="15.75" customHeight="1">
      <c r="E229" s="440"/>
      <c r="F229" s="440"/>
      <c r="G229" s="252"/>
      <c r="H229" s="252"/>
      <c r="I229" s="252"/>
      <c r="J229" s="252"/>
    </row>
    <row r="230" ht="15.75" customHeight="1">
      <c r="E230" s="440"/>
      <c r="F230" s="440"/>
      <c r="G230" s="252"/>
      <c r="H230" s="252"/>
      <c r="I230" s="252"/>
      <c r="J230" s="252"/>
    </row>
    <row r="231" ht="15.75" customHeight="1">
      <c r="E231" s="440"/>
      <c r="F231" s="440"/>
      <c r="G231" s="252"/>
      <c r="H231" s="252"/>
      <c r="I231" s="252"/>
      <c r="J231" s="252"/>
    </row>
    <row r="232" ht="15.75" customHeight="1">
      <c r="E232" s="440"/>
      <c r="F232" s="440"/>
      <c r="G232" s="252"/>
      <c r="H232" s="252"/>
      <c r="I232" s="252"/>
      <c r="J232" s="252"/>
    </row>
    <row r="233" ht="15.75" customHeight="1">
      <c r="E233" s="440"/>
      <c r="F233" s="440"/>
      <c r="G233" s="252"/>
      <c r="H233" s="252"/>
      <c r="I233" s="252"/>
      <c r="J233" s="252"/>
    </row>
    <row r="234" ht="15.75" customHeight="1">
      <c r="E234" s="440"/>
      <c r="F234" s="440"/>
      <c r="G234" s="252"/>
      <c r="H234" s="252"/>
      <c r="I234" s="252"/>
      <c r="J234" s="252"/>
    </row>
    <row r="235" ht="15.75" customHeight="1">
      <c r="E235" s="440"/>
      <c r="F235" s="440"/>
      <c r="G235" s="252"/>
      <c r="H235" s="252"/>
      <c r="I235" s="252"/>
      <c r="J235" s="252"/>
    </row>
    <row r="236" ht="15.75" customHeight="1">
      <c r="E236" s="440"/>
      <c r="F236" s="440"/>
      <c r="G236" s="252"/>
      <c r="H236" s="252"/>
      <c r="I236" s="252"/>
      <c r="J236" s="252"/>
    </row>
    <row r="237" ht="15.75" customHeight="1">
      <c r="E237" s="440"/>
      <c r="F237" s="440"/>
      <c r="G237" s="252"/>
      <c r="H237" s="252"/>
      <c r="I237" s="252"/>
      <c r="J237" s="252"/>
    </row>
    <row r="238" ht="15.75" customHeight="1">
      <c r="E238" s="440"/>
      <c r="F238" s="440"/>
      <c r="G238" s="252"/>
      <c r="H238" s="252"/>
      <c r="I238" s="252"/>
      <c r="J238" s="252"/>
    </row>
    <row r="239" ht="15.75" customHeight="1">
      <c r="E239" s="440"/>
      <c r="F239" s="440"/>
      <c r="G239" s="252"/>
      <c r="H239" s="252"/>
      <c r="I239" s="252"/>
      <c r="J239" s="252"/>
    </row>
    <row r="240" ht="15.75" customHeight="1">
      <c r="E240" s="440"/>
      <c r="F240" s="440"/>
      <c r="G240" s="252"/>
      <c r="H240" s="252"/>
      <c r="I240" s="252"/>
      <c r="J240" s="252"/>
    </row>
    <row r="241" ht="15.75" customHeight="1">
      <c r="E241" s="440"/>
      <c r="F241" s="440"/>
      <c r="G241" s="252"/>
      <c r="H241" s="252"/>
      <c r="I241" s="252"/>
      <c r="J241" s="252"/>
    </row>
    <row r="242" ht="15.75" customHeight="1">
      <c r="E242" s="440"/>
      <c r="F242" s="440"/>
      <c r="G242" s="252"/>
      <c r="H242" s="252"/>
      <c r="I242" s="252"/>
      <c r="J242" s="252"/>
    </row>
    <row r="243" ht="15.75" customHeight="1">
      <c r="E243" s="440"/>
      <c r="F243" s="440"/>
      <c r="G243" s="252"/>
      <c r="H243" s="252"/>
      <c r="I243" s="252"/>
      <c r="J243" s="252"/>
    </row>
    <row r="244" ht="15.75" customHeight="1">
      <c r="E244" s="440"/>
      <c r="F244" s="440"/>
      <c r="G244" s="252"/>
      <c r="H244" s="252"/>
      <c r="I244" s="252"/>
      <c r="J244" s="252"/>
    </row>
    <row r="245" ht="15.75" customHeight="1">
      <c r="E245" s="440"/>
      <c r="F245" s="440"/>
      <c r="G245" s="252"/>
      <c r="H245" s="252"/>
      <c r="I245" s="252"/>
      <c r="J245" s="252"/>
    </row>
    <row r="246" ht="15.75" customHeight="1">
      <c r="E246" s="440"/>
      <c r="F246" s="440"/>
      <c r="G246" s="252"/>
      <c r="H246" s="252"/>
      <c r="I246" s="252"/>
      <c r="J246" s="252"/>
    </row>
    <row r="247" ht="15.75" customHeight="1">
      <c r="E247" s="440"/>
      <c r="F247" s="440"/>
      <c r="G247" s="252"/>
      <c r="H247" s="252"/>
      <c r="I247" s="252"/>
      <c r="J247" s="252"/>
    </row>
    <row r="248" ht="15.75" customHeight="1">
      <c r="E248" s="440"/>
      <c r="F248" s="440"/>
      <c r="G248" s="252"/>
      <c r="H248" s="252"/>
      <c r="I248" s="252"/>
      <c r="J248" s="252"/>
    </row>
    <row r="249" ht="15.75" customHeight="1">
      <c r="E249" s="440"/>
      <c r="F249" s="440"/>
      <c r="G249" s="252"/>
      <c r="H249" s="252"/>
      <c r="I249" s="252"/>
      <c r="J249" s="252"/>
    </row>
    <row r="250" ht="15.75" customHeight="1">
      <c r="E250" s="440"/>
      <c r="F250" s="440"/>
      <c r="G250" s="252"/>
      <c r="H250" s="252"/>
      <c r="I250" s="252"/>
      <c r="J250" s="252"/>
    </row>
    <row r="251" ht="15.75" customHeight="1">
      <c r="E251" s="440"/>
      <c r="F251" s="440"/>
      <c r="G251" s="252"/>
      <c r="H251" s="252"/>
      <c r="I251" s="252"/>
      <c r="J251" s="252"/>
    </row>
    <row r="252" ht="15.75" customHeight="1">
      <c r="E252" s="440"/>
      <c r="F252" s="440"/>
      <c r="G252" s="252"/>
      <c r="H252" s="252"/>
      <c r="I252" s="252"/>
      <c r="J252" s="252"/>
    </row>
    <row r="253" ht="15.75" customHeight="1">
      <c r="E253" s="440"/>
      <c r="F253" s="440"/>
      <c r="G253" s="252"/>
      <c r="H253" s="252"/>
      <c r="I253" s="252"/>
      <c r="J253" s="252"/>
    </row>
    <row r="254" ht="15.75" customHeight="1">
      <c r="E254" s="440"/>
      <c r="F254" s="440"/>
      <c r="G254" s="252"/>
      <c r="H254" s="252"/>
      <c r="I254" s="252"/>
      <c r="J254" s="252"/>
    </row>
    <row r="255" ht="15.75" customHeight="1">
      <c r="E255" s="440"/>
      <c r="F255" s="440"/>
      <c r="G255" s="252"/>
      <c r="H255" s="252"/>
      <c r="I255" s="252"/>
      <c r="J255" s="252"/>
    </row>
    <row r="256" ht="15.75" customHeight="1">
      <c r="E256" s="440"/>
      <c r="F256" s="440"/>
      <c r="G256" s="252"/>
      <c r="H256" s="252"/>
      <c r="I256" s="252"/>
      <c r="J256" s="252"/>
    </row>
    <row r="257" ht="15.75" customHeight="1">
      <c r="E257" s="440"/>
      <c r="F257" s="440"/>
      <c r="G257" s="252"/>
      <c r="H257" s="252"/>
      <c r="I257" s="252"/>
      <c r="J257" s="252"/>
    </row>
    <row r="258" ht="15.75" customHeight="1">
      <c r="E258" s="440"/>
      <c r="F258" s="440"/>
      <c r="G258" s="252"/>
      <c r="H258" s="252"/>
      <c r="I258" s="252"/>
      <c r="J258" s="252"/>
    </row>
    <row r="259" ht="15.75" customHeight="1">
      <c r="E259" s="440"/>
      <c r="F259" s="440"/>
      <c r="G259" s="252"/>
      <c r="H259" s="252"/>
      <c r="I259" s="252"/>
      <c r="J259" s="252"/>
    </row>
    <row r="260" ht="15.75" customHeight="1">
      <c r="E260" s="440"/>
      <c r="F260" s="440"/>
      <c r="G260" s="252"/>
      <c r="H260" s="252"/>
      <c r="I260" s="252"/>
      <c r="J260" s="252"/>
    </row>
    <row r="261" ht="15.75" customHeight="1">
      <c r="E261" s="440"/>
      <c r="F261" s="440"/>
      <c r="G261" s="252"/>
      <c r="H261" s="252"/>
      <c r="I261" s="252"/>
      <c r="J261" s="252"/>
    </row>
    <row r="262" ht="15.75" customHeight="1">
      <c r="E262" s="440"/>
      <c r="F262" s="440"/>
      <c r="G262" s="252"/>
      <c r="H262" s="252"/>
      <c r="I262" s="252"/>
      <c r="J262" s="252"/>
    </row>
    <row r="263" ht="15.75" customHeight="1">
      <c r="E263" s="440"/>
      <c r="F263" s="440"/>
      <c r="G263" s="252"/>
      <c r="H263" s="252"/>
      <c r="I263" s="252"/>
      <c r="J263" s="252"/>
    </row>
    <row r="264" ht="15.75" customHeight="1">
      <c r="E264" s="440"/>
      <c r="F264" s="440"/>
      <c r="G264" s="252"/>
      <c r="H264" s="252"/>
      <c r="I264" s="252"/>
      <c r="J264" s="252"/>
    </row>
    <row r="265" ht="15.75" customHeight="1">
      <c r="E265" s="440"/>
      <c r="F265" s="440"/>
      <c r="G265" s="252"/>
      <c r="H265" s="252"/>
      <c r="I265" s="252"/>
      <c r="J265" s="252"/>
    </row>
    <row r="266" ht="15.75" customHeight="1">
      <c r="E266" s="440"/>
      <c r="F266" s="440"/>
      <c r="G266" s="252"/>
      <c r="H266" s="252"/>
      <c r="I266" s="252"/>
      <c r="J266" s="252"/>
    </row>
    <row r="267" ht="15.75" customHeight="1">
      <c r="E267" s="440"/>
      <c r="F267" s="440"/>
      <c r="G267" s="252"/>
      <c r="H267" s="252"/>
      <c r="I267" s="252"/>
      <c r="J267" s="252"/>
    </row>
    <row r="268" ht="15.75" customHeight="1">
      <c r="E268" s="440"/>
      <c r="F268" s="440"/>
      <c r="G268" s="252"/>
      <c r="H268" s="252"/>
      <c r="I268" s="252"/>
      <c r="J268" s="252"/>
    </row>
    <row r="269" ht="15.75" customHeight="1">
      <c r="E269" s="440"/>
      <c r="F269" s="440"/>
      <c r="G269" s="252"/>
      <c r="H269" s="252"/>
      <c r="I269" s="252"/>
      <c r="J269" s="252"/>
    </row>
    <row r="270" ht="15.75" customHeight="1">
      <c r="E270" s="440"/>
      <c r="F270" s="440"/>
      <c r="G270" s="252"/>
      <c r="H270" s="252"/>
      <c r="I270" s="252"/>
      <c r="J270" s="252"/>
    </row>
    <row r="271" ht="15.75" customHeight="1">
      <c r="E271" s="440"/>
      <c r="F271" s="440"/>
      <c r="G271" s="252"/>
      <c r="H271" s="252"/>
      <c r="I271" s="252"/>
      <c r="J271" s="252"/>
    </row>
    <row r="272" ht="15.75" customHeight="1">
      <c r="E272" s="440"/>
      <c r="F272" s="440"/>
      <c r="G272" s="252"/>
      <c r="H272" s="252"/>
      <c r="I272" s="252"/>
      <c r="J272" s="252"/>
    </row>
    <row r="273" ht="15.75" customHeight="1">
      <c r="E273" s="440"/>
      <c r="F273" s="440"/>
      <c r="G273" s="252"/>
      <c r="H273" s="252"/>
      <c r="I273" s="252"/>
      <c r="J273" s="252"/>
    </row>
    <row r="274" ht="15.75" customHeight="1">
      <c r="E274" s="440"/>
      <c r="F274" s="440"/>
      <c r="G274" s="252"/>
      <c r="H274" s="252"/>
      <c r="I274" s="252"/>
      <c r="J274" s="252"/>
    </row>
    <row r="275" ht="15.75" customHeight="1">
      <c r="E275" s="440"/>
      <c r="F275" s="440"/>
      <c r="G275" s="252"/>
      <c r="H275" s="252"/>
      <c r="I275" s="252"/>
      <c r="J275" s="252"/>
    </row>
    <row r="276" ht="15.75" customHeight="1">
      <c r="E276" s="440"/>
      <c r="F276" s="440"/>
      <c r="G276" s="252"/>
      <c r="H276" s="252"/>
      <c r="I276" s="252"/>
      <c r="J276" s="252"/>
    </row>
    <row r="277" ht="15.75" customHeight="1">
      <c r="E277" s="440"/>
      <c r="F277" s="440"/>
      <c r="G277" s="252"/>
      <c r="H277" s="252"/>
      <c r="I277" s="252"/>
      <c r="J277" s="252"/>
    </row>
    <row r="278" ht="15.75" customHeight="1">
      <c r="E278" s="440"/>
      <c r="F278" s="440"/>
      <c r="G278" s="252"/>
      <c r="H278" s="252"/>
      <c r="I278" s="252"/>
      <c r="J278" s="252"/>
    </row>
    <row r="279" ht="15.75" customHeight="1">
      <c r="E279" s="440"/>
      <c r="F279" s="440"/>
      <c r="G279" s="252"/>
      <c r="H279" s="252"/>
      <c r="I279" s="252"/>
      <c r="J279" s="252"/>
    </row>
    <row r="280" ht="15.75" customHeight="1">
      <c r="E280" s="440"/>
      <c r="F280" s="440"/>
      <c r="G280" s="252"/>
      <c r="H280" s="252"/>
      <c r="I280" s="252"/>
      <c r="J280" s="252"/>
    </row>
    <row r="281" ht="15.75" customHeight="1">
      <c r="E281" s="440"/>
      <c r="F281" s="440"/>
      <c r="G281" s="252"/>
      <c r="H281" s="252"/>
      <c r="I281" s="252"/>
      <c r="J281" s="252"/>
    </row>
    <row r="282" ht="15.75" customHeight="1">
      <c r="E282" s="440"/>
      <c r="F282" s="440"/>
      <c r="G282" s="252"/>
      <c r="H282" s="252"/>
      <c r="I282" s="252"/>
      <c r="J282" s="252"/>
    </row>
    <row r="283" ht="15.75" customHeight="1">
      <c r="E283" s="440"/>
      <c r="F283" s="440"/>
      <c r="G283" s="252"/>
      <c r="H283" s="252"/>
      <c r="I283" s="252"/>
      <c r="J283" s="252"/>
    </row>
    <row r="284" ht="15.75" customHeight="1">
      <c r="E284" s="440"/>
      <c r="F284" s="440"/>
      <c r="G284" s="252"/>
      <c r="H284" s="252"/>
      <c r="I284" s="252"/>
      <c r="J284" s="252"/>
    </row>
    <row r="285" ht="15.75" customHeight="1">
      <c r="E285" s="440"/>
      <c r="F285" s="440"/>
      <c r="G285" s="252"/>
      <c r="H285" s="252"/>
      <c r="I285" s="252"/>
      <c r="J285" s="252"/>
    </row>
    <row r="286" ht="15.75" customHeight="1">
      <c r="E286" s="440"/>
      <c r="F286" s="440"/>
      <c r="G286" s="252"/>
      <c r="H286" s="252"/>
      <c r="I286" s="252"/>
      <c r="J286" s="252"/>
    </row>
    <row r="287" ht="15.75" customHeight="1">
      <c r="E287" s="440"/>
      <c r="F287" s="440"/>
      <c r="G287" s="252"/>
      <c r="H287" s="252"/>
      <c r="I287" s="252"/>
      <c r="J287" s="252"/>
    </row>
    <row r="288" ht="15.75" customHeight="1">
      <c r="E288" s="440"/>
      <c r="F288" s="440"/>
      <c r="G288" s="252"/>
      <c r="H288" s="252"/>
      <c r="I288" s="252"/>
      <c r="J288" s="252"/>
    </row>
    <row r="289" ht="15.75" customHeight="1">
      <c r="E289" s="440"/>
      <c r="F289" s="440"/>
      <c r="G289" s="252"/>
      <c r="H289" s="252"/>
      <c r="I289" s="252"/>
      <c r="J289" s="252"/>
    </row>
    <row r="290" ht="15.75" customHeight="1">
      <c r="E290" s="440"/>
      <c r="F290" s="440"/>
      <c r="G290" s="252"/>
      <c r="H290" s="252"/>
      <c r="I290" s="252"/>
      <c r="J290" s="252"/>
    </row>
    <row r="291" ht="15.75" customHeight="1">
      <c r="E291" s="440"/>
      <c r="F291" s="440"/>
      <c r="G291" s="252"/>
      <c r="H291" s="252"/>
      <c r="I291" s="252"/>
      <c r="J291" s="252"/>
    </row>
    <row r="292" ht="15.75" customHeight="1">
      <c r="E292" s="440"/>
      <c r="F292" s="440"/>
      <c r="G292" s="252"/>
      <c r="H292" s="252"/>
      <c r="I292" s="252"/>
      <c r="J292" s="252"/>
    </row>
    <row r="293" ht="15.75" customHeight="1">
      <c r="E293" s="440"/>
      <c r="F293" s="440"/>
      <c r="G293" s="252"/>
      <c r="H293" s="252"/>
      <c r="I293" s="252"/>
      <c r="J293" s="252"/>
    </row>
    <row r="294" ht="15.75" customHeight="1">
      <c r="E294" s="440"/>
      <c r="F294" s="440"/>
      <c r="G294" s="252"/>
      <c r="H294" s="252"/>
      <c r="I294" s="252"/>
      <c r="J294" s="252"/>
    </row>
    <row r="295" ht="15.75" customHeight="1">
      <c r="E295" s="440"/>
      <c r="F295" s="440"/>
      <c r="G295" s="252"/>
      <c r="H295" s="252"/>
      <c r="I295" s="252"/>
      <c r="J295" s="252"/>
    </row>
    <row r="296" ht="15.75" customHeight="1">
      <c r="E296" s="440"/>
      <c r="F296" s="440"/>
      <c r="G296" s="252"/>
      <c r="H296" s="252"/>
      <c r="I296" s="252"/>
      <c r="J296" s="252"/>
    </row>
    <row r="297" ht="15.75" customHeight="1">
      <c r="E297" s="440"/>
      <c r="F297" s="440"/>
      <c r="G297" s="252"/>
      <c r="H297" s="252"/>
      <c r="I297" s="252"/>
      <c r="J297" s="252"/>
    </row>
    <row r="298" ht="15.75" customHeight="1">
      <c r="E298" s="440"/>
      <c r="F298" s="440"/>
      <c r="G298" s="252"/>
      <c r="H298" s="252"/>
      <c r="I298" s="252"/>
      <c r="J298" s="252"/>
    </row>
    <row r="299" ht="15.75" customHeight="1">
      <c r="E299" s="440"/>
      <c r="F299" s="440"/>
      <c r="G299" s="252"/>
      <c r="H299" s="252"/>
      <c r="I299" s="252"/>
      <c r="J299" s="252"/>
    </row>
    <row r="300" ht="15.75" customHeight="1">
      <c r="E300" s="440"/>
      <c r="F300" s="440"/>
      <c r="G300" s="252"/>
      <c r="H300" s="252"/>
      <c r="I300" s="252"/>
      <c r="J300" s="252"/>
    </row>
    <row r="301" ht="15.75" customHeight="1">
      <c r="E301" s="440"/>
      <c r="F301" s="440"/>
      <c r="G301" s="252"/>
      <c r="H301" s="252"/>
      <c r="I301" s="252"/>
      <c r="J301" s="252"/>
    </row>
    <row r="302" ht="15.75" customHeight="1">
      <c r="E302" s="440"/>
      <c r="F302" s="440"/>
      <c r="G302" s="252"/>
      <c r="H302" s="252"/>
      <c r="I302" s="252"/>
      <c r="J302" s="252"/>
    </row>
    <row r="303" ht="15.75" customHeight="1">
      <c r="E303" s="440"/>
      <c r="F303" s="440"/>
      <c r="G303" s="252"/>
      <c r="H303" s="252"/>
      <c r="I303" s="252"/>
      <c r="J303" s="252"/>
    </row>
    <row r="304" ht="15.75" customHeight="1">
      <c r="E304" s="440"/>
      <c r="F304" s="440"/>
      <c r="G304" s="252"/>
      <c r="H304" s="252"/>
      <c r="I304" s="252"/>
      <c r="J304" s="252"/>
    </row>
    <row r="305" ht="15.75" customHeight="1">
      <c r="E305" s="440"/>
      <c r="F305" s="440"/>
      <c r="G305" s="252"/>
      <c r="H305" s="252"/>
      <c r="I305" s="252"/>
      <c r="J305" s="252"/>
    </row>
    <row r="306" ht="15.75" customHeight="1">
      <c r="E306" s="440"/>
      <c r="F306" s="440"/>
      <c r="G306" s="252"/>
      <c r="H306" s="252"/>
      <c r="I306" s="252"/>
      <c r="J306" s="252"/>
    </row>
    <row r="307" ht="15.75" customHeight="1">
      <c r="E307" s="440"/>
      <c r="F307" s="440"/>
      <c r="G307" s="252"/>
      <c r="H307" s="252"/>
      <c r="I307" s="252"/>
      <c r="J307" s="252"/>
    </row>
    <row r="308" ht="15.75" customHeight="1">
      <c r="E308" s="440"/>
      <c r="F308" s="440"/>
      <c r="G308" s="252"/>
      <c r="H308" s="252"/>
      <c r="I308" s="252"/>
      <c r="J308" s="252"/>
    </row>
    <row r="309" ht="15.75" customHeight="1">
      <c r="E309" s="440"/>
      <c r="F309" s="440"/>
      <c r="G309" s="252"/>
      <c r="H309" s="252"/>
      <c r="I309" s="252"/>
      <c r="J309" s="252"/>
    </row>
    <row r="310" ht="15.75" customHeight="1">
      <c r="E310" s="440"/>
      <c r="F310" s="440"/>
      <c r="G310" s="252"/>
      <c r="H310" s="252"/>
      <c r="I310" s="252"/>
      <c r="J310" s="252"/>
    </row>
    <row r="311" ht="15.75" customHeight="1">
      <c r="E311" s="440"/>
      <c r="F311" s="440"/>
      <c r="G311" s="252"/>
      <c r="H311" s="252"/>
      <c r="I311" s="252"/>
      <c r="J311" s="252"/>
    </row>
    <row r="312" ht="15.75" customHeight="1">
      <c r="E312" s="440"/>
      <c r="F312" s="440"/>
      <c r="G312" s="252"/>
      <c r="H312" s="252"/>
      <c r="I312" s="252"/>
      <c r="J312" s="252"/>
    </row>
    <row r="313" ht="15.75" customHeight="1">
      <c r="E313" s="440"/>
      <c r="F313" s="440"/>
      <c r="G313" s="252"/>
      <c r="H313" s="252"/>
      <c r="I313" s="252"/>
      <c r="J313" s="252"/>
    </row>
    <row r="314" ht="15.75" customHeight="1">
      <c r="E314" s="440"/>
      <c r="F314" s="440"/>
      <c r="G314" s="252"/>
      <c r="H314" s="252"/>
      <c r="I314" s="252"/>
      <c r="J314" s="252"/>
    </row>
    <row r="315" ht="15.75" customHeight="1">
      <c r="E315" s="440"/>
      <c r="F315" s="440"/>
      <c r="G315" s="252"/>
      <c r="H315" s="252"/>
      <c r="I315" s="252"/>
      <c r="J315" s="252"/>
    </row>
    <row r="316" ht="15.75" customHeight="1">
      <c r="E316" s="440"/>
      <c r="F316" s="440"/>
      <c r="G316" s="252"/>
      <c r="H316" s="252"/>
      <c r="I316" s="252"/>
      <c r="J316" s="252"/>
    </row>
    <row r="317" ht="15.75" customHeight="1">
      <c r="E317" s="440"/>
      <c r="F317" s="440"/>
      <c r="G317" s="252"/>
      <c r="H317" s="252"/>
      <c r="I317" s="252"/>
      <c r="J317" s="252"/>
    </row>
    <row r="318" ht="15.75" customHeight="1">
      <c r="E318" s="440"/>
      <c r="F318" s="440"/>
      <c r="G318" s="252"/>
      <c r="H318" s="252"/>
      <c r="I318" s="252"/>
      <c r="J318" s="252"/>
    </row>
    <row r="319" ht="15.75" customHeight="1">
      <c r="E319" s="440"/>
      <c r="F319" s="440"/>
      <c r="G319" s="252"/>
      <c r="H319" s="252"/>
      <c r="I319" s="252"/>
      <c r="J319" s="252"/>
    </row>
    <row r="320" ht="15.75" customHeight="1">
      <c r="E320" s="440"/>
      <c r="F320" s="440"/>
      <c r="G320" s="252"/>
      <c r="H320" s="252"/>
      <c r="I320" s="252"/>
      <c r="J320" s="252"/>
    </row>
    <row r="321" ht="15.75" customHeight="1">
      <c r="E321" s="440"/>
      <c r="F321" s="440"/>
      <c r="G321" s="252"/>
      <c r="H321" s="252"/>
      <c r="I321" s="252"/>
      <c r="J321" s="252"/>
    </row>
    <row r="322" ht="15.75" customHeight="1">
      <c r="E322" s="440"/>
      <c r="F322" s="440"/>
      <c r="G322" s="252"/>
      <c r="H322" s="252"/>
      <c r="I322" s="252"/>
      <c r="J322" s="252"/>
    </row>
    <row r="323" ht="15.75" customHeight="1">
      <c r="E323" s="440"/>
      <c r="F323" s="440"/>
      <c r="G323" s="252"/>
      <c r="H323" s="252"/>
      <c r="I323" s="252"/>
      <c r="J323" s="252"/>
    </row>
    <row r="324" ht="15.75" customHeight="1">
      <c r="E324" s="440"/>
      <c r="F324" s="440"/>
      <c r="G324" s="252"/>
      <c r="H324" s="252"/>
      <c r="I324" s="252"/>
      <c r="J324" s="252"/>
    </row>
    <row r="325" ht="15.75" customHeight="1">
      <c r="E325" s="440"/>
      <c r="F325" s="440"/>
      <c r="G325" s="252"/>
      <c r="H325" s="252"/>
      <c r="I325" s="252"/>
      <c r="J325" s="252"/>
    </row>
    <row r="326" ht="15.75" customHeight="1">
      <c r="E326" s="440"/>
      <c r="F326" s="440"/>
      <c r="G326" s="252"/>
      <c r="H326" s="252"/>
      <c r="I326" s="252"/>
      <c r="J326" s="252"/>
    </row>
    <row r="327" ht="15.75" customHeight="1">
      <c r="E327" s="440"/>
      <c r="F327" s="440"/>
      <c r="G327" s="252"/>
      <c r="H327" s="252"/>
      <c r="I327" s="252"/>
      <c r="J327" s="252"/>
    </row>
    <row r="328" ht="15.75" customHeight="1">
      <c r="E328" s="440"/>
      <c r="F328" s="440"/>
      <c r="G328" s="252"/>
      <c r="H328" s="252"/>
      <c r="I328" s="252"/>
      <c r="J328" s="252"/>
    </row>
    <row r="329" ht="15.75" customHeight="1">
      <c r="E329" s="440"/>
      <c r="F329" s="440"/>
      <c r="G329" s="252"/>
      <c r="H329" s="252"/>
      <c r="I329" s="252"/>
      <c r="J329" s="252"/>
    </row>
    <row r="330" ht="15.75" customHeight="1">
      <c r="E330" s="440"/>
      <c r="F330" s="440"/>
      <c r="G330" s="252"/>
      <c r="H330" s="252"/>
      <c r="I330" s="252"/>
      <c r="J330" s="252"/>
    </row>
    <row r="331" ht="15.75" customHeight="1">
      <c r="E331" s="440"/>
      <c r="F331" s="440"/>
      <c r="G331" s="252"/>
      <c r="H331" s="252"/>
      <c r="I331" s="252"/>
      <c r="J331" s="252"/>
    </row>
    <row r="332" ht="15.75" customHeight="1">
      <c r="E332" s="440"/>
      <c r="F332" s="440"/>
      <c r="G332" s="252"/>
      <c r="H332" s="252"/>
      <c r="I332" s="252"/>
      <c r="J332" s="252"/>
    </row>
    <row r="333" ht="15.75" customHeight="1">
      <c r="E333" s="440"/>
      <c r="F333" s="440"/>
      <c r="G333" s="252"/>
      <c r="H333" s="252"/>
      <c r="I333" s="252"/>
      <c r="J333" s="252"/>
    </row>
    <row r="334" ht="15.75" customHeight="1">
      <c r="E334" s="440"/>
      <c r="F334" s="440"/>
      <c r="G334" s="252"/>
      <c r="H334" s="252"/>
      <c r="I334" s="252"/>
      <c r="J334" s="252"/>
    </row>
    <row r="335" ht="15.75" customHeight="1">
      <c r="E335" s="440"/>
      <c r="F335" s="440"/>
      <c r="G335" s="252"/>
      <c r="H335" s="252"/>
      <c r="I335" s="252"/>
      <c r="J335" s="252"/>
    </row>
    <row r="336" ht="15.75" customHeight="1">
      <c r="E336" s="440"/>
      <c r="F336" s="440"/>
      <c r="G336" s="252"/>
      <c r="H336" s="252"/>
      <c r="I336" s="252"/>
      <c r="J336" s="252"/>
    </row>
    <row r="337" ht="15.75" customHeight="1">
      <c r="E337" s="440"/>
      <c r="F337" s="440"/>
      <c r="G337" s="252"/>
      <c r="H337" s="252"/>
      <c r="I337" s="252"/>
      <c r="J337" s="252"/>
    </row>
    <row r="338" ht="15.75" customHeight="1">
      <c r="E338" s="440"/>
      <c r="F338" s="440"/>
      <c r="G338" s="252"/>
      <c r="H338" s="252"/>
      <c r="I338" s="252"/>
      <c r="J338" s="252"/>
    </row>
    <row r="339" ht="15.75" customHeight="1">
      <c r="E339" s="440"/>
      <c r="F339" s="440"/>
      <c r="G339" s="252"/>
      <c r="H339" s="252"/>
      <c r="I339" s="252"/>
      <c r="J339" s="252"/>
    </row>
    <row r="340" ht="15.75" customHeight="1">
      <c r="E340" s="440"/>
      <c r="F340" s="440"/>
      <c r="G340" s="252"/>
      <c r="H340" s="252"/>
      <c r="I340" s="252"/>
      <c r="J340" s="252"/>
    </row>
    <row r="341" ht="15.75" customHeight="1">
      <c r="E341" s="440"/>
      <c r="F341" s="440"/>
      <c r="G341" s="252"/>
      <c r="H341" s="252"/>
      <c r="I341" s="252"/>
      <c r="J341" s="252"/>
    </row>
    <row r="342" ht="15.75" customHeight="1">
      <c r="E342" s="440"/>
      <c r="F342" s="440"/>
      <c r="G342" s="252"/>
      <c r="H342" s="252"/>
      <c r="I342" s="252"/>
      <c r="J342" s="252"/>
    </row>
    <row r="343" ht="15.75" customHeight="1">
      <c r="E343" s="440"/>
      <c r="F343" s="440"/>
      <c r="G343" s="252"/>
      <c r="H343" s="252"/>
      <c r="I343" s="252"/>
      <c r="J343" s="252"/>
    </row>
    <row r="344" ht="15.75" customHeight="1">
      <c r="E344" s="440"/>
      <c r="F344" s="440"/>
      <c r="G344" s="252"/>
      <c r="H344" s="252"/>
      <c r="I344" s="252"/>
      <c r="J344" s="252"/>
    </row>
    <row r="345" ht="15.75" customHeight="1">
      <c r="E345" s="440"/>
      <c r="F345" s="440"/>
      <c r="G345" s="252"/>
      <c r="H345" s="252"/>
      <c r="I345" s="252"/>
      <c r="J345" s="252"/>
    </row>
    <row r="346" ht="15.75" customHeight="1">
      <c r="E346" s="440"/>
      <c r="F346" s="440"/>
      <c r="G346" s="252"/>
      <c r="H346" s="252"/>
      <c r="I346" s="252"/>
      <c r="J346" s="252"/>
    </row>
    <row r="347" ht="15.75" customHeight="1">
      <c r="E347" s="440"/>
      <c r="F347" s="440"/>
      <c r="G347" s="252"/>
      <c r="H347" s="252"/>
      <c r="I347" s="252"/>
      <c r="J347" s="252"/>
    </row>
    <row r="348" ht="15.75" customHeight="1">
      <c r="E348" s="440"/>
      <c r="F348" s="440"/>
      <c r="G348" s="252"/>
      <c r="H348" s="252"/>
      <c r="I348" s="252"/>
      <c r="J348" s="252"/>
    </row>
    <row r="349" ht="15.75" customHeight="1">
      <c r="E349" s="440"/>
      <c r="F349" s="440"/>
      <c r="G349" s="252"/>
      <c r="H349" s="252"/>
      <c r="I349" s="252"/>
      <c r="J349" s="252"/>
    </row>
    <row r="350" ht="15.75" customHeight="1">
      <c r="E350" s="440"/>
      <c r="F350" s="440"/>
      <c r="G350" s="252"/>
      <c r="H350" s="252"/>
      <c r="I350" s="252"/>
      <c r="J350" s="252"/>
    </row>
    <row r="351" ht="15.75" customHeight="1">
      <c r="E351" s="440"/>
      <c r="F351" s="440"/>
      <c r="G351" s="252"/>
      <c r="H351" s="252"/>
      <c r="I351" s="252"/>
      <c r="J351" s="252"/>
    </row>
    <row r="352" ht="15.75" customHeight="1">
      <c r="E352" s="440"/>
      <c r="F352" s="440"/>
      <c r="G352" s="252"/>
      <c r="H352" s="252"/>
      <c r="I352" s="252"/>
      <c r="J352" s="252"/>
    </row>
    <row r="353" ht="15.75" customHeight="1">
      <c r="E353" s="440"/>
      <c r="F353" s="440"/>
      <c r="G353" s="252"/>
      <c r="H353" s="252"/>
      <c r="I353" s="252"/>
      <c r="J353" s="252"/>
    </row>
    <row r="354" ht="15.75" customHeight="1">
      <c r="E354" s="440"/>
      <c r="F354" s="440"/>
      <c r="G354" s="252"/>
      <c r="H354" s="252"/>
      <c r="I354" s="252"/>
      <c r="J354" s="252"/>
    </row>
    <row r="355" ht="15.75" customHeight="1">
      <c r="E355" s="440"/>
      <c r="F355" s="440"/>
      <c r="G355" s="252"/>
      <c r="H355" s="252"/>
      <c r="I355" s="252"/>
      <c r="J355" s="252"/>
    </row>
    <row r="356" ht="15.75" customHeight="1">
      <c r="E356" s="440"/>
      <c r="F356" s="440"/>
      <c r="G356" s="252"/>
      <c r="H356" s="252"/>
      <c r="I356" s="252"/>
      <c r="J356" s="252"/>
    </row>
    <row r="357" ht="15.75" customHeight="1">
      <c r="E357" s="440"/>
      <c r="F357" s="440"/>
      <c r="G357" s="252"/>
      <c r="H357" s="252"/>
      <c r="I357" s="252"/>
      <c r="J357" s="252"/>
    </row>
    <row r="358" ht="15.75" customHeight="1">
      <c r="E358" s="440"/>
      <c r="F358" s="440"/>
      <c r="G358" s="252"/>
      <c r="H358" s="252"/>
      <c r="I358" s="252"/>
      <c r="J358" s="252"/>
    </row>
    <row r="359" ht="15.75" customHeight="1">
      <c r="E359" s="440"/>
      <c r="F359" s="440"/>
      <c r="G359" s="252"/>
      <c r="H359" s="252"/>
      <c r="I359" s="252"/>
      <c r="J359" s="252"/>
    </row>
    <row r="360" ht="15.75" customHeight="1">
      <c r="E360" s="440"/>
      <c r="F360" s="440"/>
      <c r="G360" s="252"/>
      <c r="H360" s="252"/>
      <c r="I360" s="252"/>
      <c r="J360" s="252"/>
    </row>
    <row r="361" ht="15.75" customHeight="1">
      <c r="E361" s="440"/>
      <c r="F361" s="440"/>
      <c r="G361" s="252"/>
      <c r="H361" s="252"/>
      <c r="I361" s="252"/>
      <c r="J361" s="252"/>
    </row>
    <row r="362" ht="15.75" customHeight="1">
      <c r="E362" s="440"/>
      <c r="F362" s="440"/>
      <c r="G362" s="252"/>
      <c r="H362" s="252"/>
      <c r="I362" s="252"/>
      <c r="J362" s="252"/>
    </row>
    <row r="363" ht="15.75" customHeight="1">
      <c r="E363" s="440"/>
      <c r="F363" s="440"/>
      <c r="G363" s="252"/>
      <c r="H363" s="252"/>
      <c r="I363" s="252"/>
      <c r="J363" s="252"/>
    </row>
    <row r="364" ht="15.75" customHeight="1">
      <c r="E364" s="440"/>
      <c r="F364" s="440"/>
      <c r="G364" s="252"/>
      <c r="H364" s="252"/>
      <c r="I364" s="252"/>
      <c r="J364" s="252"/>
    </row>
    <row r="365" ht="15.75" customHeight="1">
      <c r="E365" s="440"/>
      <c r="F365" s="440"/>
      <c r="G365" s="252"/>
      <c r="H365" s="252"/>
      <c r="I365" s="252"/>
      <c r="J365" s="252"/>
    </row>
    <row r="366" ht="15.75" customHeight="1">
      <c r="E366" s="440"/>
      <c r="F366" s="440"/>
      <c r="G366" s="252"/>
      <c r="H366" s="252"/>
      <c r="I366" s="252"/>
      <c r="J366" s="252"/>
    </row>
    <row r="367" ht="15.75" customHeight="1">
      <c r="E367" s="440"/>
      <c r="F367" s="440"/>
      <c r="G367" s="252"/>
      <c r="H367" s="252"/>
      <c r="I367" s="252"/>
      <c r="J367" s="252"/>
    </row>
    <row r="368" ht="15.75" customHeight="1">
      <c r="E368" s="440"/>
      <c r="F368" s="440"/>
      <c r="G368" s="252"/>
      <c r="H368" s="252"/>
      <c r="I368" s="252"/>
      <c r="J368" s="252"/>
    </row>
    <row r="369" ht="15.75" customHeight="1">
      <c r="E369" s="440"/>
      <c r="F369" s="440"/>
      <c r="G369" s="252"/>
      <c r="H369" s="252"/>
      <c r="I369" s="252"/>
      <c r="J369" s="252"/>
    </row>
    <row r="370" ht="15.75" customHeight="1">
      <c r="E370" s="440"/>
      <c r="F370" s="440"/>
      <c r="G370" s="252"/>
      <c r="H370" s="252"/>
      <c r="I370" s="252"/>
      <c r="J370" s="252"/>
    </row>
    <row r="371" ht="15.75" customHeight="1">
      <c r="E371" s="440"/>
      <c r="F371" s="440"/>
      <c r="G371" s="252"/>
      <c r="H371" s="252"/>
      <c r="I371" s="252"/>
      <c r="J371" s="252"/>
    </row>
    <row r="372" ht="15.75" customHeight="1">
      <c r="E372" s="440"/>
      <c r="F372" s="440"/>
      <c r="G372" s="252"/>
      <c r="H372" s="252"/>
      <c r="I372" s="252"/>
      <c r="J372" s="252"/>
    </row>
    <row r="373" ht="15.75" customHeight="1">
      <c r="E373" s="440"/>
      <c r="F373" s="440"/>
      <c r="G373" s="252"/>
      <c r="H373" s="252"/>
      <c r="I373" s="252"/>
      <c r="J373" s="252"/>
    </row>
    <row r="374" ht="15.75" customHeight="1">
      <c r="E374" s="440"/>
      <c r="F374" s="440"/>
      <c r="G374" s="252"/>
      <c r="H374" s="252"/>
      <c r="I374" s="252"/>
      <c r="J374" s="252"/>
    </row>
    <row r="375" ht="15.75" customHeight="1">
      <c r="E375" s="440"/>
      <c r="F375" s="440"/>
      <c r="G375" s="252"/>
      <c r="H375" s="252"/>
      <c r="I375" s="252"/>
      <c r="J375" s="252"/>
    </row>
    <row r="376" ht="15.75" customHeight="1">
      <c r="E376" s="440"/>
      <c r="F376" s="440"/>
      <c r="G376" s="252"/>
      <c r="H376" s="252"/>
      <c r="I376" s="252"/>
      <c r="J376" s="252"/>
    </row>
    <row r="377" ht="15.75" customHeight="1">
      <c r="E377" s="440"/>
      <c r="F377" s="440"/>
      <c r="G377" s="252"/>
      <c r="H377" s="252"/>
      <c r="I377" s="252"/>
      <c r="J377" s="252"/>
    </row>
    <row r="378" ht="15.75" customHeight="1">
      <c r="E378" s="440"/>
      <c r="F378" s="440"/>
      <c r="G378" s="252"/>
      <c r="H378" s="252"/>
      <c r="I378" s="252"/>
      <c r="J378" s="252"/>
    </row>
    <row r="379" ht="15.75" customHeight="1">
      <c r="E379" s="440"/>
      <c r="F379" s="440"/>
      <c r="G379" s="252"/>
      <c r="H379" s="252"/>
      <c r="I379" s="252"/>
      <c r="J379" s="252"/>
    </row>
    <row r="380" ht="15.75" customHeight="1">
      <c r="E380" s="440"/>
      <c r="F380" s="440"/>
      <c r="G380" s="252"/>
      <c r="H380" s="252"/>
      <c r="I380" s="252"/>
      <c r="J380" s="252"/>
    </row>
    <row r="381" ht="15.75" customHeight="1">
      <c r="E381" s="440"/>
      <c r="F381" s="440"/>
      <c r="G381" s="252"/>
      <c r="H381" s="252"/>
      <c r="I381" s="252"/>
      <c r="J381" s="252"/>
    </row>
    <row r="382" ht="15.75" customHeight="1">
      <c r="E382" s="440"/>
      <c r="F382" s="440"/>
      <c r="G382" s="252"/>
      <c r="H382" s="252"/>
      <c r="I382" s="252"/>
      <c r="J382" s="252"/>
    </row>
    <row r="383" ht="15.75" customHeight="1">
      <c r="E383" s="440"/>
      <c r="F383" s="440"/>
      <c r="G383" s="252"/>
      <c r="H383" s="252"/>
      <c r="I383" s="252"/>
      <c r="J383" s="252"/>
    </row>
    <row r="384" ht="15.75" customHeight="1">
      <c r="E384" s="440"/>
      <c r="F384" s="440"/>
      <c r="G384" s="252"/>
      <c r="H384" s="252"/>
      <c r="I384" s="252"/>
      <c r="J384" s="252"/>
    </row>
    <row r="385" ht="15.75" customHeight="1">
      <c r="E385" s="440"/>
      <c r="F385" s="440"/>
      <c r="G385" s="252"/>
      <c r="H385" s="252"/>
      <c r="I385" s="252"/>
      <c r="J385" s="252"/>
    </row>
    <row r="386" ht="15.75" customHeight="1">
      <c r="E386" s="440"/>
      <c r="F386" s="440"/>
      <c r="G386" s="252"/>
      <c r="H386" s="252"/>
      <c r="I386" s="252"/>
      <c r="J386" s="252"/>
    </row>
    <row r="387" ht="15.75" customHeight="1">
      <c r="E387" s="440"/>
      <c r="F387" s="440"/>
      <c r="G387" s="252"/>
      <c r="H387" s="252"/>
      <c r="I387" s="252"/>
      <c r="J387" s="252"/>
    </row>
    <row r="388" ht="15.75" customHeight="1">
      <c r="E388" s="440"/>
      <c r="F388" s="440"/>
      <c r="G388" s="252"/>
      <c r="H388" s="252"/>
      <c r="I388" s="252"/>
      <c r="J388" s="252"/>
    </row>
    <row r="389" ht="15.75" customHeight="1">
      <c r="E389" s="440"/>
      <c r="F389" s="440"/>
      <c r="G389" s="252"/>
      <c r="H389" s="252"/>
      <c r="I389" s="252"/>
      <c r="J389" s="252"/>
    </row>
    <row r="390" ht="15.75" customHeight="1">
      <c r="E390" s="440"/>
      <c r="F390" s="440"/>
      <c r="G390" s="252"/>
      <c r="H390" s="252"/>
      <c r="I390" s="252"/>
      <c r="J390" s="252"/>
    </row>
    <row r="391" ht="15.75" customHeight="1">
      <c r="E391" s="440"/>
      <c r="F391" s="440"/>
      <c r="G391" s="252"/>
      <c r="H391" s="252"/>
      <c r="I391" s="252"/>
      <c r="J391" s="252"/>
    </row>
    <row r="392" ht="15.75" customHeight="1">
      <c r="E392" s="440"/>
      <c r="F392" s="440"/>
      <c r="G392" s="252"/>
      <c r="H392" s="252"/>
      <c r="I392" s="252"/>
      <c r="J392" s="252"/>
    </row>
    <row r="393" ht="15.75" customHeight="1">
      <c r="E393" s="440"/>
      <c r="F393" s="440"/>
      <c r="G393" s="252"/>
      <c r="H393" s="252"/>
      <c r="I393" s="252"/>
      <c r="J393" s="252"/>
    </row>
    <row r="394" ht="15.75" customHeight="1">
      <c r="E394" s="440"/>
      <c r="F394" s="440"/>
      <c r="G394" s="252"/>
      <c r="H394" s="252"/>
      <c r="I394" s="252"/>
      <c r="J394" s="252"/>
    </row>
    <row r="395" ht="15.75" customHeight="1">
      <c r="E395" s="440"/>
      <c r="F395" s="440"/>
      <c r="G395" s="252"/>
      <c r="H395" s="252"/>
      <c r="I395" s="252"/>
      <c r="J395" s="252"/>
    </row>
    <row r="396" ht="15.75" customHeight="1">
      <c r="E396" s="440"/>
      <c r="F396" s="440"/>
      <c r="G396" s="252"/>
      <c r="H396" s="252"/>
      <c r="I396" s="252"/>
      <c r="J396" s="252"/>
    </row>
    <row r="397" ht="15.75" customHeight="1">
      <c r="E397" s="440"/>
      <c r="F397" s="440"/>
      <c r="G397" s="252"/>
      <c r="H397" s="252"/>
      <c r="I397" s="252"/>
      <c r="J397" s="252"/>
    </row>
    <row r="398" ht="15.75" customHeight="1">
      <c r="E398" s="440"/>
      <c r="F398" s="440"/>
      <c r="G398" s="252"/>
      <c r="H398" s="252"/>
      <c r="I398" s="252"/>
      <c r="J398" s="252"/>
    </row>
    <row r="399" ht="15.75" customHeight="1">
      <c r="E399" s="440"/>
      <c r="F399" s="440"/>
      <c r="G399" s="252"/>
      <c r="H399" s="252"/>
      <c r="I399" s="252"/>
      <c r="J399" s="252"/>
    </row>
    <row r="400" ht="15.75" customHeight="1">
      <c r="E400" s="440"/>
      <c r="F400" s="440"/>
      <c r="G400" s="252"/>
      <c r="H400" s="252"/>
      <c r="I400" s="252"/>
      <c r="J400" s="252"/>
    </row>
    <row r="401" ht="15.75" customHeight="1">
      <c r="E401" s="440"/>
      <c r="F401" s="440"/>
      <c r="G401" s="252"/>
      <c r="H401" s="252"/>
      <c r="I401" s="252"/>
      <c r="J401" s="252"/>
    </row>
    <row r="402" ht="15.75" customHeight="1">
      <c r="E402" s="440"/>
      <c r="F402" s="440"/>
      <c r="G402" s="252"/>
      <c r="H402" s="252"/>
      <c r="I402" s="252"/>
      <c r="J402" s="252"/>
    </row>
    <row r="403" ht="15.75" customHeight="1">
      <c r="E403" s="440"/>
      <c r="F403" s="440"/>
      <c r="G403" s="252"/>
      <c r="H403" s="252"/>
      <c r="I403" s="252"/>
      <c r="J403" s="252"/>
    </row>
    <row r="404" ht="15.75" customHeight="1">
      <c r="E404" s="440"/>
      <c r="F404" s="440"/>
      <c r="G404" s="252"/>
      <c r="H404" s="252"/>
      <c r="I404" s="252"/>
      <c r="J404" s="252"/>
    </row>
    <row r="405" ht="15.75" customHeight="1">
      <c r="E405" s="440"/>
      <c r="F405" s="440"/>
      <c r="G405" s="252"/>
      <c r="H405" s="252"/>
      <c r="I405" s="252"/>
      <c r="J405" s="252"/>
    </row>
    <row r="406" ht="15.75" customHeight="1">
      <c r="E406" s="440"/>
      <c r="F406" s="440"/>
      <c r="G406" s="252"/>
      <c r="H406" s="252"/>
      <c r="I406" s="252"/>
      <c r="J406" s="252"/>
    </row>
    <row r="407" ht="15.75" customHeight="1">
      <c r="E407" s="440"/>
      <c r="F407" s="440"/>
      <c r="G407" s="252"/>
      <c r="H407" s="252"/>
      <c r="I407" s="252"/>
      <c r="J407" s="252"/>
    </row>
    <row r="408" ht="15.75" customHeight="1">
      <c r="E408" s="440"/>
      <c r="F408" s="440"/>
      <c r="G408" s="252"/>
      <c r="H408" s="252"/>
      <c r="I408" s="252"/>
      <c r="J408" s="252"/>
    </row>
    <row r="409" ht="15.75" customHeight="1">
      <c r="E409" s="440"/>
      <c r="F409" s="440"/>
      <c r="G409" s="252"/>
      <c r="H409" s="252"/>
      <c r="I409" s="252"/>
      <c r="J409" s="252"/>
    </row>
    <row r="410" ht="15.75" customHeight="1">
      <c r="E410" s="440"/>
      <c r="F410" s="440"/>
      <c r="G410" s="252"/>
      <c r="H410" s="252"/>
      <c r="I410" s="252"/>
      <c r="J410" s="252"/>
    </row>
    <row r="411" ht="15.75" customHeight="1">
      <c r="E411" s="440"/>
      <c r="F411" s="440"/>
      <c r="G411" s="252"/>
      <c r="H411" s="252"/>
      <c r="I411" s="252"/>
      <c r="J411" s="252"/>
    </row>
    <row r="412" ht="15.75" customHeight="1">
      <c r="E412" s="440"/>
      <c r="F412" s="440"/>
      <c r="G412" s="252"/>
      <c r="H412" s="252"/>
      <c r="I412" s="252"/>
      <c r="J412" s="252"/>
    </row>
    <row r="413" ht="15.75" customHeight="1">
      <c r="E413" s="440"/>
      <c r="F413" s="440"/>
      <c r="G413" s="252"/>
      <c r="H413" s="252"/>
      <c r="I413" s="252"/>
      <c r="J413" s="252"/>
    </row>
    <row r="414" ht="15.75" customHeight="1">
      <c r="E414" s="440"/>
      <c r="F414" s="440"/>
      <c r="G414" s="252"/>
      <c r="H414" s="252"/>
      <c r="I414" s="252"/>
      <c r="J414" s="252"/>
    </row>
    <row r="415" ht="15.75" customHeight="1">
      <c r="E415" s="440"/>
      <c r="F415" s="440"/>
      <c r="G415" s="252"/>
      <c r="H415" s="252"/>
      <c r="I415" s="252"/>
      <c r="J415" s="252"/>
    </row>
    <row r="416" ht="15.75" customHeight="1">
      <c r="E416" s="440"/>
      <c r="F416" s="440"/>
      <c r="G416" s="252"/>
      <c r="H416" s="252"/>
      <c r="I416" s="252"/>
      <c r="J416" s="252"/>
    </row>
    <row r="417" ht="15.75" customHeight="1">
      <c r="E417" s="440"/>
      <c r="F417" s="440"/>
      <c r="G417" s="252"/>
      <c r="H417" s="252"/>
      <c r="I417" s="252"/>
      <c r="J417" s="252"/>
    </row>
    <row r="418" ht="15.75" customHeight="1">
      <c r="E418" s="440"/>
      <c r="F418" s="440"/>
      <c r="G418" s="252"/>
      <c r="H418" s="252"/>
      <c r="I418" s="252"/>
      <c r="J418" s="252"/>
    </row>
    <row r="419" ht="15.75" customHeight="1">
      <c r="E419" s="440"/>
      <c r="F419" s="440"/>
      <c r="G419" s="252"/>
      <c r="H419" s="252"/>
      <c r="I419" s="252"/>
      <c r="J419" s="252"/>
    </row>
    <row r="420" ht="15.75" customHeight="1">
      <c r="E420" s="440"/>
      <c r="F420" s="440"/>
      <c r="G420" s="252"/>
      <c r="H420" s="252"/>
      <c r="I420" s="252"/>
      <c r="J420" s="252"/>
    </row>
    <row r="421" ht="15.75" customHeight="1">
      <c r="E421" s="440"/>
      <c r="F421" s="440"/>
      <c r="G421" s="252"/>
      <c r="H421" s="252"/>
      <c r="I421" s="252"/>
      <c r="J421" s="252"/>
    </row>
    <row r="422" ht="15.75" customHeight="1">
      <c r="E422" s="440"/>
      <c r="F422" s="440"/>
      <c r="G422" s="252"/>
      <c r="H422" s="252"/>
      <c r="I422" s="252"/>
      <c r="J422" s="252"/>
    </row>
    <row r="423" ht="15.75" customHeight="1">
      <c r="E423" s="440"/>
      <c r="F423" s="440"/>
      <c r="G423" s="252"/>
      <c r="H423" s="252"/>
      <c r="I423" s="252"/>
      <c r="J423" s="252"/>
    </row>
    <row r="424" ht="15.75" customHeight="1">
      <c r="E424" s="440"/>
      <c r="F424" s="440"/>
      <c r="G424" s="252"/>
      <c r="H424" s="252"/>
      <c r="I424" s="252"/>
      <c r="J424" s="252"/>
    </row>
    <row r="425" ht="15.75" customHeight="1">
      <c r="E425" s="440"/>
      <c r="F425" s="440"/>
      <c r="G425" s="252"/>
      <c r="H425" s="252"/>
      <c r="I425" s="252"/>
      <c r="J425" s="252"/>
    </row>
    <row r="426" ht="15.75" customHeight="1">
      <c r="E426" s="440"/>
      <c r="F426" s="440"/>
      <c r="G426" s="252"/>
      <c r="H426" s="252"/>
      <c r="I426" s="252"/>
      <c r="J426" s="252"/>
    </row>
    <row r="427" ht="15.75" customHeight="1">
      <c r="E427" s="440"/>
      <c r="F427" s="440"/>
      <c r="G427" s="252"/>
      <c r="H427" s="252"/>
      <c r="I427" s="252"/>
      <c r="J427" s="252"/>
    </row>
    <row r="428" ht="15.75" customHeight="1">
      <c r="E428" s="440"/>
      <c r="F428" s="440"/>
      <c r="G428" s="252"/>
      <c r="H428" s="252"/>
      <c r="I428" s="252"/>
      <c r="J428" s="252"/>
    </row>
    <row r="429" ht="15.75" customHeight="1">
      <c r="E429" s="440"/>
      <c r="F429" s="440"/>
      <c r="G429" s="252"/>
      <c r="H429" s="252"/>
      <c r="I429" s="252"/>
      <c r="J429" s="252"/>
    </row>
    <row r="430" ht="15.75" customHeight="1">
      <c r="E430" s="440"/>
      <c r="F430" s="440"/>
      <c r="G430" s="252"/>
      <c r="H430" s="252"/>
      <c r="I430" s="252"/>
      <c r="J430" s="252"/>
    </row>
    <row r="431" ht="15.75" customHeight="1">
      <c r="E431" s="440"/>
      <c r="F431" s="440"/>
      <c r="G431" s="252"/>
      <c r="H431" s="252"/>
      <c r="I431" s="252"/>
      <c r="J431" s="252"/>
    </row>
    <row r="432" ht="15.75" customHeight="1">
      <c r="E432" s="440"/>
      <c r="F432" s="440"/>
      <c r="G432" s="252"/>
      <c r="H432" s="252"/>
      <c r="I432" s="252"/>
      <c r="J432" s="252"/>
    </row>
    <row r="433" ht="15.75" customHeight="1">
      <c r="E433" s="440"/>
      <c r="F433" s="440"/>
      <c r="G433" s="252"/>
      <c r="H433" s="252"/>
      <c r="I433" s="252"/>
      <c r="J433" s="252"/>
    </row>
    <row r="434" ht="15.75" customHeight="1">
      <c r="E434" s="440"/>
      <c r="F434" s="440"/>
      <c r="G434" s="252"/>
      <c r="H434" s="252"/>
      <c r="I434" s="252"/>
      <c r="J434" s="252"/>
    </row>
    <row r="435" ht="15.75" customHeight="1">
      <c r="E435" s="440"/>
      <c r="F435" s="440"/>
      <c r="G435" s="252"/>
      <c r="H435" s="252"/>
      <c r="I435" s="252"/>
      <c r="J435" s="252"/>
    </row>
    <row r="436" ht="15.75" customHeight="1">
      <c r="E436" s="440"/>
      <c r="F436" s="440"/>
      <c r="G436" s="252"/>
      <c r="H436" s="252"/>
      <c r="I436" s="252"/>
      <c r="J436" s="252"/>
    </row>
    <row r="437" ht="15.75" customHeight="1">
      <c r="E437" s="440"/>
      <c r="F437" s="440"/>
      <c r="G437" s="252"/>
      <c r="H437" s="252"/>
      <c r="I437" s="252"/>
      <c r="J437" s="252"/>
    </row>
    <row r="438" ht="15.75" customHeight="1">
      <c r="E438" s="440"/>
      <c r="F438" s="440"/>
      <c r="G438" s="252"/>
      <c r="H438" s="252"/>
      <c r="I438" s="252"/>
      <c r="J438" s="252"/>
    </row>
    <row r="439" ht="15.75" customHeight="1">
      <c r="E439" s="440"/>
      <c r="F439" s="440"/>
      <c r="G439" s="252"/>
      <c r="H439" s="252"/>
      <c r="I439" s="252"/>
      <c r="J439" s="252"/>
    </row>
    <row r="440" ht="15.75" customHeight="1">
      <c r="E440" s="440"/>
      <c r="F440" s="440"/>
      <c r="G440" s="252"/>
      <c r="H440" s="252"/>
      <c r="I440" s="252"/>
      <c r="J440" s="252"/>
    </row>
    <row r="441" ht="15.75" customHeight="1">
      <c r="E441" s="440"/>
      <c r="F441" s="440"/>
      <c r="G441" s="252"/>
      <c r="H441" s="252"/>
      <c r="I441" s="252"/>
      <c r="J441" s="252"/>
    </row>
    <row r="442" ht="15.75" customHeight="1">
      <c r="E442" s="440"/>
      <c r="F442" s="440"/>
      <c r="G442" s="252"/>
      <c r="H442" s="252"/>
      <c r="I442" s="252"/>
      <c r="J442" s="252"/>
    </row>
    <row r="443" ht="15.75" customHeight="1">
      <c r="E443" s="440"/>
      <c r="F443" s="440"/>
      <c r="G443" s="252"/>
      <c r="H443" s="252"/>
      <c r="I443" s="252"/>
      <c r="J443" s="252"/>
    </row>
    <row r="444" ht="15.75" customHeight="1">
      <c r="E444" s="440"/>
      <c r="F444" s="440"/>
      <c r="G444" s="252"/>
      <c r="H444" s="252"/>
      <c r="I444" s="252"/>
      <c r="J444" s="252"/>
    </row>
    <row r="445" ht="15.75" customHeight="1">
      <c r="E445" s="440"/>
      <c r="F445" s="440"/>
      <c r="G445" s="252"/>
      <c r="H445" s="252"/>
      <c r="I445" s="252"/>
      <c r="J445" s="252"/>
    </row>
    <row r="446" ht="15.75" customHeight="1">
      <c r="E446" s="440"/>
      <c r="F446" s="440"/>
      <c r="G446" s="252"/>
      <c r="H446" s="252"/>
      <c r="I446" s="252"/>
      <c r="J446" s="252"/>
    </row>
    <row r="447" ht="15.75" customHeight="1">
      <c r="E447" s="440"/>
      <c r="F447" s="440"/>
      <c r="G447" s="252"/>
      <c r="H447" s="252"/>
      <c r="I447" s="252"/>
      <c r="J447" s="252"/>
    </row>
    <row r="448" ht="15.75" customHeight="1">
      <c r="E448" s="440"/>
      <c r="F448" s="440"/>
      <c r="G448" s="252"/>
      <c r="H448" s="252"/>
      <c r="I448" s="252"/>
      <c r="J448" s="252"/>
    </row>
    <row r="449" ht="15.75" customHeight="1">
      <c r="E449" s="440"/>
      <c r="F449" s="440"/>
      <c r="G449" s="252"/>
      <c r="H449" s="252"/>
      <c r="I449" s="252"/>
      <c r="J449" s="252"/>
    </row>
    <row r="450" ht="15.75" customHeight="1">
      <c r="E450" s="440"/>
      <c r="F450" s="440"/>
      <c r="G450" s="252"/>
      <c r="H450" s="252"/>
      <c r="I450" s="252"/>
      <c r="J450" s="252"/>
    </row>
    <row r="451" ht="15.75" customHeight="1">
      <c r="E451" s="440"/>
      <c r="F451" s="440"/>
      <c r="G451" s="252"/>
      <c r="H451" s="252"/>
      <c r="I451" s="252"/>
      <c r="J451" s="252"/>
    </row>
    <row r="452" ht="15.75" customHeight="1">
      <c r="E452" s="440"/>
      <c r="F452" s="440"/>
      <c r="G452" s="252"/>
      <c r="H452" s="252"/>
      <c r="I452" s="252"/>
      <c r="J452" s="252"/>
    </row>
    <row r="453" ht="15.75" customHeight="1">
      <c r="E453" s="440"/>
      <c r="F453" s="440"/>
      <c r="G453" s="252"/>
      <c r="H453" s="252"/>
      <c r="I453" s="252"/>
      <c r="J453" s="252"/>
    </row>
    <row r="454" ht="15.75" customHeight="1">
      <c r="E454" s="440"/>
      <c r="F454" s="440"/>
      <c r="G454" s="252"/>
      <c r="H454" s="252"/>
      <c r="I454" s="252"/>
      <c r="J454" s="252"/>
    </row>
    <row r="455" ht="15.75" customHeight="1">
      <c r="E455" s="440"/>
      <c r="F455" s="440"/>
      <c r="G455" s="252"/>
      <c r="H455" s="252"/>
      <c r="I455" s="252"/>
      <c r="J455" s="252"/>
    </row>
    <row r="456" ht="15.75" customHeight="1">
      <c r="E456" s="440"/>
      <c r="F456" s="440"/>
      <c r="G456" s="252"/>
      <c r="H456" s="252"/>
      <c r="I456" s="252"/>
      <c r="J456" s="252"/>
    </row>
    <row r="457" ht="15.75" customHeight="1">
      <c r="E457" s="440"/>
      <c r="F457" s="440"/>
      <c r="G457" s="252"/>
      <c r="H457" s="252"/>
      <c r="I457" s="252"/>
      <c r="J457" s="252"/>
    </row>
    <row r="458" ht="15.75" customHeight="1">
      <c r="E458" s="440"/>
      <c r="F458" s="440"/>
      <c r="G458" s="252"/>
      <c r="H458" s="252"/>
      <c r="I458" s="252"/>
      <c r="J458" s="252"/>
    </row>
    <row r="459" ht="15.75" customHeight="1">
      <c r="E459" s="440"/>
      <c r="F459" s="440"/>
      <c r="G459" s="252"/>
      <c r="H459" s="252"/>
      <c r="I459" s="252"/>
      <c r="J459" s="252"/>
    </row>
    <row r="460" ht="15.75" customHeight="1">
      <c r="E460" s="440"/>
      <c r="F460" s="440"/>
      <c r="G460" s="252"/>
      <c r="H460" s="252"/>
      <c r="I460" s="252"/>
      <c r="J460" s="252"/>
    </row>
    <row r="461" ht="15.75" customHeight="1">
      <c r="E461" s="440"/>
      <c r="F461" s="440"/>
      <c r="G461" s="252"/>
      <c r="H461" s="252"/>
      <c r="I461" s="252"/>
      <c r="J461" s="252"/>
    </row>
    <row r="462" ht="15.75" customHeight="1">
      <c r="E462" s="440"/>
      <c r="F462" s="440"/>
      <c r="G462" s="252"/>
      <c r="H462" s="252"/>
      <c r="I462" s="252"/>
      <c r="J462" s="252"/>
    </row>
    <row r="463" ht="15.75" customHeight="1">
      <c r="E463" s="440"/>
      <c r="F463" s="440"/>
      <c r="G463" s="252"/>
      <c r="H463" s="252"/>
      <c r="I463" s="252"/>
      <c r="J463" s="252"/>
    </row>
    <row r="464" ht="15.75" customHeight="1">
      <c r="E464" s="440"/>
      <c r="F464" s="440"/>
      <c r="G464" s="252"/>
      <c r="H464" s="252"/>
      <c r="I464" s="252"/>
      <c r="J464" s="252"/>
    </row>
    <row r="465" ht="15.75" customHeight="1">
      <c r="E465" s="440"/>
      <c r="F465" s="440"/>
      <c r="G465" s="252"/>
      <c r="H465" s="252"/>
      <c r="I465" s="252"/>
      <c r="J465" s="252"/>
    </row>
    <row r="466" ht="15.75" customHeight="1">
      <c r="E466" s="440"/>
      <c r="F466" s="440"/>
      <c r="G466" s="252"/>
      <c r="H466" s="252"/>
      <c r="I466" s="252"/>
      <c r="J466" s="252"/>
    </row>
    <row r="467" ht="15.75" customHeight="1">
      <c r="E467" s="440"/>
      <c r="F467" s="440"/>
      <c r="G467" s="252"/>
      <c r="H467" s="252"/>
      <c r="I467" s="252"/>
      <c r="J467" s="252"/>
    </row>
    <row r="468" ht="15.75" customHeight="1">
      <c r="E468" s="440"/>
      <c r="F468" s="440"/>
      <c r="G468" s="252"/>
      <c r="H468" s="252"/>
      <c r="I468" s="252"/>
      <c r="J468" s="252"/>
    </row>
    <row r="469" ht="15.75" customHeight="1">
      <c r="E469" s="440"/>
      <c r="F469" s="440"/>
      <c r="G469" s="252"/>
      <c r="H469" s="252"/>
      <c r="I469" s="252"/>
      <c r="J469" s="252"/>
    </row>
    <row r="470" ht="15.75" customHeight="1">
      <c r="E470" s="440"/>
      <c r="F470" s="440"/>
      <c r="G470" s="252"/>
      <c r="H470" s="252"/>
      <c r="I470" s="252"/>
      <c r="J470" s="252"/>
    </row>
    <row r="471" ht="15.75" customHeight="1">
      <c r="E471" s="440"/>
      <c r="F471" s="440"/>
      <c r="G471" s="252"/>
      <c r="H471" s="252"/>
      <c r="I471" s="252"/>
      <c r="J471" s="252"/>
    </row>
    <row r="472" ht="15.75" customHeight="1">
      <c r="E472" s="440"/>
      <c r="F472" s="440"/>
      <c r="G472" s="252"/>
      <c r="H472" s="252"/>
      <c r="I472" s="252"/>
      <c r="J472" s="252"/>
    </row>
    <row r="473" ht="15.75" customHeight="1">
      <c r="E473" s="440"/>
      <c r="F473" s="440"/>
      <c r="G473" s="252"/>
      <c r="H473" s="252"/>
      <c r="I473" s="252"/>
      <c r="J473" s="252"/>
    </row>
    <row r="474" ht="15.75" customHeight="1">
      <c r="E474" s="440"/>
      <c r="F474" s="440"/>
      <c r="G474" s="252"/>
      <c r="H474" s="252"/>
      <c r="I474" s="252"/>
      <c r="J474" s="252"/>
    </row>
    <row r="475" ht="15.75" customHeight="1">
      <c r="E475" s="440"/>
      <c r="F475" s="440"/>
      <c r="G475" s="252"/>
      <c r="H475" s="252"/>
      <c r="I475" s="252"/>
      <c r="J475" s="252"/>
    </row>
    <row r="476" ht="15.75" customHeight="1">
      <c r="E476" s="440"/>
      <c r="F476" s="440"/>
      <c r="G476" s="252"/>
      <c r="H476" s="252"/>
      <c r="I476" s="252"/>
      <c r="J476" s="252"/>
    </row>
    <row r="477" ht="15.75" customHeight="1">
      <c r="E477" s="440"/>
      <c r="F477" s="440"/>
      <c r="G477" s="252"/>
      <c r="H477" s="252"/>
      <c r="I477" s="252"/>
      <c r="J477" s="252"/>
    </row>
    <row r="478" ht="15.75" customHeight="1">
      <c r="E478" s="440"/>
      <c r="F478" s="440"/>
      <c r="G478" s="252"/>
      <c r="H478" s="252"/>
      <c r="I478" s="252"/>
      <c r="J478" s="252"/>
    </row>
    <row r="479" ht="15.75" customHeight="1">
      <c r="E479" s="440"/>
      <c r="F479" s="440"/>
      <c r="G479" s="252"/>
      <c r="H479" s="252"/>
      <c r="I479" s="252"/>
      <c r="J479" s="252"/>
    </row>
    <row r="480" ht="15.75" customHeight="1">
      <c r="E480" s="440"/>
      <c r="F480" s="440"/>
      <c r="G480" s="252"/>
      <c r="H480" s="252"/>
      <c r="I480" s="252"/>
      <c r="J480" s="252"/>
    </row>
    <row r="481" ht="15.75" customHeight="1">
      <c r="E481" s="440"/>
      <c r="F481" s="440"/>
      <c r="G481" s="252"/>
      <c r="H481" s="252"/>
      <c r="I481" s="252"/>
      <c r="J481" s="252"/>
    </row>
    <row r="482" ht="15.75" customHeight="1">
      <c r="E482" s="440"/>
      <c r="F482" s="440"/>
      <c r="G482" s="252"/>
      <c r="H482" s="252"/>
      <c r="I482" s="252"/>
      <c r="J482" s="252"/>
    </row>
    <row r="483" ht="15.75" customHeight="1">
      <c r="E483" s="440"/>
      <c r="F483" s="440"/>
      <c r="G483" s="252"/>
      <c r="H483" s="252"/>
      <c r="I483" s="252"/>
      <c r="J483" s="252"/>
    </row>
    <row r="484" ht="15.75" customHeight="1">
      <c r="E484" s="440"/>
      <c r="F484" s="440"/>
      <c r="G484" s="252"/>
      <c r="H484" s="252"/>
      <c r="I484" s="252"/>
      <c r="J484" s="252"/>
    </row>
    <row r="485" ht="15.75" customHeight="1">
      <c r="E485" s="440"/>
      <c r="F485" s="440"/>
      <c r="G485" s="252"/>
      <c r="H485" s="252"/>
      <c r="I485" s="252"/>
      <c r="J485" s="252"/>
    </row>
    <row r="486" ht="15.75" customHeight="1">
      <c r="E486" s="440"/>
      <c r="F486" s="440"/>
      <c r="G486" s="252"/>
      <c r="H486" s="252"/>
      <c r="I486" s="252"/>
      <c r="J486" s="252"/>
    </row>
    <row r="487" ht="15.75" customHeight="1">
      <c r="E487" s="440"/>
      <c r="F487" s="440"/>
      <c r="G487" s="252"/>
      <c r="H487" s="252"/>
      <c r="I487" s="252"/>
      <c r="J487" s="252"/>
    </row>
    <row r="488" ht="15.75" customHeight="1">
      <c r="E488" s="440"/>
      <c r="F488" s="440"/>
      <c r="G488" s="252"/>
      <c r="H488" s="252"/>
      <c r="I488" s="252"/>
      <c r="J488" s="252"/>
    </row>
    <row r="489" ht="15.75" customHeight="1">
      <c r="E489" s="440"/>
      <c r="F489" s="440"/>
      <c r="G489" s="252"/>
      <c r="H489" s="252"/>
      <c r="I489" s="252"/>
      <c r="J489" s="252"/>
    </row>
    <row r="490" ht="15.75" customHeight="1">
      <c r="E490" s="440"/>
      <c r="F490" s="440"/>
      <c r="G490" s="252"/>
      <c r="H490" s="252"/>
      <c r="I490" s="252"/>
      <c r="J490" s="252"/>
    </row>
    <row r="491" ht="15.75" customHeight="1">
      <c r="E491" s="440"/>
      <c r="F491" s="440"/>
      <c r="G491" s="252"/>
      <c r="H491" s="252"/>
      <c r="I491" s="252"/>
      <c r="J491" s="252"/>
    </row>
    <row r="492" ht="15.75" customHeight="1">
      <c r="E492" s="440"/>
      <c r="F492" s="440"/>
      <c r="G492" s="252"/>
      <c r="H492" s="252"/>
      <c r="I492" s="252"/>
      <c r="J492" s="252"/>
    </row>
    <row r="493" ht="15.75" customHeight="1">
      <c r="E493" s="440"/>
      <c r="F493" s="440"/>
      <c r="G493" s="252"/>
      <c r="H493" s="252"/>
      <c r="I493" s="252"/>
      <c r="J493" s="252"/>
    </row>
    <row r="494" ht="15.75" customHeight="1">
      <c r="E494" s="440"/>
      <c r="F494" s="440"/>
      <c r="G494" s="252"/>
      <c r="H494" s="252"/>
      <c r="I494" s="252"/>
      <c r="J494" s="252"/>
    </row>
    <row r="495" ht="15.75" customHeight="1">
      <c r="E495" s="440"/>
      <c r="F495" s="440"/>
      <c r="G495" s="252"/>
      <c r="H495" s="252"/>
      <c r="I495" s="252"/>
      <c r="J495" s="252"/>
    </row>
    <row r="496" ht="15.75" customHeight="1">
      <c r="E496" s="440"/>
      <c r="F496" s="440"/>
      <c r="G496" s="252"/>
      <c r="H496" s="252"/>
      <c r="I496" s="252"/>
      <c r="J496" s="252"/>
    </row>
    <row r="497" ht="15.75" customHeight="1">
      <c r="E497" s="440"/>
      <c r="F497" s="440"/>
      <c r="G497" s="252"/>
      <c r="H497" s="252"/>
      <c r="I497" s="252"/>
      <c r="J497" s="252"/>
    </row>
    <row r="498" ht="15.75" customHeight="1">
      <c r="E498" s="440"/>
      <c r="F498" s="440"/>
      <c r="G498" s="252"/>
      <c r="H498" s="252"/>
      <c r="I498" s="252"/>
      <c r="J498" s="252"/>
    </row>
    <row r="499" ht="15.75" customHeight="1">
      <c r="E499" s="440"/>
      <c r="F499" s="440"/>
      <c r="G499" s="252"/>
      <c r="H499" s="252"/>
      <c r="I499" s="252"/>
      <c r="J499" s="252"/>
    </row>
    <row r="500" ht="15.75" customHeight="1">
      <c r="E500" s="440"/>
      <c r="F500" s="440"/>
      <c r="G500" s="252"/>
      <c r="H500" s="252"/>
      <c r="I500" s="252"/>
      <c r="J500" s="252"/>
    </row>
    <row r="501" ht="15.75" customHeight="1">
      <c r="E501" s="440"/>
      <c r="F501" s="440"/>
      <c r="G501" s="252"/>
      <c r="H501" s="252"/>
      <c r="I501" s="252"/>
      <c r="J501" s="252"/>
    </row>
    <row r="502" ht="15.75" customHeight="1">
      <c r="E502" s="440"/>
      <c r="F502" s="440"/>
      <c r="G502" s="252"/>
      <c r="H502" s="252"/>
      <c r="I502" s="252"/>
      <c r="J502" s="252"/>
    </row>
    <row r="503" ht="15.75" customHeight="1">
      <c r="E503" s="440"/>
      <c r="F503" s="440"/>
      <c r="G503" s="252"/>
      <c r="H503" s="252"/>
      <c r="I503" s="252"/>
      <c r="J503" s="252"/>
    </row>
    <row r="504" ht="15.75" customHeight="1">
      <c r="E504" s="440"/>
      <c r="F504" s="440"/>
      <c r="G504" s="252"/>
      <c r="H504" s="252"/>
      <c r="I504" s="252"/>
      <c r="J504" s="252"/>
    </row>
    <row r="505" ht="15.75" customHeight="1">
      <c r="E505" s="440"/>
      <c r="F505" s="440"/>
      <c r="G505" s="252"/>
      <c r="H505" s="252"/>
      <c r="I505" s="252"/>
      <c r="J505" s="252"/>
    </row>
    <row r="506" ht="15.75" customHeight="1">
      <c r="E506" s="440"/>
      <c r="F506" s="440"/>
      <c r="G506" s="252"/>
      <c r="H506" s="252"/>
      <c r="I506" s="252"/>
      <c r="J506" s="252"/>
    </row>
    <row r="507" ht="15.75" customHeight="1">
      <c r="E507" s="440"/>
      <c r="F507" s="440"/>
      <c r="G507" s="252"/>
      <c r="H507" s="252"/>
      <c r="I507" s="252"/>
      <c r="J507" s="252"/>
    </row>
    <row r="508" ht="15.75" customHeight="1">
      <c r="E508" s="440"/>
      <c r="F508" s="440"/>
      <c r="G508" s="252"/>
      <c r="H508" s="252"/>
      <c r="I508" s="252"/>
      <c r="J508" s="252"/>
    </row>
    <row r="509" ht="15.75" customHeight="1">
      <c r="E509" s="440"/>
      <c r="F509" s="440"/>
      <c r="G509" s="252"/>
      <c r="H509" s="252"/>
      <c r="I509" s="252"/>
      <c r="J509" s="252"/>
    </row>
    <row r="510" ht="15.75" customHeight="1">
      <c r="E510" s="440"/>
      <c r="F510" s="440"/>
      <c r="G510" s="252"/>
      <c r="H510" s="252"/>
      <c r="I510" s="252"/>
      <c r="J510" s="252"/>
    </row>
    <row r="511" ht="15.75" customHeight="1">
      <c r="E511" s="440"/>
      <c r="F511" s="440"/>
      <c r="G511" s="252"/>
      <c r="H511" s="252"/>
      <c r="I511" s="252"/>
      <c r="J511" s="252"/>
    </row>
    <row r="512" ht="15.75" customHeight="1">
      <c r="E512" s="440"/>
      <c r="F512" s="440"/>
      <c r="G512" s="252"/>
      <c r="H512" s="252"/>
      <c r="I512" s="252"/>
      <c r="J512" s="252"/>
    </row>
    <row r="513" ht="15.75" customHeight="1">
      <c r="E513" s="440"/>
      <c r="F513" s="440"/>
      <c r="G513" s="252"/>
      <c r="H513" s="252"/>
      <c r="I513" s="252"/>
      <c r="J513" s="252"/>
    </row>
    <row r="514" ht="15.75" customHeight="1">
      <c r="E514" s="440"/>
      <c r="F514" s="440"/>
      <c r="G514" s="252"/>
      <c r="H514" s="252"/>
      <c r="I514" s="252"/>
      <c r="J514" s="252"/>
    </row>
    <row r="515" ht="15.75" customHeight="1">
      <c r="E515" s="440"/>
      <c r="F515" s="440"/>
      <c r="G515" s="252"/>
      <c r="H515" s="252"/>
      <c r="I515" s="252"/>
      <c r="J515" s="252"/>
    </row>
    <row r="516" ht="15.75" customHeight="1">
      <c r="E516" s="440"/>
      <c r="F516" s="440"/>
      <c r="G516" s="252"/>
      <c r="H516" s="252"/>
      <c r="I516" s="252"/>
      <c r="J516" s="252"/>
    </row>
    <row r="517" ht="15.75" customHeight="1">
      <c r="E517" s="440"/>
      <c r="F517" s="440"/>
      <c r="G517" s="252"/>
      <c r="H517" s="252"/>
      <c r="I517" s="252"/>
      <c r="J517" s="252"/>
    </row>
    <row r="518" ht="15.75" customHeight="1">
      <c r="E518" s="440"/>
      <c r="F518" s="440"/>
      <c r="G518" s="252"/>
      <c r="H518" s="252"/>
      <c r="I518" s="252"/>
      <c r="J518" s="252"/>
    </row>
    <row r="519" ht="15.75" customHeight="1">
      <c r="E519" s="440"/>
      <c r="F519" s="440"/>
      <c r="G519" s="252"/>
      <c r="H519" s="252"/>
      <c r="I519" s="252"/>
      <c r="J519" s="252"/>
    </row>
    <row r="520" ht="15.75" customHeight="1">
      <c r="E520" s="440"/>
      <c r="F520" s="440"/>
      <c r="G520" s="252"/>
      <c r="H520" s="252"/>
      <c r="I520" s="252"/>
      <c r="J520" s="252"/>
    </row>
    <row r="521" ht="15.75" customHeight="1">
      <c r="E521" s="440"/>
      <c r="F521" s="440"/>
      <c r="G521" s="252"/>
      <c r="H521" s="252"/>
      <c r="I521" s="252"/>
      <c r="J521" s="252"/>
    </row>
    <row r="522" ht="15.75" customHeight="1">
      <c r="E522" s="440"/>
      <c r="F522" s="440"/>
      <c r="G522" s="252"/>
      <c r="H522" s="252"/>
      <c r="I522" s="252"/>
      <c r="J522" s="252"/>
    </row>
    <row r="523" ht="15.75" customHeight="1">
      <c r="E523" s="440"/>
      <c r="F523" s="440"/>
      <c r="G523" s="252"/>
      <c r="H523" s="252"/>
      <c r="I523" s="252"/>
      <c r="J523" s="252"/>
    </row>
    <row r="524" ht="15.75" customHeight="1">
      <c r="E524" s="440"/>
      <c r="F524" s="440"/>
      <c r="G524" s="252"/>
      <c r="H524" s="252"/>
      <c r="I524" s="252"/>
      <c r="J524" s="252"/>
    </row>
    <row r="525" ht="15.75" customHeight="1">
      <c r="E525" s="440"/>
      <c r="F525" s="440"/>
      <c r="G525" s="252"/>
      <c r="H525" s="252"/>
      <c r="I525" s="252"/>
      <c r="J525" s="252"/>
    </row>
    <row r="526" ht="15.75" customHeight="1">
      <c r="E526" s="440"/>
      <c r="F526" s="440"/>
      <c r="G526" s="252"/>
      <c r="H526" s="252"/>
      <c r="I526" s="252"/>
      <c r="J526" s="252"/>
    </row>
    <row r="527" ht="15.75" customHeight="1">
      <c r="E527" s="440"/>
      <c r="F527" s="440"/>
      <c r="G527" s="252"/>
      <c r="H527" s="252"/>
      <c r="I527" s="252"/>
      <c r="J527" s="252"/>
    </row>
    <row r="528" ht="15.75" customHeight="1">
      <c r="E528" s="440"/>
      <c r="F528" s="440"/>
      <c r="G528" s="252"/>
      <c r="H528" s="252"/>
      <c r="I528" s="252"/>
      <c r="J528" s="252"/>
    </row>
    <row r="529" ht="15.75" customHeight="1">
      <c r="E529" s="440"/>
      <c r="F529" s="440"/>
      <c r="G529" s="252"/>
      <c r="H529" s="252"/>
      <c r="I529" s="252"/>
      <c r="J529" s="252"/>
    </row>
    <row r="530" ht="15.75" customHeight="1">
      <c r="E530" s="440"/>
      <c r="F530" s="440"/>
      <c r="G530" s="252"/>
      <c r="H530" s="252"/>
      <c r="I530" s="252"/>
      <c r="J530" s="252"/>
    </row>
    <row r="531" ht="15.75" customHeight="1">
      <c r="E531" s="440"/>
      <c r="F531" s="440"/>
      <c r="G531" s="252"/>
      <c r="H531" s="252"/>
      <c r="I531" s="252"/>
      <c r="J531" s="252"/>
    </row>
    <row r="532" ht="15.75" customHeight="1">
      <c r="E532" s="440"/>
      <c r="F532" s="440"/>
      <c r="G532" s="252"/>
      <c r="H532" s="252"/>
      <c r="I532" s="252"/>
      <c r="J532" s="252"/>
    </row>
    <row r="533" ht="15.75" customHeight="1">
      <c r="E533" s="440"/>
      <c r="F533" s="440"/>
      <c r="G533" s="252"/>
      <c r="H533" s="252"/>
      <c r="I533" s="252"/>
      <c r="J533" s="252"/>
    </row>
    <row r="534" ht="15.75" customHeight="1">
      <c r="E534" s="440"/>
      <c r="F534" s="440"/>
      <c r="G534" s="252"/>
      <c r="H534" s="252"/>
      <c r="I534" s="252"/>
      <c r="J534" s="252"/>
    </row>
    <row r="535" ht="15.75" customHeight="1">
      <c r="E535" s="440"/>
      <c r="F535" s="440"/>
      <c r="G535" s="252"/>
      <c r="H535" s="252"/>
      <c r="I535" s="252"/>
      <c r="J535" s="252"/>
    </row>
    <row r="536" ht="15.75" customHeight="1">
      <c r="E536" s="440"/>
      <c r="F536" s="440"/>
      <c r="G536" s="252"/>
      <c r="H536" s="252"/>
      <c r="I536" s="252"/>
      <c r="J536" s="252"/>
    </row>
    <row r="537" ht="15.75" customHeight="1">
      <c r="E537" s="440"/>
      <c r="F537" s="440"/>
      <c r="G537" s="252"/>
      <c r="H537" s="252"/>
      <c r="I537" s="252"/>
      <c r="J537" s="252"/>
    </row>
    <row r="538" ht="15.75" customHeight="1">
      <c r="E538" s="440"/>
      <c r="F538" s="440"/>
      <c r="G538" s="252"/>
      <c r="H538" s="252"/>
      <c r="I538" s="252"/>
      <c r="J538" s="252"/>
    </row>
    <row r="539" ht="15.75" customHeight="1">
      <c r="E539" s="440"/>
      <c r="F539" s="440"/>
      <c r="G539" s="252"/>
      <c r="H539" s="252"/>
      <c r="I539" s="252"/>
      <c r="J539" s="252"/>
    </row>
    <row r="540" ht="15.75" customHeight="1">
      <c r="E540" s="440"/>
      <c r="F540" s="440"/>
      <c r="G540" s="252"/>
      <c r="H540" s="252"/>
      <c r="I540" s="252"/>
      <c r="J540" s="252"/>
    </row>
    <row r="541" ht="15.75" customHeight="1">
      <c r="E541" s="440"/>
      <c r="F541" s="440"/>
      <c r="G541" s="252"/>
      <c r="H541" s="252"/>
      <c r="I541" s="252"/>
      <c r="J541" s="252"/>
    </row>
    <row r="542" ht="15.75" customHeight="1">
      <c r="E542" s="440"/>
      <c r="F542" s="440"/>
      <c r="G542" s="252"/>
      <c r="H542" s="252"/>
      <c r="I542" s="252"/>
      <c r="J542" s="252"/>
    </row>
    <row r="543" ht="15.75" customHeight="1">
      <c r="E543" s="440"/>
      <c r="F543" s="440"/>
      <c r="G543" s="252"/>
      <c r="H543" s="252"/>
      <c r="I543" s="252"/>
      <c r="J543" s="252"/>
    </row>
    <row r="544" ht="15.75" customHeight="1">
      <c r="E544" s="440"/>
      <c r="F544" s="440"/>
      <c r="G544" s="252"/>
      <c r="H544" s="252"/>
      <c r="I544" s="252"/>
      <c r="J544" s="252"/>
    </row>
    <row r="545" ht="15.75" customHeight="1">
      <c r="E545" s="440"/>
      <c r="F545" s="440"/>
      <c r="G545" s="252"/>
      <c r="H545" s="252"/>
      <c r="I545" s="252"/>
      <c r="J545" s="252"/>
    </row>
    <row r="546" ht="15.75" customHeight="1">
      <c r="E546" s="440"/>
      <c r="F546" s="440"/>
      <c r="G546" s="252"/>
      <c r="H546" s="252"/>
      <c r="I546" s="252"/>
      <c r="J546" s="252"/>
    </row>
    <row r="547" ht="15.75" customHeight="1">
      <c r="E547" s="440"/>
      <c r="F547" s="440"/>
      <c r="G547" s="252"/>
      <c r="H547" s="252"/>
      <c r="I547" s="252"/>
      <c r="J547" s="252"/>
    </row>
    <row r="548" ht="15.75" customHeight="1">
      <c r="E548" s="440"/>
      <c r="F548" s="440"/>
      <c r="G548" s="252"/>
      <c r="H548" s="252"/>
      <c r="I548" s="252"/>
      <c r="J548" s="252"/>
    </row>
    <row r="549" ht="15.75" customHeight="1">
      <c r="E549" s="440"/>
      <c r="F549" s="440"/>
      <c r="G549" s="252"/>
      <c r="H549" s="252"/>
      <c r="I549" s="252"/>
      <c r="J549" s="252"/>
    </row>
    <row r="550" ht="15.75" customHeight="1">
      <c r="E550" s="440"/>
      <c r="F550" s="440"/>
      <c r="G550" s="252"/>
      <c r="H550" s="252"/>
      <c r="I550" s="252"/>
      <c r="J550" s="252"/>
    </row>
    <row r="551" ht="15.75" customHeight="1">
      <c r="E551" s="440"/>
      <c r="F551" s="440"/>
      <c r="G551" s="252"/>
      <c r="H551" s="252"/>
      <c r="I551" s="252"/>
      <c r="J551" s="252"/>
    </row>
    <row r="552" ht="15.75" customHeight="1">
      <c r="E552" s="440"/>
      <c r="F552" s="440"/>
      <c r="G552" s="252"/>
      <c r="H552" s="252"/>
      <c r="I552" s="252"/>
      <c r="J552" s="252"/>
    </row>
    <row r="553" ht="15.75" customHeight="1">
      <c r="E553" s="440"/>
      <c r="F553" s="440"/>
      <c r="G553" s="252"/>
      <c r="H553" s="252"/>
      <c r="I553" s="252"/>
      <c r="J553" s="252"/>
    </row>
    <row r="554" ht="15.75" customHeight="1">
      <c r="E554" s="440"/>
      <c r="F554" s="440"/>
      <c r="G554" s="252"/>
      <c r="H554" s="252"/>
      <c r="I554" s="252"/>
      <c r="J554" s="252"/>
    </row>
    <row r="555" ht="15.75" customHeight="1">
      <c r="E555" s="440"/>
      <c r="F555" s="440"/>
      <c r="G555" s="252"/>
      <c r="H555" s="252"/>
      <c r="I555" s="252"/>
      <c r="J555" s="252"/>
    </row>
    <row r="556" ht="15.75" customHeight="1">
      <c r="E556" s="440"/>
      <c r="F556" s="440"/>
      <c r="G556" s="252"/>
      <c r="H556" s="252"/>
      <c r="I556" s="252"/>
      <c r="J556" s="252"/>
    </row>
    <row r="557" ht="15.75" customHeight="1">
      <c r="E557" s="440"/>
      <c r="F557" s="440"/>
      <c r="G557" s="252"/>
      <c r="H557" s="252"/>
      <c r="I557" s="252"/>
      <c r="J557" s="252"/>
    </row>
    <row r="558" ht="15.75" customHeight="1">
      <c r="E558" s="440"/>
      <c r="F558" s="440"/>
      <c r="G558" s="252"/>
      <c r="H558" s="252"/>
      <c r="I558" s="252"/>
      <c r="J558" s="252"/>
    </row>
    <row r="559" ht="15.75" customHeight="1">
      <c r="E559" s="440"/>
      <c r="F559" s="440"/>
      <c r="G559" s="252"/>
      <c r="H559" s="252"/>
      <c r="I559" s="252"/>
      <c r="J559" s="252"/>
    </row>
    <row r="560" ht="15.75" customHeight="1">
      <c r="E560" s="440"/>
      <c r="F560" s="440"/>
      <c r="G560" s="252"/>
      <c r="H560" s="252"/>
      <c r="I560" s="252"/>
      <c r="J560" s="252"/>
    </row>
    <row r="561" ht="15.75" customHeight="1">
      <c r="E561" s="440"/>
      <c r="F561" s="440"/>
      <c r="G561" s="252"/>
      <c r="H561" s="252"/>
      <c r="I561" s="252"/>
      <c r="J561" s="252"/>
    </row>
    <row r="562" ht="15.75" customHeight="1">
      <c r="E562" s="440"/>
      <c r="F562" s="440"/>
      <c r="G562" s="252"/>
      <c r="H562" s="252"/>
      <c r="I562" s="252"/>
      <c r="J562" s="252"/>
    </row>
    <row r="563" ht="15.75" customHeight="1">
      <c r="E563" s="440"/>
      <c r="F563" s="440"/>
      <c r="G563" s="252"/>
      <c r="H563" s="252"/>
      <c r="I563" s="252"/>
      <c r="J563" s="252"/>
    </row>
    <row r="564" ht="15.75" customHeight="1">
      <c r="E564" s="440"/>
      <c r="F564" s="440"/>
      <c r="G564" s="252"/>
      <c r="H564" s="252"/>
      <c r="I564" s="252"/>
      <c r="J564" s="252"/>
    </row>
    <row r="565" ht="15.75" customHeight="1">
      <c r="E565" s="440"/>
      <c r="F565" s="440"/>
      <c r="G565" s="252"/>
      <c r="H565" s="252"/>
      <c r="I565" s="252"/>
      <c r="J565" s="252"/>
    </row>
    <row r="566" ht="15.75" customHeight="1">
      <c r="E566" s="440"/>
      <c r="F566" s="440"/>
      <c r="G566" s="252"/>
      <c r="H566" s="252"/>
      <c r="I566" s="252"/>
      <c r="J566" s="252"/>
    </row>
    <row r="567" ht="15.75" customHeight="1">
      <c r="E567" s="440"/>
      <c r="F567" s="440"/>
      <c r="G567" s="252"/>
      <c r="H567" s="252"/>
      <c r="I567" s="252"/>
      <c r="J567" s="252"/>
    </row>
    <row r="568" ht="15.75" customHeight="1">
      <c r="E568" s="440"/>
      <c r="F568" s="440"/>
      <c r="G568" s="252"/>
      <c r="H568" s="252"/>
      <c r="I568" s="252"/>
      <c r="J568" s="252"/>
    </row>
    <row r="569" ht="15.75" customHeight="1">
      <c r="E569" s="440"/>
      <c r="F569" s="440"/>
      <c r="G569" s="252"/>
      <c r="H569" s="252"/>
      <c r="I569" s="252"/>
      <c r="J569" s="252"/>
    </row>
    <row r="570" ht="15.75" customHeight="1">
      <c r="E570" s="440"/>
      <c r="F570" s="440"/>
      <c r="G570" s="252"/>
      <c r="H570" s="252"/>
      <c r="I570" s="252"/>
      <c r="J570" s="252"/>
    </row>
    <row r="571" ht="15.75" customHeight="1">
      <c r="E571" s="440"/>
      <c r="F571" s="440"/>
      <c r="G571" s="252"/>
      <c r="H571" s="252"/>
      <c r="I571" s="252"/>
      <c r="J571" s="252"/>
    </row>
    <row r="572" ht="15.75" customHeight="1">
      <c r="E572" s="440"/>
      <c r="F572" s="440"/>
      <c r="G572" s="252"/>
      <c r="H572" s="252"/>
      <c r="I572" s="252"/>
      <c r="J572" s="252"/>
    </row>
    <row r="573" ht="15.75" customHeight="1">
      <c r="E573" s="440"/>
      <c r="F573" s="440"/>
      <c r="G573" s="252"/>
      <c r="H573" s="252"/>
      <c r="I573" s="252"/>
      <c r="J573" s="252"/>
    </row>
    <row r="574" ht="15.75" customHeight="1">
      <c r="E574" s="440"/>
      <c r="F574" s="440"/>
      <c r="G574" s="252"/>
      <c r="H574" s="252"/>
      <c r="I574" s="252"/>
      <c r="J574" s="252"/>
    </row>
    <row r="575" ht="15.75" customHeight="1">
      <c r="E575" s="440"/>
      <c r="F575" s="440"/>
      <c r="G575" s="252"/>
      <c r="H575" s="252"/>
      <c r="I575" s="252"/>
      <c r="J575" s="252"/>
    </row>
    <row r="576" ht="15.75" customHeight="1">
      <c r="E576" s="440"/>
      <c r="F576" s="440"/>
      <c r="G576" s="252"/>
      <c r="H576" s="252"/>
      <c r="I576" s="252"/>
      <c r="J576" s="252"/>
    </row>
    <row r="577" ht="15.75" customHeight="1">
      <c r="E577" s="440"/>
      <c r="F577" s="440"/>
      <c r="G577" s="252"/>
      <c r="H577" s="252"/>
      <c r="I577" s="252"/>
      <c r="J577" s="252"/>
    </row>
    <row r="578" ht="15.75" customHeight="1">
      <c r="E578" s="440"/>
      <c r="F578" s="440"/>
      <c r="G578" s="252"/>
      <c r="H578" s="252"/>
      <c r="I578" s="252"/>
      <c r="J578" s="252"/>
    </row>
    <row r="579" ht="15.75" customHeight="1">
      <c r="E579" s="440"/>
      <c r="F579" s="440"/>
      <c r="G579" s="252"/>
      <c r="H579" s="252"/>
      <c r="I579" s="252"/>
      <c r="J579" s="252"/>
    </row>
    <row r="580" ht="15.75" customHeight="1">
      <c r="E580" s="440"/>
      <c r="F580" s="440"/>
      <c r="G580" s="252"/>
      <c r="H580" s="252"/>
      <c r="I580" s="252"/>
      <c r="J580" s="252"/>
    </row>
    <row r="581" ht="15.75" customHeight="1">
      <c r="E581" s="440"/>
      <c r="F581" s="440"/>
      <c r="G581" s="252"/>
      <c r="H581" s="252"/>
      <c r="I581" s="252"/>
      <c r="J581" s="252"/>
    </row>
    <row r="582" ht="15.75" customHeight="1">
      <c r="E582" s="440"/>
      <c r="F582" s="440"/>
      <c r="G582" s="252"/>
      <c r="H582" s="252"/>
      <c r="I582" s="252"/>
      <c r="J582" s="252"/>
    </row>
    <row r="583" ht="15.75" customHeight="1">
      <c r="E583" s="440"/>
      <c r="F583" s="440"/>
      <c r="G583" s="252"/>
      <c r="H583" s="252"/>
      <c r="I583" s="252"/>
      <c r="J583" s="252"/>
    </row>
    <row r="584" ht="15.75" customHeight="1">
      <c r="E584" s="440"/>
      <c r="F584" s="440"/>
      <c r="G584" s="252"/>
      <c r="H584" s="252"/>
      <c r="I584" s="252"/>
      <c r="J584" s="252"/>
    </row>
    <row r="585" ht="15.75" customHeight="1">
      <c r="E585" s="440"/>
      <c r="F585" s="440"/>
      <c r="G585" s="252"/>
      <c r="H585" s="252"/>
      <c r="I585" s="252"/>
      <c r="J585" s="252"/>
    </row>
    <row r="586" ht="15.75" customHeight="1">
      <c r="E586" s="440"/>
      <c r="F586" s="440"/>
      <c r="G586" s="252"/>
      <c r="H586" s="252"/>
      <c r="I586" s="252"/>
      <c r="J586" s="252"/>
    </row>
    <row r="587" ht="15.75" customHeight="1">
      <c r="E587" s="440"/>
      <c r="F587" s="440"/>
      <c r="G587" s="252"/>
      <c r="H587" s="252"/>
      <c r="I587" s="252"/>
      <c r="J587" s="252"/>
    </row>
    <row r="588" ht="15.75" customHeight="1">
      <c r="E588" s="440"/>
      <c r="F588" s="440"/>
      <c r="G588" s="252"/>
      <c r="H588" s="252"/>
      <c r="I588" s="252"/>
      <c r="J588" s="252"/>
    </row>
    <row r="589" ht="15.75" customHeight="1">
      <c r="E589" s="440"/>
      <c r="F589" s="440"/>
      <c r="G589" s="252"/>
      <c r="H589" s="252"/>
      <c r="I589" s="252"/>
      <c r="J589" s="252"/>
    </row>
    <row r="590" ht="15.75" customHeight="1">
      <c r="E590" s="440"/>
      <c r="F590" s="440"/>
      <c r="G590" s="252"/>
      <c r="H590" s="252"/>
      <c r="I590" s="252"/>
      <c r="J590" s="252"/>
    </row>
    <row r="591" ht="15.75" customHeight="1">
      <c r="E591" s="440"/>
      <c r="F591" s="440"/>
      <c r="G591" s="252"/>
      <c r="H591" s="252"/>
      <c r="I591" s="252"/>
      <c r="J591" s="252"/>
    </row>
    <row r="592" ht="15.75" customHeight="1">
      <c r="E592" s="440"/>
      <c r="F592" s="440"/>
      <c r="G592" s="252"/>
      <c r="H592" s="252"/>
      <c r="I592" s="252"/>
      <c r="J592" s="252"/>
    </row>
    <row r="593" ht="15.75" customHeight="1">
      <c r="E593" s="440"/>
      <c r="F593" s="440"/>
      <c r="G593" s="252"/>
      <c r="H593" s="252"/>
      <c r="I593" s="252"/>
      <c r="J593" s="252"/>
    </row>
    <row r="594" ht="15.75" customHeight="1">
      <c r="E594" s="440"/>
      <c r="F594" s="440"/>
      <c r="G594" s="252"/>
      <c r="H594" s="252"/>
      <c r="I594" s="252"/>
      <c r="J594" s="252"/>
    </row>
    <row r="595" ht="15.75" customHeight="1">
      <c r="E595" s="440"/>
      <c r="F595" s="440"/>
      <c r="G595" s="252"/>
      <c r="H595" s="252"/>
      <c r="I595" s="252"/>
      <c r="J595" s="252"/>
    </row>
    <row r="596" ht="15.75" customHeight="1">
      <c r="E596" s="440"/>
      <c r="F596" s="440"/>
      <c r="G596" s="252"/>
      <c r="H596" s="252"/>
      <c r="I596" s="252"/>
      <c r="J596" s="252"/>
    </row>
    <row r="597" ht="15.75" customHeight="1">
      <c r="E597" s="440"/>
      <c r="F597" s="440"/>
      <c r="G597" s="252"/>
      <c r="H597" s="252"/>
      <c r="I597" s="252"/>
      <c r="J597" s="252"/>
    </row>
    <row r="598" ht="15.75" customHeight="1">
      <c r="E598" s="440"/>
      <c r="F598" s="440"/>
      <c r="G598" s="252"/>
      <c r="H598" s="252"/>
      <c r="I598" s="252"/>
      <c r="J598" s="252"/>
    </row>
    <row r="599" ht="15.75" customHeight="1">
      <c r="E599" s="440"/>
      <c r="F599" s="440"/>
      <c r="G599" s="252"/>
      <c r="H599" s="252"/>
      <c r="I599" s="252"/>
      <c r="J599" s="252"/>
    </row>
    <row r="600" ht="15.75" customHeight="1">
      <c r="E600" s="440"/>
      <c r="F600" s="440"/>
      <c r="G600" s="252"/>
      <c r="H600" s="252"/>
      <c r="I600" s="252"/>
      <c r="J600" s="252"/>
    </row>
    <row r="601" ht="15.75" customHeight="1">
      <c r="E601" s="440"/>
      <c r="F601" s="440"/>
      <c r="G601" s="252"/>
      <c r="H601" s="252"/>
      <c r="I601" s="252"/>
      <c r="J601" s="252"/>
    </row>
    <row r="602" ht="15.75" customHeight="1">
      <c r="E602" s="440"/>
      <c r="F602" s="440"/>
      <c r="G602" s="252"/>
      <c r="H602" s="252"/>
      <c r="I602" s="252"/>
      <c r="J602" s="252"/>
    </row>
    <row r="603" ht="15.75" customHeight="1">
      <c r="E603" s="440"/>
      <c r="F603" s="440"/>
      <c r="G603" s="252"/>
      <c r="H603" s="252"/>
      <c r="I603" s="252"/>
      <c r="J603" s="252"/>
    </row>
    <row r="604" ht="15.75" customHeight="1">
      <c r="E604" s="440"/>
      <c r="F604" s="440"/>
      <c r="G604" s="252"/>
      <c r="H604" s="252"/>
      <c r="I604" s="252"/>
      <c r="J604" s="252"/>
    </row>
    <row r="605" ht="15.75" customHeight="1">
      <c r="E605" s="440"/>
      <c r="F605" s="440"/>
      <c r="G605" s="252"/>
      <c r="H605" s="252"/>
      <c r="I605" s="252"/>
      <c r="J605" s="252"/>
    </row>
    <row r="606" ht="15.75" customHeight="1">
      <c r="E606" s="440"/>
      <c r="F606" s="440"/>
      <c r="G606" s="252"/>
      <c r="H606" s="252"/>
      <c r="I606" s="252"/>
      <c r="J606" s="252"/>
    </row>
    <row r="607" ht="15.75" customHeight="1">
      <c r="E607" s="440"/>
      <c r="F607" s="440"/>
      <c r="G607" s="252"/>
      <c r="H607" s="252"/>
      <c r="I607" s="252"/>
      <c r="J607" s="252"/>
    </row>
    <row r="608" ht="15.75" customHeight="1">
      <c r="E608" s="440"/>
      <c r="F608" s="440"/>
      <c r="G608" s="252"/>
      <c r="H608" s="252"/>
      <c r="I608" s="252"/>
      <c r="J608" s="252"/>
    </row>
    <row r="609" ht="15.75" customHeight="1">
      <c r="E609" s="440"/>
      <c r="F609" s="440"/>
      <c r="G609" s="252"/>
      <c r="H609" s="252"/>
      <c r="I609" s="252"/>
      <c r="J609" s="252"/>
    </row>
    <row r="610" ht="15.75" customHeight="1">
      <c r="E610" s="440"/>
      <c r="F610" s="440"/>
      <c r="G610" s="252"/>
      <c r="H610" s="252"/>
      <c r="I610" s="252"/>
      <c r="J610" s="252"/>
    </row>
    <row r="611" ht="15.75" customHeight="1">
      <c r="E611" s="440"/>
      <c r="F611" s="440"/>
      <c r="G611" s="252"/>
      <c r="H611" s="252"/>
      <c r="I611" s="252"/>
      <c r="J611" s="252"/>
    </row>
    <row r="612" ht="15.75" customHeight="1">
      <c r="E612" s="440"/>
      <c r="F612" s="440"/>
      <c r="G612" s="252"/>
      <c r="H612" s="252"/>
      <c r="I612" s="252"/>
      <c r="J612" s="252"/>
    </row>
    <row r="613" ht="15.75" customHeight="1">
      <c r="E613" s="440"/>
      <c r="F613" s="440"/>
      <c r="G613" s="252"/>
      <c r="H613" s="252"/>
      <c r="I613" s="252"/>
      <c r="J613" s="252"/>
    </row>
    <row r="614" ht="15.75" customHeight="1">
      <c r="E614" s="440"/>
      <c r="F614" s="440"/>
      <c r="G614" s="252"/>
      <c r="H614" s="252"/>
      <c r="I614" s="252"/>
      <c r="J614" s="252"/>
    </row>
    <row r="615" ht="15.75" customHeight="1">
      <c r="E615" s="440"/>
      <c r="F615" s="440"/>
      <c r="G615" s="252"/>
      <c r="H615" s="252"/>
      <c r="I615" s="252"/>
      <c r="J615" s="252"/>
    </row>
    <row r="616" ht="15.75" customHeight="1">
      <c r="E616" s="440"/>
      <c r="F616" s="440"/>
      <c r="G616" s="252"/>
      <c r="H616" s="252"/>
      <c r="I616" s="252"/>
      <c r="J616" s="252"/>
    </row>
    <row r="617" ht="15.75" customHeight="1">
      <c r="E617" s="440"/>
      <c r="F617" s="440"/>
      <c r="G617" s="252"/>
      <c r="H617" s="252"/>
      <c r="I617" s="252"/>
      <c r="J617" s="252"/>
    </row>
    <row r="618" ht="15.75" customHeight="1">
      <c r="E618" s="440"/>
      <c r="F618" s="440"/>
      <c r="G618" s="252"/>
      <c r="H618" s="252"/>
      <c r="I618" s="252"/>
      <c r="J618" s="252"/>
    </row>
    <row r="619" ht="15.75" customHeight="1">
      <c r="E619" s="440"/>
      <c r="F619" s="440"/>
      <c r="G619" s="252"/>
      <c r="H619" s="252"/>
      <c r="I619" s="252"/>
      <c r="J619" s="252"/>
    </row>
    <row r="620" ht="15.75" customHeight="1">
      <c r="E620" s="440"/>
      <c r="F620" s="440"/>
      <c r="G620" s="252"/>
      <c r="H620" s="252"/>
      <c r="I620" s="252"/>
      <c r="J620" s="252"/>
    </row>
    <row r="621" ht="15.75" customHeight="1">
      <c r="E621" s="440"/>
      <c r="F621" s="440"/>
      <c r="G621" s="252"/>
      <c r="H621" s="252"/>
      <c r="I621" s="252"/>
      <c r="J621" s="252"/>
    </row>
    <row r="622" ht="15.75" customHeight="1">
      <c r="E622" s="440"/>
      <c r="F622" s="440"/>
      <c r="G622" s="252"/>
      <c r="H622" s="252"/>
      <c r="I622" s="252"/>
      <c r="J622" s="252"/>
    </row>
    <row r="623" ht="15.75" customHeight="1">
      <c r="E623" s="440"/>
      <c r="F623" s="440"/>
      <c r="G623" s="252"/>
      <c r="H623" s="252"/>
      <c r="I623" s="252"/>
      <c r="J623" s="252"/>
    </row>
    <row r="624" ht="15.75" customHeight="1">
      <c r="E624" s="440"/>
      <c r="F624" s="440"/>
      <c r="G624" s="252"/>
      <c r="H624" s="252"/>
      <c r="I624" s="252"/>
      <c r="J624" s="252"/>
    </row>
    <row r="625" ht="15.75" customHeight="1">
      <c r="E625" s="440"/>
      <c r="F625" s="440"/>
      <c r="G625" s="252"/>
      <c r="H625" s="252"/>
      <c r="I625" s="252"/>
      <c r="J625" s="252"/>
    </row>
    <row r="626" ht="15.75" customHeight="1">
      <c r="E626" s="440"/>
      <c r="F626" s="440"/>
      <c r="G626" s="252"/>
      <c r="H626" s="252"/>
      <c r="I626" s="252"/>
      <c r="J626" s="252"/>
    </row>
    <row r="627" ht="15.75" customHeight="1">
      <c r="E627" s="440"/>
      <c r="F627" s="440"/>
      <c r="G627" s="252"/>
      <c r="H627" s="252"/>
      <c r="I627" s="252"/>
      <c r="J627" s="252"/>
    </row>
    <row r="628" ht="15.75" customHeight="1">
      <c r="E628" s="440"/>
      <c r="F628" s="440"/>
      <c r="G628" s="252"/>
      <c r="H628" s="252"/>
      <c r="I628" s="252"/>
      <c r="J628" s="252"/>
    </row>
    <row r="629" ht="15.75" customHeight="1">
      <c r="E629" s="440"/>
      <c r="F629" s="440"/>
      <c r="G629" s="252"/>
      <c r="H629" s="252"/>
      <c r="I629" s="252"/>
      <c r="J629" s="252"/>
    </row>
    <row r="630" ht="15.75" customHeight="1">
      <c r="E630" s="440"/>
      <c r="F630" s="440"/>
      <c r="G630" s="252"/>
      <c r="H630" s="252"/>
      <c r="I630" s="252"/>
      <c r="J630" s="252"/>
    </row>
    <row r="631" ht="15.75" customHeight="1">
      <c r="E631" s="440"/>
      <c r="F631" s="440"/>
      <c r="G631" s="252"/>
      <c r="H631" s="252"/>
      <c r="I631" s="252"/>
      <c r="J631" s="252"/>
    </row>
    <row r="632" ht="15.75" customHeight="1">
      <c r="E632" s="440"/>
      <c r="F632" s="440"/>
      <c r="G632" s="252"/>
      <c r="H632" s="252"/>
      <c r="I632" s="252"/>
      <c r="J632" s="252"/>
    </row>
    <row r="633" ht="15.75" customHeight="1">
      <c r="E633" s="440"/>
      <c r="F633" s="440"/>
      <c r="G633" s="252"/>
      <c r="H633" s="252"/>
      <c r="I633" s="252"/>
      <c r="J633" s="252"/>
    </row>
    <row r="634" ht="15.75" customHeight="1">
      <c r="E634" s="440"/>
      <c r="F634" s="440"/>
      <c r="G634" s="252"/>
      <c r="H634" s="252"/>
      <c r="I634" s="252"/>
      <c r="J634" s="252"/>
    </row>
    <row r="635" ht="15.75" customHeight="1">
      <c r="E635" s="440"/>
      <c r="F635" s="440"/>
      <c r="G635" s="252"/>
      <c r="H635" s="252"/>
      <c r="I635" s="252"/>
      <c r="J635" s="252"/>
    </row>
    <row r="636" ht="15.75" customHeight="1">
      <c r="E636" s="440"/>
      <c r="F636" s="440"/>
      <c r="G636" s="252"/>
      <c r="H636" s="252"/>
      <c r="I636" s="252"/>
      <c r="J636" s="252"/>
    </row>
    <row r="637" ht="15.75" customHeight="1">
      <c r="E637" s="440"/>
      <c r="F637" s="440"/>
      <c r="G637" s="252"/>
      <c r="H637" s="252"/>
      <c r="I637" s="252"/>
      <c r="J637" s="252"/>
    </row>
    <row r="638" ht="15.75" customHeight="1">
      <c r="E638" s="440"/>
      <c r="F638" s="440"/>
      <c r="G638" s="252"/>
      <c r="H638" s="252"/>
      <c r="I638" s="252"/>
      <c r="J638" s="252"/>
    </row>
    <row r="639" ht="15.75" customHeight="1">
      <c r="E639" s="440"/>
      <c r="F639" s="440"/>
      <c r="G639" s="252"/>
      <c r="H639" s="252"/>
      <c r="I639" s="252"/>
      <c r="J639" s="252"/>
    </row>
    <row r="640" ht="15.75" customHeight="1">
      <c r="E640" s="440"/>
      <c r="F640" s="440"/>
      <c r="G640" s="252"/>
      <c r="H640" s="252"/>
      <c r="I640" s="252"/>
      <c r="J640" s="252"/>
    </row>
    <row r="641" ht="15.75" customHeight="1">
      <c r="E641" s="440"/>
      <c r="F641" s="440"/>
      <c r="G641" s="252"/>
      <c r="H641" s="252"/>
      <c r="I641" s="252"/>
      <c r="J641" s="252"/>
    </row>
    <row r="642" ht="15.75" customHeight="1">
      <c r="E642" s="440"/>
      <c r="F642" s="440"/>
      <c r="G642" s="252"/>
      <c r="H642" s="252"/>
      <c r="I642" s="252"/>
      <c r="J642" s="252"/>
    </row>
    <row r="643" ht="15.75" customHeight="1">
      <c r="E643" s="440"/>
      <c r="F643" s="440"/>
      <c r="G643" s="252"/>
      <c r="H643" s="252"/>
      <c r="I643" s="252"/>
      <c r="J643" s="252"/>
    </row>
    <row r="644" ht="15.75" customHeight="1">
      <c r="E644" s="440"/>
      <c r="F644" s="440"/>
      <c r="G644" s="252"/>
      <c r="H644" s="252"/>
      <c r="I644" s="252"/>
      <c r="J644" s="252"/>
    </row>
    <row r="645" ht="15.75" customHeight="1">
      <c r="E645" s="440"/>
      <c r="F645" s="440"/>
      <c r="G645" s="252"/>
      <c r="H645" s="252"/>
      <c r="I645" s="252"/>
      <c r="J645" s="252"/>
    </row>
    <row r="646" ht="15.75" customHeight="1">
      <c r="E646" s="440"/>
      <c r="F646" s="440"/>
      <c r="G646" s="252"/>
      <c r="H646" s="252"/>
      <c r="I646" s="252"/>
      <c r="J646" s="252"/>
    </row>
    <row r="647" ht="15.75" customHeight="1">
      <c r="E647" s="440"/>
      <c r="F647" s="440"/>
      <c r="G647" s="252"/>
      <c r="H647" s="252"/>
      <c r="I647" s="252"/>
      <c r="J647" s="252"/>
    </row>
    <row r="648" ht="15.75" customHeight="1">
      <c r="E648" s="440"/>
      <c r="F648" s="440"/>
      <c r="G648" s="252"/>
      <c r="H648" s="252"/>
      <c r="I648" s="252"/>
      <c r="J648" s="252"/>
    </row>
    <row r="649" ht="15.75" customHeight="1">
      <c r="E649" s="440"/>
      <c r="F649" s="440"/>
      <c r="G649" s="252"/>
      <c r="H649" s="252"/>
      <c r="I649" s="252"/>
      <c r="J649" s="252"/>
    </row>
    <row r="650" ht="15.75" customHeight="1">
      <c r="E650" s="440"/>
      <c r="F650" s="440"/>
      <c r="G650" s="252"/>
      <c r="H650" s="252"/>
      <c r="I650" s="252"/>
      <c r="J650" s="252"/>
    </row>
    <row r="651" ht="15.75" customHeight="1">
      <c r="E651" s="440"/>
      <c r="F651" s="440"/>
      <c r="G651" s="252"/>
      <c r="H651" s="252"/>
      <c r="I651" s="252"/>
      <c r="J651" s="252"/>
    </row>
    <row r="652" ht="15.75" customHeight="1">
      <c r="E652" s="440"/>
      <c r="F652" s="440"/>
      <c r="G652" s="252"/>
      <c r="H652" s="252"/>
      <c r="I652" s="252"/>
      <c r="J652" s="252"/>
    </row>
    <row r="653" ht="15.75" customHeight="1">
      <c r="E653" s="440"/>
      <c r="F653" s="440"/>
      <c r="G653" s="252"/>
      <c r="H653" s="252"/>
      <c r="I653" s="252"/>
      <c r="J653" s="252"/>
    </row>
    <row r="654" ht="15.75" customHeight="1">
      <c r="E654" s="440"/>
      <c r="F654" s="440"/>
      <c r="G654" s="252"/>
      <c r="H654" s="252"/>
      <c r="I654" s="252"/>
      <c r="J654" s="252"/>
    </row>
    <row r="655" ht="15.75" customHeight="1">
      <c r="E655" s="440"/>
      <c r="F655" s="440"/>
      <c r="G655" s="252"/>
      <c r="H655" s="252"/>
      <c r="I655" s="252"/>
      <c r="J655" s="252"/>
    </row>
    <row r="656" ht="15.75" customHeight="1">
      <c r="E656" s="440"/>
      <c r="F656" s="440"/>
      <c r="G656" s="252"/>
      <c r="H656" s="252"/>
      <c r="I656" s="252"/>
      <c r="J656" s="252"/>
    </row>
    <row r="657" ht="15.75" customHeight="1">
      <c r="E657" s="440"/>
      <c r="F657" s="440"/>
      <c r="G657" s="252"/>
      <c r="H657" s="252"/>
      <c r="I657" s="252"/>
      <c r="J657" s="252"/>
    </row>
    <row r="658" ht="15.75" customHeight="1">
      <c r="E658" s="440"/>
      <c r="F658" s="440"/>
      <c r="G658" s="252"/>
      <c r="H658" s="252"/>
      <c r="I658" s="252"/>
      <c r="J658" s="252"/>
    </row>
    <row r="659" ht="15.75" customHeight="1">
      <c r="E659" s="440"/>
      <c r="F659" s="440"/>
      <c r="G659" s="252"/>
      <c r="H659" s="252"/>
      <c r="I659" s="252"/>
      <c r="J659" s="252"/>
    </row>
    <row r="660" ht="15.75" customHeight="1">
      <c r="E660" s="440"/>
      <c r="F660" s="440"/>
      <c r="G660" s="252"/>
      <c r="H660" s="252"/>
      <c r="I660" s="252"/>
      <c r="J660" s="252"/>
    </row>
    <row r="661" ht="15.75" customHeight="1">
      <c r="E661" s="440"/>
      <c r="F661" s="440"/>
      <c r="G661" s="252"/>
      <c r="H661" s="252"/>
      <c r="I661" s="252"/>
      <c r="J661" s="252"/>
    </row>
    <row r="662" ht="15.75" customHeight="1">
      <c r="E662" s="440"/>
      <c r="F662" s="440"/>
      <c r="G662" s="252"/>
      <c r="H662" s="252"/>
      <c r="I662" s="252"/>
      <c r="J662" s="252"/>
    </row>
    <row r="663" ht="15.75" customHeight="1">
      <c r="E663" s="440"/>
      <c r="F663" s="440"/>
      <c r="G663" s="252"/>
      <c r="H663" s="252"/>
      <c r="I663" s="252"/>
      <c r="J663" s="252"/>
    </row>
    <row r="664" ht="15.75" customHeight="1">
      <c r="E664" s="440"/>
      <c r="F664" s="440"/>
      <c r="G664" s="252"/>
      <c r="H664" s="252"/>
      <c r="I664" s="252"/>
      <c r="J664" s="252"/>
    </row>
    <row r="665" ht="15.75" customHeight="1">
      <c r="E665" s="440"/>
      <c r="F665" s="440"/>
      <c r="G665" s="252"/>
      <c r="H665" s="252"/>
      <c r="I665" s="252"/>
      <c r="J665" s="252"/>
    </row>
    <row r="666" ht="15.75" customHeight="1">
      <c r="E666" s="440"/>
      <c r="F666" s="440"/>
      <c r="G666" s="252"/>
      <c r="H666" s="252"/>
      <c r="I666" s="252"/>
      <c r="J666" s="252"/>
    </row>
    <row r="667" ht="15.75" customHeight="1">
      <c r="E667" s="440"/>
      <c r="F667" s="440"/>
      <c r="G667" s="252"/>
      <c r="H667" s="252"/>
      <c r="I667" s="252"/>
      <c r="J667" s="252"/>
    </row>
    <row r="668" ht="15.75" customHeight="1">
      <c r="E668" s="440"/>
      <c r="F668" s="440"/>
      <c r="G668" s="252"/>
      <c r="H668" s="252"/>
      <c r="I668" s="252"/>
      <c r="J668" s="252"/>
    </row>
    <row r="669" ht="15.75" customHeight="1">
      <c r="E669" s="440"/>
      <c r="F669" s="440"/>
      <c r="G669" s="252"/>
      <c r="H669" s="252"/>
      <c r="I669" s="252"/>
      <c r="J669" s="252"/>
    </row>
    <row r="670" ht="15.75" customHeight="1">
      <c r="E670" s="440"/>
      <c r="F670" s="440"/>
      <c r="G670" s="252"/>
      <c r="H670" s="252"/>
      <c r="I670" s="252"/>
      <c r="J670" s="252"/>
    </row>
    <row r="671" ht="15.75" customHeight="1">
      <c r="E671" s="440"/>
      <c r="F671" s="440"/>
      <c r="G671" s="252"/>
      <c r="H671" s="252"/>
      <c r="I671" s="252"/>
      <c r="J671" s="252"/>
    </row>
    <row r="672" ht="15.75" customHeight="1">
      <c r="E672" s="440"/>
      <c r="F672" s="440"/>
      <c r="G672" s="252"/>
      <c r="H672" s="252"/>
      <c r="I672" s="252"/>
      <c r="J672" s="252"/>
    </row>
    <row r="673" ht="15.75" customHeight="1">
      <c r="E673" s="440"/>
      <c r="F673" s="440"/>
      <c r="G673" s="252"/>
      <c r="H673" s="252"/>
      <c r="I673" s="252"/>
      <c r="J673" s="252"/>
    </row>
    <row r="674" ht="15.75" customHeight="1">
      <c r="E674" s="440"/>
      <c r="F674" s="440"/>
      <c r="G674" s="252"/>
      <c r="H674" s="252"/>
      <c r="I674" s="252"/>
      <c r="J674" s="252"/>
    </row>
    <row r="675" ht="15.75" customHeight="1">
      <c r="E675" s="440"/>
      <c r="F675" s="440"/>
      <c r="G675" s="252"/>
      <c r="H675" s="252"/>
      <c r="I675" s="252"/>
      <c r="J675" s="252"/>
    </row>
    <row r="676" ht="15.75" customHeight="1">
      <c r="E676" s="440"/>
      <c r="F676" s="440"/>
      <c r="G676" s="252"/>
      <c r="H676" s="252"/>
      <c r="I676" s="252"/>
      <c r="J676" s="252"/>
    </row>
    <row r="677" ht="15.75" customHeight="1">
      <c r="E677" s="440"/>
      <c r="F677" s="440"/>
      <c r="G677" s="252"/>
      <c r="H677" s="252"/>
      <c r="I677" s="252"/>
      <c r="J677" s="252"/>
    </row>
    <row r="678" ht="15.75" customHeight="1">
      <c r="E678" s="440"/>
      <c r="F678" s="440"/>
      <c r="G678" s="252"/>
      <c r="H678" s="252"/>
      <c r="I678" s="252"/>
      <c r="J678" s="252"/>
    </row>
    <row r="679" ht="15.75" customHeight="1">
      <c r="E679" s="440"/>
      <c r="F679" s="440"/>
      <c r="G679" s="252"/>
      <c r="H679" s="252"/>
      <c r="I679" s="252"/>
      <c r="J679" s="252"/>
    </row>
    <row r="680" ht="15.75" customHeight="1">
      <c r="E680" s="440"/>
      <c r="F680" s="440"/>
      <c r="G680" s="252"/>
      <c r="H680" s="252"/>
      <c r="I680" s="252"/>
      <c r="J680" s="252"/>
    </row>
    <row r="681" ht="15.75" customHeight="1">
      <c r="E681" s="440"/>
      <c r="F681" s="440"/>
      <c r="G681" s="252"/>
      <c r="H681" s="252"/>
      <c r="I681" s="252"/>
      <c r="J681" s="252"/>
    </row>
    <row r="682" ht="15.75" customHeight="1">
      <c r="E682" s="440"/>
      <c r="F682" s="440"/>
      <c r="G682" s="252"/>
      <c r="H682" s="252"/>
      <c r="I682" s="252"/>
      <c r="J682" s="252"/>
    </row>
    <row r="683" ht="15.75" customHeight="1">
      <c r="E683" s="440"/>
      <c r="F683" s="440"/>
      <c r="G683" s="252"/>
      <c r="H683" s="252"/>
      <c r="I683" s="252"/>
      <c r="J683" s="252"/>
    </row>
    <row r="684" ht="15.75" customHeight="1">
      <c r="E684" s="440"/>
      <c r="F684" s="440"/>
      <c r="G684" s="252"/>
      <c r="H684" s="252"/>
      <c r="I684" s="252"/>
      <c r="J684" s="252"/>
    </row>
    <row r="685" ht="15.75" customHeight="1">
      <c r="E685" s="440"/>
      <c r="F685" s="440"/>
      <c r="G685" s="252"/>
      <c r="H685" s="252"/>
      <c r="I685" s="252"/>
      <c r="J685" s="252"/>
    </row>
    <row r="686" ht="15.75" customHeight="1">
      <c r="E686" s="440"/>
      <c r="F686" s="440"/>
      <c r="G686" s="252"/>
      <c r="H686" s="252"/>
      <c r="I686" s="252"/>
      <c r="J686" s="252"/>
    </row>
    <row r="687" ht="15.75" customHeight="1">
      <c r="E687" s="440"/>
      <c r="F687" s="440"/>
      <c r="G687" s="252"/>
      <c r="H687" s="252"/>
      <c r="I687" s="252"/>
      <c r="J687" s="252"/>
    </row>
    <row r="688" ht="15.75" customHeight="1">
      <c r="E688" s="440"/>
      <c r="F688" s="440"/>
      <c r="G688" s="252"/>
      <c r="H688" s="252"/>
      <c r="I688" s="252"/>
      <c r="J688" s="252"/>
    </row>
    <row r="689" ht="15.75" customHeight="1">
      <c r="E689" s="440"/>
      <c r="F689" s="440"/>
      <c r="G689" s="252"/>
      <c r="H689" s="252"/>
      <c r="I689" s="252"/>
      <c r="J689" s="252"/>
    </row>
    <row r="690" ht="15.75" customHeight="1">
      <c r="E690" s="440"/>
      <c r="F690" s="440"/>
      <c r="G690" s="252"/>
      <c r="H690" s="252"/>
      <c r="I690" s="252"/>
      <c r="J690" s="252"/>
    </row>
    <row r="691" ht="15.75" customHeight="1">
      <c r="E691" s="440"/>
      <c r="F691" s="440"/>
      <c r="G691" s="252"/>
      <c r="H691" s="252"/>
      <c r="I691" s="252"/>
      <c r="J691" s="252"/>
    </row>
    <row r="692" ht="15.75" customHeight="1">
      <c r="E692" s="440"/>
      <c r="F692" s="440"/>
      <c r="G692" s="252"/>
      <c r="H692" s="252"/>
      <c r="I692" s="252"/>
      <c r="J692" s="252"/>
    </row>
    <row r="693" ht="15.75" customHeight="1">
      <c r="E693" s="440"/>
      <c r="F693" s="440"/>
      <c r="G693" s="252"/>
      <c r="H693" s="252"/>
      <c r="I693" s="252"/>
      <c r="J693" s="252"/>
    </row>
    <row r="694" ht="15.75" customHeight="1">
      <c r="E694" s="440"/>
      <c r="F694" s="440"/>
      <c r="G694" s="252"/>
      <c r="H694" s="252"/>
      <c r="I694" s="252"/>
      <c r="J694" s="252"/>
    </row>
    <row r="695" ht="15.75" customHeight="1">
      <c r="E695" s="440"/>
      <c r="F695" s="440"/>
      <c r="G695" s="252"/>
      <c r="H695" s="252"/>
      <c r="I695" s="252"/>
      <c r="J695" s="252"/>
    </row>
    <row r="696" ht="15.75" customHeight="1">
      <c r="E696" s="440"/>
      <c r="F696" s="440"/>
      <c r="G696" s="252"/>
      <c r="H696" s="252"/>
      <c r="I696" s="252"/>
      <c r="J696" s="252"/>
    </row>
    <row r="697" ht="15.75" customHeight="1">
      <c r="E697" s="440"/>
      <c r="F697" s="440"/>
      <c r="G697" s="252"/>
      <c r="H697" s="252"/>
      <c r="I697" s="252"/>
      <c r="J697" s="252"/>
    </row>
    <row r="698" ht="15.75" customHeight="1">
      <c r="E698" s="440"/>
      <c r="F698" s="440"/>
      <c r="G698" s="252"/>
      <c r="H698" s="252"/>
      <c r="I698" s="252"/>
      <c r="J698" s="252"/>
    </row>
    <row r="699" ht="15.75" customHeight="1">
      <c r="E699" s="440"/>
      <c r="F699" s="440"/>
      <c r="G699" s="252"/>
      <c r="H699" s="252"/>
      <c r="I699" s="252"/>
      <c r="J699" s="252"/>
    </row>
    <row r="700" ht="15.75" customHeight="1">
      <c r="E700" s="440"/>
      <c r="F700" s="440"/>
      <c r="G700" s="252"/>
      <c r="H700" s="252"/>
      <c r="I700" s="252"/>
      <c r="J700" s="252"/>
    </row>
    <row r="701" ht="15.75" customHeight="1">
      <c r="E701" s="440"/>
      <c r="F701" s="440"/>
      <c r="G701" s="252"/>
      <c r="H701" s="252"/>
      <c r="I701" s="252"/>
      <c r="J701" s="252"/>
    </row>
    <row r="702" ht="15.75" customHeight="1">
      <c r="E702" s="440"/>
      <c r="F702" s="440"/>
      <c r="G702" s="252"/>
      <c r="H702" s="252"/>
      <c r="I702" s="252"/>
      <c r="J702" s="252"/>
    </row>
    <row r="703" ht="15.75" customHeight="1">
      <c r="E703" s="440"/>
      <c r="F703" s="440"/>
      <c r="G703" s="252"/>
      <c r="H703" s="252"/>
      <c r="I703" s="252"/>
      <c r="J703" s="252"/>
    </row>
    <row r="704" ht="15.75" customHeight="1">
      <c r="E704" s="440"/>
      <c r="F704" s="440"/>
      <c r="G704" s="252"/>
      <c r="H704" s="252"/>
      <c r="I704" s="252"/>
      <c r="J704" s="252"/>
    </row>
    <row r="705" ht="15.75" customHeight="1">
      <c r="E705" s="440"/>
      <c r="F705" s="440"/>
      <c r="G705" s="252"/>
      <c r="H705" s="252"/>
      <c r="I705" s="252"/>
      <c r="J705" s="252"/>
    </row>
    <row r="706" ht="15.75" customHeight="1">
      <c r="E706" s="440"/>
      <c r="F706" s="440"/>
      <c r="G706" s="252"/>
      <c r="H706" s="252"/>
      <c r="I706" s="252"/>
      <c r="J706" s="252"/>
    </row>
    <row r="707" ht="15.75" customHeight="1">
      <c r="E707" s="440"/>
      <c r="F707" s="440"/>
      <c r="G707" s="252"/>
      <c r="H707" s="252"/>
      <c r="I707" s="252"/>
      <c r="J707" s="252"/>
    </row>
    <row r="708" ht="15.75" customHeight="1">
      <c r="E708" s="440"/>
      <c r="F708" s="440"/>
      <c r="G708" s="252"/>
      <c r="H708" s="252"/>
      <c r="I708" s="252"/>
      <c r="J708" s="252"/>
    </row>
    <row r="709" ht="15.75" customHeight="1">
      <c r="E709" s="440"/>
      <c r="F709" s="440"/>
      <c r="G709" s="252"/>
      <c r="H709" s="252"/>
      <c r="I709" s="252"/>
      <c r="J709" s="252"/>
    </row>
    <row r="710" ht="15.75" customHeight="1">
      <c r="E710" s="440"/>
      <c r="F710" s="440"/>
      <c r="G710" s="252"/>
      <c r="H710" s="252"/>
      <c r="I710" s="252"/>
      <c r="J710" s="252"/>
    </row>
    <row r="711" ht="15.75" customHeight="1">
      <c r="E711" s="440"/>
      <c r="F711" s="440"/>
      <c r="G711" s="252"/>
      <c r="H711" s="252"/>
      <c r="I711" s="252"/>
      <c r="J711" s="252"/>
    </row>
    <row r="712" ht="15.75" customHeight="1">
      <c r="E712" s="440"/>
      <c r="F712" s="440"/>
      <c r="G712" s="252"/>
      <c r="H712" s="252"/>
      <c r="I712" s="252"/>
      <c r="J712" s="252"/>
    </row>
    <row r="713" ht="15.75" customHeight="1">
      <c r="E713" s="440"/>
      <c r="F713" s="440"/>
      <c r="G713" s="252"/>
      <c r="H713" s="252"/>
      <c r="I713" s="252"/>
      <c r="J713" s="252"/>
    </row>
    <row r="714" ht="15.75" customHeight="1">
      <c r="E714" s="440"/>
      <c r="F714" s="440"/>
      <c r="G714" s="252"/>
      <c r="H714" s="252"/>
      <c r="I714" s="252"/>
      <c r="J714" s="252"/>
    </row>
    <row r="715" ht="15.75" customHeight="1">
      <c r="E715" s="440"/>
      <c r="F715" s="440"/>
      <c r="G715" s="252"/>
      <c r="H715" s="252"/>
      <c r="I715" s="252"/>
      <c r="J715" s="252"/>
    </row>
    <row r="716" ht="15.75" customHeight="1">
      <c r="E716" s="440"/>
      <c r="F716" s="440"/>
      <c r="G716" s="252"/>
      <c r="H716" s="252"/>
      <c r="I716" s="252"/>
      <c r="J716" s="252"/>
    </row>
    <row r="717" ht="15.75" customHeight="1">
      <c r="E717" s="440"/>
      <c r="F717" s="440"/>
      <c r="G717" s="252"/>
      <c r="H717" s="252"/>
      <c r="I717" s="252"/>
      <c r="J717" s="252"/>
    </row>
    <row r="718" ht="15.75" customHeight="1">
      <c r="E718" s="440"/>
      <c r="F718" s="440"/>
      <c r="G718" s="252"/>
      <c r="H718" s="252"/>
      <c r="I718" s="252"/>
      <c r="J718" s="252"/>
    </row>
    <row r="719" ht="15.75" customHeight="1">
      <c r="E719" s="440"/>
      <c r="F719" s="440"/>
      <c r="G719" s="252"/>
      <c r="H719" s="252"/>
      <c r="I719" s="252"/>
      <c r="J719" s="252"/>
    </row>
    <row r="720" ht="15.75" customHeight="1">
      <c r="E720" s="440"/>
      <c r="F720" s="440"/>
      <c r="G720" s="252"/>
      <c r="H720" s="252"/>
      <c r="I720" s="252"/>
      <c r="J720" s="252"/>
    </row>
    <row r="721" ht="15.75" customHeight="1">
      <c r="E721" s="440"/>
      <c r="F721" s="440"/>
      <c r="G721" s="252"/>
      <c r="H721" s="252"/>
      <c r="I721" s="252"/>
      <c r="J721" s="252"/>
    </row>
    <row r="722" ht="15.75" customHeight="1">
      <c r="E722" s="440"/>
      <c r="F722" s="440"/>
      <c r="G722" s="252"/>
      <c r="H722" s="252"/>
      <c r="I722" s="252"/>
      <c r="J722" s="252"/>
    </row>
    <row r="723" ht="15.75" customHeight="1">
      <c r="E723" s="440"/>
      <c r="F723" s="440"/>
      <c r="G723" s="252"/>
      <c r="H723" s="252"/>
      <c r="I723" s="252"/>
      <c r="J723" s="252"/>
    </row>
    <row r="724" ht="15.75" customHeight="1">
      <c r="E724" s="440"/>
      <c r="F724" s="440"/>
      <c r="G724" s="252"/>
      <c r="H724" s="252"/>
      <c r="I724" s="252"/>
      <c r="J724" s="252"/>
    </row>
    <row r="725" ht="15.75" customHeight="1">
      <c r="E725" s="440"/>
      <c r="F725" s="440"/>
      <c r="G725" s="252"/>
      <c r="H725" s="252"/>
      <c r="I725" s="252"/>
      <c r="J725" s="252"/>
    </row>
    <row r="726" ht="15.75" customHeight="1">
      <c r="E726" s="440"/>
      <c r="F726" s="440"/>
      <c r="G726" s="252"/>
      <c r="H726" s="252"/>
      <c r="I726" s="252"/>
      <c r="J726" s="252"/>
    </row>
    <row r="727" ht="15.75" customHeight="1">
      <c r="E727" s="440"/>
      <c r="F727" s="440"/>
      <c r="G727" s="252"/>
      <c r="H727" s="252"/>
      <c r="I727" s="252"/>
      <c r="J727" s="252"/>
    </row>
    <row r="728" ht="15.75" customHeight="1">
      <c r="E728" s="440"/>
      <c r="F728" s="440"/>
      <c r="G728" s="252"/>
      <c r="H728" s="252"/>
      <c r="I728" s="252"/>
      <c r="J728" s="252"/>
    </row>
    <row r="729" ht="15.75" customHeight="1">
      <c r="E729" s="440"/>
      <c r="F729" s="440"/>
      <c r="G729" s="252"/>
      <c r="H729" s="252"/>
      <c r="I729" s="252"/>
      <c r="J729" s="252"/>
    </row>
    <row r="730" ht="15.75" customHeight="1">
      <c r="E730" s="440"/>
      <c r="F730" s="440"/>
      <c r="G730" s="252"/>
      <c r="H730" s="252"/>
      <c r="I730" s="252"/>
      <c r="J730" s="252"/>
    </row>
    <row r="731" ht="15.75" customHeight="1">
      <c r="E731" s="440"/>
      <c r="F731" s="440"/>
      <c r="G731" s="252"/>
      <c r="H731" s="252"/>
      <c r="I731" s="252"/>
      <c r="J731" s="252"/>
    </row>
    <row r="732" ht="15.75" customHeight="1">
      <c r="E732" s="440"/>
      <c r="F732" s="440"/>
      <c r="G732" s="252"/>
      <c r="H732" s="252"/>
      <c r="I732" s="252"/>
      <c r="J732" s="252"/>
    </row>
    <row r="733" ht="15.75" customHeight="1">
      <c r="E733" s="440"/>
      <c r="F733" s="440"/>
      <c r="G733" s="252"/>
      <c r="H733" s="252"/>
      <c r="I733" s="252"/>
      <c r="J733" s="252"/>
    </row>
    <row r="734" ht="15.75" customHeight="1">
      <c r="E734" s="440"/>
      <c r="F734" s="440"/>
      <c r="G734" s="252"/>
      <c r="H734" s="252"/>
      <c r="I734" s="252"/>
      <c r="J734" s="252"/>
    </row>
    <row r="735" ht="15.75" customHeight="1">
      <c r="E735" s="440"/>
      <c r="F735" s="440"/>
      <c r="G735" s="252"/>
      <c r="H735" s="252"/>
      <c r="I735" s="252"/>
      <c r="J735" s="252"/>
    </row>
    <row r="736" ht="15.75" customHeight="1">
      <c r="E736" s="440"/>
      <c r="F736" s="440"/>
      <c r="G736" s="252"/>
      <c r="H736" s="252"/>
      <c r="I736" s="252"/>
      <c r="J736" s="252"/>
    </row>
    <row r="737" ht="15.75" customHeight="1">
      <c r="E737" s="440"/>
      <c r="F737" s="440"/>
      <c r="G737" s="252"/>
      <c r="H737" s="252"/>
      <c r="I737" s="252"/>
      <c r="J737" s="252"/>
    </row>
    <row r="738" ht="15.75" customHeight="1">
      <c r="E738" s="440"/>
      <c r="F738" s="440"/>
      <c r="G738" s="252"/>
      <c r="H738" s="252"/>
      <c r="I738" s="252"/>
      <c r="J738" s="252"/>
    </row>
    <row r="739" ht="15.75" customHeight="1">
      <c r="E739" s="440"/>
      <c r="F739" s="440"/>
      <c r="G739" s="252"/>
      <c r="H739" s="252"/>
      <c r="I739" s="252"/>
      <c r="J739" s="252"/>
    </row>
    <row r="740" ht="15.75" customHeight="1">
      <c r="E740" s="440"/>
      <c r="F740" s="440"/>
      <c r="G740" s="252"/>
      <c r="H740" s="252"/>
      <c r="I740" s="252"/>
      <c r="J740" s="252"/>
    </row>
    <row r="741" ht="15.75" customHeight="1">
      <c r="E741" s="440"/>
      <c r="F741" s="440"/>
      <c r="G741" s="252"/>
      <c r="H741" s="252"/>
      <c r="I741" s="252"/>
      <c r="J741" s="252"/>
    </row>
    <row r="742" ht="15.75" customHeight="1">
      <c r="E742" s="440"/>
      <c r="F742" s="440"/>
      <c r="G742" s="252"/>
      <c r="H742" s="252"/>
      <c r="I742" s="252"/>
      <c r="J742" s="252"/>
    </row>
    <row r="743" ht="15.75" customHeight="1">
      <c r="E743" s="440"/>
      <c r="F743" s="440"/>
      <c r="G743" s="252"/>
      <c r="H743" s="252"/>
      <c r="I743" s="252"/>
      <c r="J743" s="252"/>
    </row>
    <row r="744" ht="15.75" customHeight="1">
      <c r="E744" s="440"/>
      <c r="F744" s="440"/>
      <c r="G744" s="252"/>
      <c r="H744" s="252"/>
      <c r="I744" s="252"/>
      <c r="J744" s="252"/>
    </row>
    <row r="745" ht="15.75" customHeight="1">
      <c r="E745" s="440"/>
      <c r="F745" s="440"/>
      <c r="G745" s="252"/>
      <c r="H745" s="252"/>
      <c r="I745" s="252"/>
      <c r="J745" s="252"/>
    </row>
    <row r="746" ht="15.75" customHeight="1">
      <c r="E746" s="440"/>
      <c r="F746" s="440"/>
      <c r="G746" s="252"/>
      <c r="H746" s="252"/>
      <c r="I746" s="252"/>
      <c r="J746" s="252"/>
    </row>
    <row r="747" ht="15.75" customHeight="1">
      <c r="E747" s="440"/>
      <c r="F747" s="440"/>
      <c r="G747" s="252"/>
      <c r="H747" s="252"/>
      <c r="I747" s="252"/>
      <c r="J747" s="252"/>
    </row>
    <row r="748" ht="15.75" customHeight="1">
      <c r="E748" s="440"/>
      <c r="F748" s="440"/>
      <c r="G748" s="252"/>
      <c r="H748" s="252"/>
      <c r="I748" s="252"/>
      <c r="J748" s="252"/>
    </row>
    <row r="749" ht="15.75" customHeight="1">
      <c r="E749" s="440"/>
      <c r="F749" s="440"/>
      <c r="G749" s="252"/>
      <c r="H749" s="252"/>
      <c r="I749" s="252"/>
      <c r="J749" s="252"/>
    </row>
    <row r="750" ht="15.75" customHeight="1">
      <c r="E750" s="440"/>
      <c r="F750" s="440"/>
      <c r="G750" s="252"/>
      <c r="H750" s="252"/>
      <c r="I750" s="252"/>
      <c r="J750" s="252"/>
    </row>
    <row r="751" ht="15.75" customHeight="1">
      <c r="E751" s="440"/>
      <c r="F751" s="440"/>
      <c r="G751" s="252"/>
      <c r="H751" s="252"/>
      <c r="I751" s="252"/>
      <c r="J751" s="252"/>
    </row>
    <row r="752" ht="15.75" customHeight="1">
      <c r="E752" s="440"/>
      <c r="F752" s="440"/>
      <c r="G752" s="252"/>
      <c r="H752" s="252"/>
      <c r="I752" s="252"/>
      <c r="J752" s="252"/>
    </row>
    <row r="753" ht="15.75" customHeight="1">
      <c r="E753" s="440"/>
      <c r="F753" s="440"/>
      <c r="G753" s="252"/>
      <c r="H753" s="252"/>
      <c r="I753" s="252"/>
      <c r="J753" s="252"/>
    </row>
    <row r="754" ht="15.75" customHeight="1">
      <c r="E754" s="440"/>
      <c r="F754" s="440"/>
      <c r="G754" s="252"/>
      <c r="H754" s="252"/>
      <c r="I754" s="252"/>
      <c r="J754" s="252"/>
    </row>
    <row r="755" ht="15.75" customHeight="1">
      <c r="E755" s="440"/>
      <c r="F755" s="440"/>
      <c r="G755" s="252"/>
      <c r="H755" s="252"/>
      <c r="I755" s="252"/>
      <c r="J755" s="252"/>
    </row>
    <row r="756" ht="15.75" customHeight="1">
      <c r="E756" s="440"/>
      <c r="F756" s="440"/>
      <c r="G756" s="252"/>
      <c r="H756" s="252"/>
      <c r="I756" s="252"/>
      <c r="J756" s="252"/>
    </row>
    <row r="757" ht="15.75" customHeight="1">
      <c r="E757" s="440"/>
      <c r="F757" s="440"/>
      <c r="G757" s="252"/>
      <c r="H757" s="252"/>
      <c r="I757" s="252"/>
      <c r="J757" s="252"/>
    </row>
    <row r="758" ht="15.75" customHeight="1">
      <c r="E758" s="440"/>
      <c r="F758" s="440"/>
      <c r="G758" s="252"/>
      <c r="H758" s="252"/>
      <c r="I758" s="252"/>
      <c r="J758" s="252"/>
    </row>
    <row r="759" ht="15.75" customHeight="1">
      <c r="E759" s="440"/>
      <c r="F759" s="440"/>
      <c r="G759" s="252"/>
      <c r="H759" s="252"/>
      <c r="I759" s="252"/>
      <c r="J759" s="252"/>
    </row>
    <row r="760" ht="15.75" customHeight="1">
      <c r="E760" s="440"/>
      <c r="F760" s="440"/>
      <c r="G760" s="252"/>
      <c r="H760" s="252"/>
      <c r="I760" s="252"/>
      <c r="J760" s="252"/>
    </row>
    <row r="761" ht="15.75" customHeight="1">
      <c r="E761" s="440"/>
      <c r="F761" s="440"/>
      <c r="G761" s="252"/>
      <c r="H761" s="252"/>
      <c r="I761" s="252"/>
      <c r="J761" s="252"/>
    </row>
    <row r="762" ht="15.75" customHeight="1">
      <c r="E762" s="440"/>
      <c r="F762" s="440"/>
      <c r="G762" s="252"/>
      <c r="H762" s="252"/>
      <c r="I762" s="252"/>
      <c r="J762" s="252"/>
    </row>
    <row r="763" ht="15.75" customHeight="1">
      <c r="E763" s="440"/>
      <c r="F763" s="440"/>
      <c r="G763" s="252"/>
      <c r="H763" s="252"/>
      <c r="I763" s="252"/>
      <c r="J763" s="252"/>
    </row>
    <row r="764" ht="15.75" customHeight="1">
      <c r="E764" s="440"/>
      <c r="F764" s="440"/>
      <c r="G764" s="252"/>
      <c r="H764" s="252"/>
      <c r="I764" s="252"/>
      <c r="J764" s="252"/>
    </row>
    <row r="765" ht="15.75" customHeight="1">
      <c r="E765" s="440"/>
      <c r="F765" s="440"/>
      <c r="G765" s="252"/>
      <c r="H765" s="252"/>
      <c r="I765" s="252"/>
      <c r="J765" s="252"/>
    </row>
    <row r="766" ht="15.75" customHeight="1">
      <c r="E766" s="440"/>
      <c r="F766" s="440"/>
      <c r="G766" s="252"/>
      <c r="H766" s="252"/>
      <c r="I766" s="252"/>
      <c r="J766" s="252"/>
    </row>
    <row r="767" ht="15.75" customHeight="1">
      <c r="E767" s="440"/>
      <c r="F767" s="440"/>
      <c r="G767" s="252"/>
      <c r="H767" s="252"/>
      <c r="I767" s="252"/>
      <c r="J767" s="252"/>
    </row>
    <row r="768" ht="15.75" customHeight="1">
      <c r="E768" s="440"/>
      <c r="F768" s="440"/>
      <c r="G768" s="252"/>
      <c r="H768" s="252"/>
      <c r="I768" s="252"/>
      <c r="J768" s="252"/>
    </row>
    <row r="769" ht="15.75" customHeight="1">
      <c r="E769" s="440"/>
      <c r="F769" s="440"/>
      <c r="G769" s="252"/>
      <c r="H769" s="252"/>
      <c r="I769" s="252"/>
      <c r="J769" s="252"/>
    </row>
    <row r="770" ht="15.75" customHeight="1">
      <c r="E770" s="440"/>
      <c r="F770" s="440"/>
      <c r="G770" s="252"/>
      <c r="H770" s="252"/>
      <c r="I770" s="252"/>
      <c r="J770" s="252"/>
    </row>
    <row r="771" ht="15.75" customHeight="1">
      <c r="E771" s="440"/>
      <c r="F771" s="440"/>
      <c r="G771" s="252"/>
      <c r="H771" s="252"/>
      <c r="I771" s="252"/>
      <c r="J771" s="252"/>
    </row>
    <row r="772" ht="15.75" customHeight="1">
      <c r="E772" s="440"/>
      <c r="F772" s="440"/>
      <c r="G772" s="252"/>
      <c r="H772" s="252"/>
      <c r="I772" s="252"/>
      <c r="J772" s="252"/>
    </row>
    <row r="773" ht="15.75" customHeight="1">
      <c r="E773" s="440"/>
      <c r="F773" s="440"/>
      <c r="G773" s="252"/>
      <c r="H773" s="252"/>
      <c r="I773" s="252"/>
      <c r="J773" s="252"/>
    </row>
    <row r="774" ht="15.75" customHeight="1">
      <c r="E774" s="440"/>
      <c r="F774" s="440"/>
      <c r="G774" s="252"/>
      <c r="H774" s="252"/>
      <c r="I774" s="252"/>
      <c r="J774" s="252"/>
    </row>
    <row r="775" ht="15.75" customHeight="1">
      <c r="E775" s="440"/>
      <c r="F775" s="440"/>
      <c r="G775" s="252"/>
      <c r="H775" s="252"/>
      <c r="I775" s="252"/>
      <c r="J775" s="252"/>
    </row>
    <row r="776" ht="15.75" customHeight="1">
      <c r="E776" s="440"/>
      <c r="F776" s="440"/>
      <c r="G776" s="252"/>
      <c r="H776" s="252"/>
      <c r="I776" s="252"/>
      <c r="J776" s="252"/>
    </row>
    <row r="777" ht="15.75" customHeight="1">
      <c r="E777" s="440"/>
      <c r="F777" s="440"/>
      <c r="G777" s="252"/>
      <c r="H777" s="252"/>
      <c r="I777" s="252"/>
      <c r="J777" s="252"/>
    </row>
    <row r="778" ht="15.75" customHeight="1">
      <c r="E778" s="440"/>
      <c r="F778" s="440"/>
      <c r="G778" s="252"/>
      <c r="H778" s="252"/>
      <c r="I778" s="252"/>
      <c r="J778" s="252"/>
    </row>
    <row r="779" ht="15.75" customHeight="1">
      <c r="E779" s="440"/>
      <c r="F779" s="440"/>
      <c r="G779" s="252"/>
      <c r="H779" s="252"/>
      <c r="I779" s="252"/>
      <c r="J779" s="252"/>
    </row>
    <row r="780" ht="15.75" customHeight="1">
      <c r="E780" s="440"/>
      <c r="F780" s="440"/>
      <c r="G780" s="252"/>
      <c r="H780" s="252"/>
      <c r="I780" s="252"/>
      <c r="J780" s="252"/>
    </row>
    <row r="781" ht="15.75" customHeight="1">
      <c r="E781" s="440"/>
      <c r="F781" s="440"/>
      <c r="G781" s="252"/>
      <c r="H781" s="252"/>
      <c r="I781" s="252"/>
      <c r="J781" s="252"/>
    </row>
    <row r="782" ht="15.75" customHeight="1">
      <c r="E782" s="440"/>
      <c r="F782" s="440"/>
      <c r="G782" s="252"/>
      <c r="H782" s="252"/>
      <c r="I782" s="252"/>
      <c r="J782" s="252"/>
    </row>
    <row r="783" ht="15.75" customHeight="1">
      <c r="E783" s="440"/>
      <c r="F783" s="440"/>
      <c r="G783" s="252"/>
      <c r="H783" s="252"/>
      <c r="I783" s="252"/>
      <c r="J783" s="252"/>
    </row>
    <row r="784" ht="15.75" customHeight="1">
      <c r="E784" s="440"/>
      <c r="F784" s="440"/>
      <c r="G784" s="252"/>
      <c r="H784" s="252"/>
      <c r="I784" s="252"/>
      <c r="J784" s="252"/>
    </row>
    <row r="785" ht="15.75" customHeight="1">
      <c r="E785" s="440"/>
      <c r="F785" s="440"/>
      <c r="G785" s="252"/>
      <c r="H785" s="252"/>
      <c r="I785" s="252"/>
      <c r="J785" s="252"/>
    </row>
    <row r="786" ht="15.75" customHeight="1">
      <c r="E786" s="440"/>
      <c r="F786" s="440"/>
      <c r="G786" s="252"/>
      <c r="H786" s="252"/>
      <c r="I786" s="252"/>
      <c r="J786" s="252"/>
    </row>
    <row r="787" ht="15.75" customHeight="1">
      <c r="E787" s="440"/>
      <c r="F787" s="440"/>
      <c r="G787" s="252"/>
      <c r="H787" s="252"/>
      <c r="I787" s="252"/>
      <c r="J787" s="252"/>
    </row>
    <row r="788" ht="15.75" customHeight="1">
      <c r="E788" s="440"/>
      <c r="F788" s="440"/>
      <c r="G788" s="252"/>
      <c r="H788" s="252"/>
      <c r="I788" s="252"/>
      <c r="J788" s="252"/>
    </row>
    <row r="789" ht="15.75" customHeight="1">
      <c r="E789" s="440"/>
      <c r="F789" s="440"/>
      <c r="G789" s="252"/>
      <c r="H789" s="252"/>
      <c r="I789" s="252"/>
      <c r="J789" s="252"/>
    </row>
    <row r="790" ht="15.75" customHeight="1">
      <c r="E790" s="440"/>
      <c r="F790" s="440"/>
      <c r="G790" s="252"/>
      <c r="H790" s="252"/>
      <c r="I790" s="252"/>
      <c r="J790" s="252"/>
    </row>
    <row r="791" ht="15.75" customHeight="1">
      <c r="E791" s="440"/>
      <c r="F791" s="440"/>
      <c r="G791" s="252"/>
      <c r="H791" s="252"/>
      <c r="I791" s="252"/>
      <c r="J791" s="252"/>
    </row>
    <row r="792" ht="15.75" customHeight="1">
      <c r="E792" s="440"/>
      <c r="F792" s="440"/>
      <c r="G792" s="252"/>
      <c r="H792" s="252"/>
      <c r="I792" s="252"/>
      <c r="J792" s="252"/>
    </row>
    <row r="793" ht="15.75" customHeight="1">
      <c r="E793" s="440"/>
      <c r="F793" s="440"/>
      <c r="G793" s="252"/>
      <c r="H793" s="252"/>
      <c r="I793" s="252"/>
      <c r="J793" s="252"/>
    </row>
    <row r="794" ht="15.75" customHeight="1">
      <c r="E794" s="440"/>
      <c r="F794" s="440"/>
      <c r="G794" s="252"/>
      <c r="H794" s="252"/>
      <c r="I794" s="252"/>
      <c r="J794" s="252"/>
    </row>
    <row r="795" ht="15.75" customHeight="1">
      <c r="E795" s="440"/>
      <c r="F795" s="440"/>
      <c r="G795" s="252"/>
      <c r="H795" s="252"/>
      <c r="I795" s="252"/>
      <c r="J795" s="252"/>
    </row>
    <row r="796" ht="15.75" customHeight="1">
      <c r="E796" s="440"/>
      <c r="F796" s="440"/>
      <c r="G796" s="252"/>
      <c r="H796" s="252"/>
      <c r="I796" s="252"/>
      <c r="J796" s="252"/>
    </row>
    <row r="797" ht="15.75" customHeight="1">
      <c r="E797" s="440"/>
      <c r="F797" s="440"/>
      <c r="G797" s="252"/>
      <c r="H797" s="252"/>
      <c r="I797" s="252"/>
      <c r="J797" s="252"/>
    </row>
    <row r="798" ht="15.75" customHeight="1">
      <c r="E798" s="440"/>
      <c r="F798" s="440"/>
      <c r="G798" s="252"/>
      <c r="H798" s="252"/>
      <c r="I798" s="252"/>
      <c r="J798" s="252"/>
    </row>
    <row r="799" ht="15.75" customHeight="1">
      <c r="E799" s="440"/>
      <c r="F799" s="440"/>
      <c r="G799" s="252"/>
      <c r="H799" s="252"/>
      <c r="I799" s="252"/>
      <c r="J799" s="252"/>
    </row>
    <row r="800" ht="15.75" customHeight="1">
      <c r="E800" s="440"/>
      <c r="F800" s="440"/>
      <c r="G800" s="252"/>
      <c r="H800" s="252"/>
      <c r="I800" s="252"/>
      <c r="J800" s="252"/>
    </row>
    <row r="801" ht="15.75" customHeight="1">
      <c r="E801" s="440"/>
      <c r="F801" s="440"/>
      <c r="G801" s="252"/>
      <c r="H801" s="252"/>
      <c r="I801" s="252"/>
      <c r="J801" s="252"/>
    </row>
    <row r="802" ht="15.75" customHeight="1">
      <c r="E802" s="440"/>
      <c r="F802" s="440"/>
      <c r="G802" s="252"/>
      <c r="H802" s="252"/>
      <c r="I802" s="252"/>
      <c r="J802" s="252"/>
    </row>
    <row r="803" ht="15.75" customHeight="1">
      <c r="E803" s="440"/>
      <c r="F803" s="440"/>
      <c r="G803" s="252"/>
      <c r="H803" s="252"/>
      <c r="I803" s="252"/>
      <c r="J803" s="252"/>
    </row>
    <row r="804" ht="15.75" customHeight="1">
      <c r="E804" s="440"/>
      <c r="F804" s="440"/>
      <c r="G804" s="252"/>
      <c r="H804" s="252"/>
      <c r="I804" s="252"/>
      <c r="J804" s="252"/>
    </row>
    <row r="805" ht="15.75" customHeight="1">
      <c r="E805" s="440"/>
      <c r="F805" s="440"/>
      <c r="G805" s="252"/>
      <c r="H805" s="252"/>
      <c r="I805" s="252"/>
      <c r="J805" s="252"/>
    </row>
    <row r="806" ht="15.75" customHeight="1">
      <c r="E806" s="440"/>
      <c r="F806" s="440"/>
      <c r="G806" s="252"/>
      <c r="H806" s="252"/>
      <c r="I806" s="252"/>
      <c r="J806" s="252"/>
    </row>
    <row r="807" ht="15.75" customHeight="1">
      <c r="E807" s="440"/>
      <c r="F807" s="440"/>
      <c r="G807" s="252"/>
      <c r="H807" s="252"/>
      <c r="I807" s="252"/>
      <c r="J807" s="252"/>
    </row>
    <row r="808" ht="15.75" customHeight="1">
      <c r="E808" s="440"/>
      <c r="F808" s="440"/>
      <c r="G808" s="252"/>
      <c r="H808" s="252"/>
      <c r="I808" s="252"/>
      <c r="J808" s="252"/>
    </row>
    <row r="809" ht="15.75" customHeight="1">
      <c r="E809" s="440"/>
      <c r="F809" s="440"/>
      <c r="G809" s="252"/>
      <c r="H809" s="252"/>
      <c r="I809" s="252"/>
      <c r="J809" s="252"/>
    </row>
    <row r="810" ht="15.75" customHeight="1">
      <c r="E810" s="440"/>
      <c r="F810" s="440"/>
      <c r="G810" s="252"/>
      <c r="H810" s="252"/>
      <c r="I810" s="252"/>
      <c r="J810" s="252"/>
    </row>
    <row r="811" ht="15.75" customHeight="1">
      <c r="E811" s="440"/>
      <c r="F811" s="440"/>
      <c r="G811" s="252"/>
      <c r="H811" s="252"/>
      <c r="I811" s="252"/>
      <c r="J811" s="252"/>
    </row>
    <row r="812" ht="15.75" customHeight="1">
      <c r="E812" s="440"/>
      <c r="F812" s="440"/>
      <c r="G812" s="252"/>
      <c r="H812" s="252"/>
      <c r="I812" s="252"/>
      <c r="J812" s="252"/>
    </row>
    <row r="813" ht="15.75" customHeight="1">
      <c r="E813" s="440"/>
      <c r="F813" s="440"/>
      <c r="G813" s="252"/>
      <c r="H813" s="252"/>
      <c r="I813" s="252"/>
      <c r="J813" s="252"/>
    </row>
    <row r="814" ht="15.75" customHeight="1">
      <c r="E814" s="440"/>
      <c r="F814" s="440"/>
      <c r="G814" s="252"/>
      <c r="H814" s="252"/>
      <c r="I814" s="252"/>
      <c r="J814" s="252"/>
    </row>
    <row r="815" ht="15.75" customHeight="1">
      <c r="E815" s="440"/>
      <c r="F815" s="440"/>
      <c r="G815" s="252"/>
      <c r="H815" s="252"/>
      <c r="I815" s="252"/>
      <c r="J815" s="252"/>
    </row>
    <row r="816" ht="15.75" customHeight="1">
      <c r="E816" s="440"/>
      <c r="F816" s="440"/>
      <c r="G816" s="252"/>
      <c r="H816" s="252"/>
      <c r="I816" s="252"/>
      <c r="J816" s="252"/>
    </row>
    <row r="817" ht="15.75" customHeight="1">
      <c r="E817" s="440"/>
      <c r="F817" s="440"/>
      <c r="G817" s="252"/>
      <c r="H817" s="252"/>
      <c r="I817" s="252"/>
      <c r="J817" s="252"/>
    </row>
    <row r="818" ht="15.75" customHeight="1">
      <c r="E818" s="440"/>
      <c r="F818" s="440"/>
      <c r="G818" s="252"/>
      <c r="H818" s="252"/>
      <c r="I818" s="252"/>
      <c r="J818" s="252"/>
    </row>
    <row r="819" ht="15.75" customHeight="1">
      <c r="E819" s="440"/>
      <c r="F819" s="440"/>
      <c r="G819" s="252"/>
      <c r="H819" s="252"/>
      <c r="I819" s="252"/>
      <c r="J819" s="252"/>
    </row>
    <row r="820" ht="15.75" customHeight="1">
      <c r="E820" s="440"/>
      <c r="F820" s="440"/>
      <c r="G820" s="252"/>
      <c r="H820" s="252"/>
      <c r="I820" s="252"/>
      <c r="J820" s="252"/>
    </row>
    <row r="821" ht="15.75" customHeight="1">
      <c r="E821" s="440"/>
      <c r="F821" s="440"/>
      <c r="G821" s="252"/>
      <c r="H821" s="252"/>
      <c r="I821" s="252"/>
      <c r="J821" s="252"/>
    </row>
    <row r="822" ht="15.75" customHeight="1">
      <c r="E822" s="440"/>
      <c r="F822" s="440"/>
      <c r="G822" s="252"/>
      <c r="H822" s="252"/>
      <c r="I822" s="252"/>
      <c r="J822" s="252"/>
    </row>
    <row r="823" ht="15.75" customHeight="1">
      <c r="E823" s="440"/>
      <c r="F823" s="440"/>
      <c r="G823" s="252"/>
      <c r="H823" s="252"/>
      <c r="I823" s="252"/>
      <c r="J823" s="252"/>
    </row>
    <row r="824" ht="15.75" customHeight="1">
      <c r="E824" s="440"/>
      <c r="F824" s="440"/>
      <c r="G824" s="252"/>
      <c r="H824" s="252"/>
      <c r="I824" s="252"/>
      <c r="J824" s="252"/>
    </row>
    <row r="825" ht="15.75" customHeight="1">
      <c r="E825" s="440"/>
      <c r="F825" s="440"/>
      <c r="G825" s="252"/>
      <c r="H825" s="252"/>
      <c r="I825" s="252"/>
      <c r="J825" s="252"/>
    </row>
    <row r="826" ht="15.75" customHeight="1">
      <c r="E826" s="440"/>
      <c r="F826" s="440"/>
      <c r="G826" s="252"/>
      <c r="H826" s="252"/>
      <c r="I826" s="252"/>
      <c r="J826" s="252"/>
    </row>
    <row r="827" ht="15.75" customHeight="1">
      <c r="E827" s="440"/>
      <c r="F827" s="440"/>
      <c r="G827" s="252"/>
      <c r="H827" s="252"/>
      <c r="I827" s="252"/>
      <c r="J827" s="252"/>
    </row>
    <row r="828" ht="15.75" customHeight="1">
      <c r="E828" s="440"/>
      <c r="F828" s="440"/>
      <c r="G828" s="252"/>
      <c r="H828" s="252"/>
      <c r="I828" s="252"/>
      <c r="J828" s="252"/>
    </row>
    <row r="829" ht="15.75" customHeight="1">
      <c r="E829" s="440"/>
      <c r="F829" s="440"/>
      <c r="G829" s="252"/>
      <c r="H829" s="252"/>
      <c r="I829" s="252"/>
      <c r="J829" s="252"/>
    </row>
    <row r="830" ht="15.75" customHeight="1">
      <c r="E830" s="440"/>
      <c r="F830" s="440"/>
      <c r="G830" s="252"/>
      <c r="H830" s="252"/>
      <c r="I830" s="252"/>
      <c r="J830" s="252"/>
    </row>
    <row r="831" ht="15.75" customHeight="1">
      <c r="E831" s="440"/>
      <c r="F831" s="440"/>
      <c r="G831" s="252"/>
      <c r="H831" s="252"/>
      <c r="I831" s="252"/>
      <c r="J831" s="252"/>
    </row>
    <row r="832" ht="15.75" customHeight="1">
      <c r="E832" s="440"/>
      <c r="F832" s="440"/>
      <c r="G832" s="252"/>
      <c r="H832" s="252"/>
      <c r="I832" s="252"/>
      <c r="J832" s="252"/>
    </row>
    <row r="833" ht="15.75" customHeight="1">
      <c r="E833" s="440"/>
      <c r="F833" s="440"/>
      <c r="G833" s="252"/>
      <c r="H833" s="252"/>
      <c r="I833" s="252"/>
      <c r="J833" s="252"/>
    </row>
    <row r="834" ht="15.75" customHeight="1">
      <c r="E834" s="440"/>
      <c r="F834" s="440"/>
      <c r="G834" s="252"/>
      <c r="H834" s="252"/>
      <c r="I834" s="252"/>
      <c r="J834" s="252"/>
    </row>
    <row r="835" ht="15.75" customHeight="1">
      <c r="E835" s="440"/>
      <c r="F835" s="440"/>
      <c r="G835" s="252"/>
      <c r="H835" s="252"/>
      <c r="I835" s="252"/>
      <c r="J835" s="252"/>
    </row>
    <row r="836" ht="15.75" customHeight="1">
      <c r="E836" s="440"/>
      <c r="F836" s="440"/>
      <c r="G836" s="252"/>
      <c r="H836" s="252"/>
      <c r="I836" s="252"/>
      <c r="J836" s="252"/>
    </row>
    <row r="837" ht="15.75" customHeight="1">
      <c r="E837" s="440"/>
      <c r="F837" s="440"/>
      <c r="G837" s="252"/>
      <c r="H837" s="252"/>
      <c r="I837" s="252"/>
      <c r="J837" s="252"/>
    </row>
    <row r="838" ht="15.75" customHeight="1">
      <c r="E838" s="440"/>
      <c r="F838" s="440"/>
      <c r="G838" s="252"/>
      <c r="H838" s="252"/>
      <c r="I838" s="252"/>
      <c r="J838" s="252"/>
    </row>
    <row r="839" ht="15.75" customHeight="1">
      <c r="E839" s="440"/>
      <c r="F839" s="440"/>
      <c r="G839" s="252"/>
      <c r="H839" s="252"/>
      <c r="I839" s="252"/>
      <c r="J839" s="252"/>
    </row>
    <row r="840" ht="15.75" customHeight="1">
      <c r="E840" s="440"/>
      <c r="F840" s="440"/>
      <c r="G840" s="252"/>
      <c r="H840" s="252"/>
      <c r="I840" s="252"/>
      <c r="J840" s="252"/>
    </row>
    <row r="841" ht="15.75" customHeight="1">
      <c r="E841" s="440"/>
      <c r="F841" s="440"/>
      <c r="G841" s="252"/>
      <c r="H841" s="252"/>
      <c r="I841" s="252"/>
      <c r="J841" s="252"/>
    </row>
    <row r="842" ht="15.75" customHeight="1">
      <c r="E842" s="440"/>
      <c r="F842" s="440"/>
      <c r="G842" s="252"/>
      <c r="H842" s="252"/>
      <c r="I842" s="252"/>
      <c r="J842" s="252"/>
    </row>
    <row r="843" ht="15.75" customHeight="1">
      <c r="E843" s="440"/>
      <c r="F843" s="440"/>
      <c r="G843" s="252"/>
      <c r="H843" s="252"/>
      <c r="I843" s="252"/>
      <c r="J843" s="252"/>
    </row>
    <row r="844" ht="15.75" customHeight="1">
      <c r="E844" s="440"/>
      <c r="F844" s="440"/>
      <c r="G844" s="252"/>
      <c r="H844" s="252"/>
      <c r="I844" s="252"/>
      <c r="J844" s="252"/>
    </row>
    <row r="845" ht="15.75" customHeight="1">
      <c r="E845" s="440"/>
      <c r="F845" s="440"/>
      <c r="G845" s="252"/>
      <c r="H845" s="252"/>
      <c r="I845" s="252"/>
      <c r="J845" s="252"/>
    </row>
    <row r="846" ht="15.75" customHeight="1">
      <c r="E846" s="440"/>
      <c r="F846" s="440"/>
      <c r="G846" s="252"/>
      <c r="H846" s="252"/>
      <c r="I846" s="252"/>
      <c r="J846" s="252"/>
    </row>
    <row r="847" ht="15.75" customHeight="1">
      <c r="E847" s="440"/>
      <c r="F847" s="440"/>
      <c r="G847" s="252"/>
      <c r="H847" s="252"/>
      <c r="I847" s="252"/>
      <c r="J847" s="252"/>
    </row>
    <row r="848" ht="15.75" customHeight="1">
      <c r="E848" s="440"/>
      <c r="F848" s="440"/>
      <c r="G848" s="252"/>
      <c r="H848" s="252"/>
      <c r="I848" s="252"/>
      <c r="J848" s="252"/>
    </row>
    <row r="849" ht="15.75" customHeight="1">
      <c r="E849" s="440"/>
      <c r="F849" s="440"/>
      <c r="G849" s="252"/>
      <c r="H849" s="252"/>
      <c r="I849" s="252"/>
      <c r="J849" s="252"/>
    </row>
    <row r="850" ht="15.75" customHeight="1">
      <c r="E850" s="440"/>
      <c r="F850" s="440"/>
      <c r="G850" s="252"/>
      <c r="H850" s="252"/>
      <c r="I850" s="252"/>
      <c r="J850" s="252"/>
    </row>
    <row r="851" ht="15.75" customHeight="1">
      <c r="E851" s="440"/>
      <c r="F851" s="440"/>
      <c r="G851" s="252"/>
      <c r="H851" s="252"/>
      <c r="I851" s="252"/>
      <c r="J851" s="252"/>
    </row>
    <row r="852" ht="15.75" customHeight="1">
      <c r="E852" s="440"/>
      <c r="F852" s="440"/>
      <c r="G852" s="252"/>
      <c r="H852" s="252"/>
      <c r="I852" s="252"/>
      <c r="J852" s="252"/>
    </row>
    <row r="853" ht="15.75" customHeight="1">
      <c r="E853" s="440"/>
      <c r="F853" s="440"/>
      <c r="G853" s="252"/>
      <c r="H853" s="252"/>
      <c r="I853" s="252"/>
      <c r="J853" s="252"/>
    </row>
    <row r="854" ht="15.75" customHeight="1">
      <c r="E854" s="440"/>
      <c r="F854" s="440"/>
      <c r="G854" s="252"/>
      <c r="H854" s="252"/>
      <c r="I854" s="252"/>
      <c r="J854" s="252"/>
    </row>
    <row r="855" ht="15.75" customHeight="1">
      <c r="E855" s="440"/>
      <c r="F855" s="440"/>
      <c r="G855" s="252"/>
      <c r="H855" s="252"/>
      <c r="I855" s="252"/>
      <c r="J855" s="252"/>
    </row>
    <row r="856" ht="15.75" customHeight="1">
      <c r="E856" s="440"/>
      <c r="F856" s="440"/>
      <c r="G856" s="252"/>
      <c r="H856" s="252"/>
      <c r="I856" s="252"/>
      <c r="J856" s="252"/>
    </row>
    <row r="857" ht="15.75" customHeight="1">
      <c r="E857" s="440"/>
      <c r="F857" s="440"/>
      <c r="G857" s="252"/>
      <c r="H857" s="252"/>
      <c r="I857" s="252"/>
      <c r="J857" s="252"/>
    </row>
    <row r="858" ht="15.75" customHeight="1">
      <c r="E858" s="440"/>
      <c r="F858" s="440"/>
      <c r="G858" s="252"/>
      <c r="H858" s="252"/>
      <c r="I858" s="252"/>
      <c r="J858" s="252"/>
    </row>
    <row r="859" ht="15.75" customHeight="1">
      <c r="E859" s="440"/>
      <c r="F859" s="440"/>
      <c r="G859" s="252"/>
      <c r="H859" s="252"/>
      <c r="I859" s="252"/>
      <c r="J859" s="252"/>
    </row>
    <row r="860" ht="15.75" customHeight="1">
      <c r="E860" s="440"/>
      <c r="F860" s="440"/>
      <c r="G860" s="252"/>
      <c r="H860" s="252"/>
      <c r="I860" s="252"/>
      <c r="J860" s="252"/>
    </row>
    <row r="861" ht="15.75" customHeight="1">
      <c r="E861" s="440"/>
      <c r="F861" s="440"/>
      <c r="G861" s="252"/>
      <c r="H861" s="252"/>
      <c r="I861" s="252"/>
      <c r="J861" s="252"/>
    </row>
    <row r="862" ht="15.75" customHeight="1">
      <c r="E862" s="440"/>
      <c r="F862" s="440"/>
      <c r="G862" s="252"/>
      <c r="H862" s="252"/>
      <c r="I862" s="252"/>
      <c r="J862" s="252"/>
    </row>
    <row r="863" ht="15.75" customHeight="1">
      <c r="E863" s="440"/>
      <c r="F863" s="440"/>
      <c r="G863" s="252"/>
      <c r="H863" s="252"/>
      <c r="I863" s="252"/>
      <c r="J863" s="252"/>
    </row>
    <row r="864" ht="15.75" customHeight="1">
      <c r="E864" s="440"/>
      <c r="F864" s="440"/>
      <c r="G864" s="252"/>
      <c r="H864" s="252"/>
      <c r="I864" s="252"/>
      <c r="J864" s="252"/>
    </row>
    <row r="865" ht="15.75" customHeight="1">
      <c r="E865" s="440"/>
      <c r="F865" s="440"/>
      <c r="G865" s="252"/>
      <c r="H865" s="252"/>
      <c r="I865" s="252"/>
      <c r="J865" s="252"/>
    </row>
    <row r="866" ht="15.75" customHeight="1">
      <c r="E866" s="440"/>
      <c r="F866" s="440"/>
      <c r="G866" s="252"/>
      <c r="H866" s="252"/>
      <c r="I866" s="252"/>
      <c r="J866" s="252"/>
    </row>
    <row r="867" ht="15.75" customHeight="1">
      <c r="E867" s="440"/>
      <c r="F867" s="440"/>
      <c r="G867" s="252"/>
      <c r="H867" s="252"/>
      <c r="I867" s="252"/>
      <c r="J867" s="252"/>
    </row>
    <row r="868" ht="15.75" customHeight="1">
      <c r="E868" s="440"/>
      <c r="F868" s="440"/>
      <c r="G868" s="252"/>
      <c r="H868" s="252"/>
      <c r="I868" s="252"/>
      <c r="J868" s="252"/>
    </row>
    <row r="869" ht="15.75" customHeight="1">
      <c r="E869" s="440"/>
      <c r="F869" s="440"/>
      <c r="G869" s="252"/>
      <c r="H869" s="252"/>
      <c r="I869" s="252"/>
      <c r="J869" s="252"/>
    </row>
    <row r="870" ht="15.75" customHeight="1">
      <c r="E870" s="440"/>
      <c r="F870" s="440"/>
      <c r="G870" s="252"/>
      <c r="H870" s="252"/>
      <c r="I870" s="252"/>
      <c r="J870" s="252"/>
    </row>
    <row r="871" ht="15.75" customHeight="1">
      <c r="E871" s="440"/>
      <c r="F871" s="440"/>
      <c r="G871" s="252"/>
      <c r="H871" s="252"/>
      <c r="I871" s="252"/>
      <c r="J871" s="252"/>
    </row>
    <row r="872" ht="15.75" customHeight="1">
      <c r="E872" s="440"/>
      <c r="F872" s="440"/>
      <c r="G872" s="252"/>
      <c r="H872" s="252"/>
      <c r="I872" s="252"/>
      <c r="J872" s="252"/>
    </row>
    <row r="873" ht="15.75" customHeight="1">
      <c r="E873" s="440"/>
      <c r="F873" s="440"/>
      <c r="G873" s="252"/>
      <c r="H873" s="252"/>
      <c r="I873" s="252"/>
      <c r="J873" s="252"/>
    </row>
    <row r="874" ht="15.75" customHeight="1">
      <c r="E874" s="440"/>
      <c r="F874" s="440"/>
      <c r="G874" s="252"/>
      <c r="H874" s="252"/>
      <c r="I874" s="252"/>
      <c r="J874" s="252"/>
    </row>
    <row r="875" ht="15.75" customHeight="1">
      <c r="E875" s="440"/>
      <c r="F875" s="440"/>
      <c r="G875" s="252"/>
      <c r="H875" s="252"/>
      <c r="I875" s="252"/>
      <c r="J875" s="252"/>
    </row>
    <row r="876" ht="15.75" customHeight="1">
      <c r="E876" s="440"/>
      <c r="F876" s="440"/>
      <c r="G876" s="252"/>
      <c r="H876" s="252"/>
      <c r="I876" s="252"/>
      <c r="J876" s="252"/>
    </row>
    <row r="877" ht="15.75" customHeight="1">
      <c r="E877" s="440"/>
      <c r="F877" s="440"/>
      <c r="G877" s="252"/>
      <c r="H877" s="252"/>
      <c r="I877" s="252"/>
      <c r="J877" s="252"/>
    </row>
    <row r="878" ht="15.75" customHeight="1">
      <c r="E878" s="440"/>
      <c r="F878" s="440"/>
      <c r="G878" s="252"/>
      <c r="H878" s="252"/>
      <c r="I878" s="252"/>
      <c r="J878" s="252"/>
    </row>
    <row r="879" ht="15.75" customHeight="1">
      <c r="E879" s="440"/>
      <c r="F879" s="440"/>
      <c r="G879" s="252"/>
      <c r="H879" s="252"/>
      <c r="I879" s="252"/>
      <c r="J879" s="252"/>
    </row>
    <row r="880" ht="15.75" customHeight="1">
      <c r="E880" s="440"/>
      <c r="F880" s="440"/>
      <c r="G880" s="252"/>
      <c r="H880" s="252"/>
      <c r="I880" s="252"/>
      <c r="J880" s="252"/>
    </row>
    <row r="881" ht="15.75" customHeight="1">
      <c r="E881" s="440"/>
      <c r="F881" s="440"/>
      <c r="G881" s="252"/>
      <c r="H881" s="252"/>
      <c r="I881" s="252"/>
      <c r="J881" s="252"/>
    </row>
    <row r="882" ht="15.75" customHeight="1">
      <c r="E882" s="440"/>
      <c r="F882" s="440"/>
      <c r="G882" s="252"/>
      <c r="H882" s="252"/>
      <c r="I882" s="252"/>
      <c r="J882" s="252"/>
    </row>
    <row r="883" ht="15.75" customHeight="1">
      <c r="E883" s="440"/>
      <c r="F883" s="440"/>
      <c r="G883" s="252"/>
      <c r="H883" s="252"/>
      <c r="I883" s="252"/>
      <c r="J883" s="252"/>
    </row>
    <row r="884" ht="15.75" customHeight="1">
      <c r="E884" s="440"/>
      <c r="F884" s="440"/>
      <c r="G884" s="252"/>
      <c r="H884" s="252"/>
      <c r="I884" s="252"/>
      <c r="J884" s="252"/>
    </row>
    <row r="885" ht="15.75" customHeight="1">
      <c r="E885" s="440"/>
      <c r="F885" s="440"/>
      <c r="G885" s="252"/>
      <c r="H885" s="252"/>
      <c r="I885" s="252"/>
      <c r="J885" s="252"/>
    </row>
    <row r="886" ht="15.75" customHeight="1">
      <c r="E886" s="440"/>
      <c r="F886" s="440"/>
      <c r="G886" s="252"/>
      <c r="H886" s="252"/>
      <c r="I886" s="252"/>
      <c r="J886" s="252"/>
    </row>
    <row r="887" ht="15.75" customHeight="1">
      <c r="E887" s="440"/>
      <c r="F887" s="440"/>
      <c r="G887" s="252"/>
      <c r="H887" s="252"/>
      <c r="I887" s="252"/>
      <c r="J887" s="252"/>
    </row>
    <row r="888" ht="15.75" customHeight="1">
      <c r="E888" s="440"/>
      <c r="F888" s="440"/>
      <c r="G888" s="252"/>
      <c r="H888" s="252"/>
      <c r="I888" s="252"/>
      <c r="J888" s="252"/>
    </row>
    <row r="889" ht="15.75" customHeight="1">
      <c r="E889" s="440"/>
      <c r="F889" s="440"/>
      <c r="G889" s="252"/>
      <c r="H889" s="252"/>
      <c r="I889" s="252"/>
      <c r="J889" s="252"/>
    </row>
    <row r="890" ht="15.75" customHeight="1">
      <c r="E890" s="440"/>
      <c r="F890" s="440"/>
      <c r="G890" s="252"/>
      <c r="H890" s="252"/>
      <c r="I890" s="252"/>
      <c r="J890" s="252"/>
    </row>
    <row r="891" ht="15.75" customHeight="1">
      <c r="E891" s="440"/>
      <c r="F891" s="440"/>
      <c r="G891" s="252"/>
      <c r="H891" s="252"/>
      <c r="I891" s="252"/>
      <c r="J891" s="252"/>
    </row>
    <row r="892" ht="15.75" customHeight="1">
      <c r="E892" s="440"/>
      <c r="F892" s="440"/>
      <c r="G892" s="252"/>
      <c r="H892" s="252"/>
      <c r="I892" s="252"/>
      <c r="J892" s="252"/>
    </row>
    <row r="893" ht="15.75" customHeight="1">
      <c r="E893" s="440"/>
      <c r="F893" s="440"/>
      <c r="G893" s="252"/>
      <c r="H893" s="252"/>
      <c r="I893" s="252"/>
      <c r="J893" s="252"/>
    </row>
    <row r="894" ht="15.75" customHeight="1">
      <c r="E894" s="440"/>
      <c r="F894" s="440"/>
      <c r="G894" s="252"/>
      <c r="H894" s="252"/>
      <c r="I894" s="252"/>
      <c r="J894" s="252"/>
    </row>
    <row r="895" ht="15.75" customHeight="1">
      <c r="E895" s="440"/>
      <c r="F895" s="440"/>
      <c r="G895" s="252"/>
      <c r="H895" s="252"/>
      <c r="I895" s="252"/>
      <c r="J895" s="252"/>
    </row>
    <row r="896" ht="15.75" customHeight="1">
      <c r="E896" s="440"/>
      <c r="F896" s="440"/>
      <c r="G896" s="252"/>
      <c r="H896" s="252"/>
      <c r="I896" s="252"/>
      <c r="J896" s="252"/>
    </row>
    <row r="897" ht="15.75" customHeight="1">
      <c r="E897" s="440"/>
      <c r="F897" s="440"/>
      <c r="G897" s="252"/>
      <c r="H897" s="252"/>
      <c r="I897" s="252"/>
      <c r="J897" s="252"/>
    </row>
    <row r="898" ht="15.75" customHeight="1">
      <c r="E898" s="440"/>
      <c r="F898" s="440"/>
      <c r="G898" s="252"/>
      <c r="H898" s="252"/>
      <c r="I898" s="252"/>
      <c r="J898" s="252"/>
    </row>
    <row r="899" ht="15.75" customHeight="1">
      <c r="E899" s="440"/>
      <c r="F899" s="440"/>
      <c r="G899" s="252"/>
      <c r="H899" s="252"/>
      <c r="I899" s="252"/>
      <c r="J899" s="252"/>
    </row>
    <row r="900" ht="15.75" customHeight="1">
      <c r="E900" s="440"/>
      <c r="F900" s="440"/>
      <c r="G900" s="252"/>
      <c r="H900" s="252"/>
      <c r="I900" s="252"/>
      <c r="J900" s="252"/>
    </row>
    <row r="901" ht="15.75" customHeight="1">
      <c r="E901" s="440"/>
      <c r="F901" s="440"/>
      <c r="G901" s="252"/>
      <c r="H901" s="252"/>
      <c r="I901" s="252"/>
      <c r="J901" s="252"/>
    </row>
    <row r="902" ht="15.75" customHeight="1">
      <c r="E902" s="440"/>
      <c r="F902" s="440"/>
      <c r="G902" s="252"/>
      <c r="H902" s="252"/>
      <c r="I902" s="252"/>
      <c r="J902" s="252"/>
    </row>
    <row r="903" ht="15.75" customHeight="1">
      <c r="E903" s="440"/>
      <c r="F903" s="440"/>
      <c r="G903" s="252"/>
      <c r="H903" s="252"/>
      <c r="I903" s="252"/>
      <c r="J903" s="252"/>
    </row>
    <row r="904" ht="15.75" customHeight="1">
      <c r="E904" s="440"/>
      <c r="F904" s="440"/>
      <c r="G904" s="252"/>
      <c r="H904" s="252"/>
      <c r="I904" s="252"/>
      <c r="J904" s="252"/>
    </row>
    <row r="905" ht="15.75" customHeight="1">
      <c r="E905" s="440"/>
      <c r="F905" s="440"/>
      <c r="G905" s="252"/>
      <c r="H905" s="252"/>
      <c r="I905" s="252"/>
      <c r="J905" s="252"/>
    </row>
    <row r="906" ht="15.75" customHeight="1">
      <c r="E906" s="440"/>
      <c r="F906" s="440"/>
      <c r="G906" s="252"/>
      <c r="H906" s="252"/>
      <c r="I906" s="252"/>
      <c r="J906" s="252"/>
    </row>
    <row r="907" ht="15.75" customHeight="1">
      <c r="E907" s="440"/>
      <c r="F907" s="440"/>
      <c r="G907" s="252"/>
      <c r="H907" s="252"/>
      <c r="I907" s="252"/>
      <c r="J907" s="252"/>
    </row>
    <row r="908" ht="15.75" customHeight="1">
      <c r="E908" s="440"/>
      <c r="F908" s="440"/>
      <c r="G908" s="252"/>
      <c r="H908" s="252"/>
      <c r="I908" s="252"/>
      <c r="J908" s="252"/>
    </row>
    <row r="909" ht="15.75" customHeight="1">
      <c r="E909" s="440"/>
      <c r="F909" s="440"/>
      <c r="G909" s="252"/>
      <c r="H909" s="252"/>
      <c r="I909" s="252"/>
      <c r="J909" s="252"/>
    </row>
    <row r="910" ht="15.75" customHeight="1">
      <c r="E910" s="440"/>
      <c r="F910" s="440"/>
      <c r="G910" s="252"/>
      <c r="H910" s="252"/>
      <c r="I910" s="252"/>
      <c r="J910" s="252"/>
    </row>
    <row r="911" ht="15.75" customHeight="1">
      <c r="E911" s="440"/>
      <c r="F911" s="440"/>
      <c r="G911" s="252"/>
      <c r="H911" s="252"/>
      <c r="I911" s="252"/>
      <c r="J911" s="252"/>
    </row>
    <row r="912" ht="15.75" customHeight="1">
      <c r="E912" s="440"/>
      <c r="F912" s="440"/>
      <c r="G912" s="252"/>
      <c r="H912" s="252"/>
      <c r="I912" s="252"/>
      <c r="J912" s="252"/>
    </row>
    <row r="913" ht="15.75" customHeight="1">
      <c r="E913" s="440"/>
      <c r="F913" s="440"/>
      <c r="G913" s="252"/>
      <c r="H913" s="252"/>
      <c r="I913" s="252"/>
      <c r="J913" s="252"/>
    </row>
    <row r="914" ht="15.75" customHeight="1">
      <c r="E914" s="440"/>
      <c r="F914" s="440"/>
      <c r="G914" s="252"/>
      <c r="H914" s="252"/>
      <c r="I914" s="252"/>
      <c r="J914" s="252"/>
    </row>
    <row r="915" ht="15.75" customHeight="1">
      <c r="E915" s="440"/>
      <c r="F915" s="440"/>
      <c r="G915" s="252"/>
      <c r="H915" s="252"/>
      <c r="I915" s="252"/>
      <c r="J915" s="252"/>
    </row>
    <row r="916" ht="15.75" customHeight="1">
      <c r="E916" s="440"/>
      <c r="F916" s="440"/>
      <c r="G916" s="252"/>
      <c r="H916" s="252"/>
      <c r="I916" s="252"/>
      <c r="J916" s="252"/>
    </row>
    <row r="917" ht="15.75" customHeight="1">
      <c r="E917" s="440"/>
      <c r="F917" s="440"/>
      <c r="G917" s="252"/>
      <c r="H917" s="252"/>
      <c r="I917" s="252"/>
      <c r="J917" s="252"/>
    </row>
    <row r="918" ht="15.75" customHeight="1">
      <c r="E918" s="440"/>
      <c r="F918" s="440"/>
      <c r="G918" s="252"/>
      <c r="H918" s="252"/>
      <c r="I918" s="252"/>
      <c r="J918" s="252"/>
    </row>
    <row r="919" ht="15.75" customHeight="1">
      <c r="E919" s="440"/>
      <c r="F919" s="440"/>
      <c r="G919" s="252"/>
      <c r="H919" s="252"/>
      <c r="I919" s="252"/>
      <c r="J919" s="252"/>
    </row>
    <row r="920" ht="15.75" customHeight="1">
      <c r="E920" s="440"/>
      <c r="F920" s="440"/>
      <c r="G920" s="252"/>
      <c r="H920" s="252"/>
      <c r="I920" s="252"/>
      <c r="J920" s="252"/>
    </row>
    <row r="921" ht="15.75" customHeight="1">
      <c r="E921" s="440"/>
      <c r="F921" s="440"/>
      <c r="G921" s="252"/>
      <c r="H921" s="252"/>
      <c r="I921" s="252"/>
      <c r="J921" s="252"/>
    </row>
    <row r="922" ht="15.75" customHeight="1">
      <c r="E922" s="440"/>
      <c r="F922" s="440"/>
      <c r="G922" s="252"/>
      <c r="H922" s="252"/>
      <c r="I922" s="252"/>
      <c r="J922" s="252"/>
    </row>
    <row r="923" ht="15.75" customHeight="1">
      <c r="E923" s="440"/>
      <c r="F923" s="440"/>
      <c r="G923" s="252"/>
      <c r="H923" s="252"/>
      <c r="I923" s="252"/>
      <c r="J923" s="252"/>
    </row>
    <row r="924" ht="15.75" customHeight="1">
      <c r="E924" s="440"/>
      <c r="F924" s="440"/>
      <c r="G924" s="252"/>
      <c r="H924" s="252"/>
      <c r="I924" s="252"/>
      <c r="J924" s="252"/>
    </row>
    <row r="925" ht="15.75" customHeight="1">
      <c r="E925" s="440"/>
      <c r="F925" s="440"/>
      <c r="G925" s="252"/>
      <c r="H925" s="252"/>
      <c r="I925" s="252"/>
      <c r="J925" s="252"/>
    </row>
    <row r="926" ht="15.75" customHeight="1">
      <c r="E926" s="440"/>
      <c r="F926" s="440"/>
      <c r="G926" s="252"/>
      <c r="H926" s="252"/>
      <c r="I926" s="252"/>
      <c r="J926" s="252"/>
    </row>
    <row r="927" ht="15.75" customHeight="1">
      <c r="E927" s="440"/>
      <c r="F927" s="440"/>
      <c r="G927" s="252"/>
      <c r="H927" s="252"/>
      <c r="I927" s="252"/>
      <c r="J927" s="252"/>
    </row>
    <row r="928" ht="15.75" customHeight="1">
      <c r="E928" s="440"/>
      <c r="F928" s="440"/>
      <c r="G928" s="252"/>
      <c r="H928" s="252"/>
      <c r="I928" s="252"/>
      <c r="J928" s="252"/>
    </row>
    <row r="929" ht="15.75" customHeight="1">
      <c r="E929" s="440"/>
      <c r="F929" s="440"/>
      <c r="G929" s="252"/>
      <c r="H929" s="252"/>
      <c r="I929" s="252"/>
      <c r="J929" s="252"/>
    </row>
    <row r="930" ht="15.75" customHeight="1">
      <c r="E930" s="440"/>
      <c r="F930" s="440"/>
      <c r="G930" s="252"/>
      <c r="H930" s="252"/>
      <c r="I930" s="252"/>
      <c r="J930" s="252"/>
    </row>
    <row r="931" ht="15.75" customHeight="1">
      <c r="E931" s="440"/>
      <c r="F931" s="440"/>
      <c r="G931" s="252"/>
      <c r="H931" s="252"/>
      <c r="I931" s="252"/>
      <c r="J931" s="252"/>
    </row>
    <row r="932" ht="15.75" customHeight="1">
      <c r="E932" s="440"/>
      <c r="F932" s="440"/>
      <c r="G932" s="252"/>
      <c r="H932" s="252"/>
      <c r="I932" s="252"/>
      <c r="J932" s="252"/>
    </row>
    <row r="933" ht="15.75" customHeight="1">
      <c r="E933" s="440"/>
      <c r="F933" s="440"/>
      <c r="G933" s="252"/>
      <c r="H933" s="252"/>
      <c r="I933" s="252"/>
      <c r="J933" s="252"/>
    </row>
    <row r="934" ht="15.75" customHeight="1">
      <c r="E934" s="440"/>
      <c r="F934" s="440"/>
      <c r="G934" s="252"/>
      <c r="H934" s="252"/>
      <c r="I934" s="252"/>
      <c r="J934" s="252"/>
    </row>
    <row r="935" ht="15.75" customHeight="1">
      <c r="E935" s="440"/>
      <c r="F935" s="440"/>
      <c r="G935" s="252"/>
      <c r="H935" s="252"/>
      <c r="I935" s="252"/>
      <c r="J935" s="252"/>
    </row>
    <row r="936" ht="15.75" customHeight="1">
      <c r="E936" s="440"/>
      <c r="F936" s="440"/>
      <c r="G936" s="252"/>
      <c r="H936" s="252"/>
      <c r="I936" s="252"/>
      <c r="J936" s="252"/>
    </row>
    <row r="937" ht="15.75" customHeight="1">
      <c r="E937" s="440"/>
      <c r="F937" s="440"/>
      <c r="G937" s="252"/>
      <c r="H937" s="252"/>
      <c r="I937" s="252"/>
      <c r="J937" s="252"/>
    </row>
    <row r="938" ht="15.75" customHeight="1">
      <c r="E938" s="440"/>
      <c r="F938" s="440"/>
      <c r="G938" s="252"/>
      <c r="H938" s="252"/>
      <c r="I938" s="252"/>
      <c r="J938" s="252"/>
    </row>
    <row r="939" ht="15.75" customHeight="1">
      <c r="E939" s="440"/>
      <c r="F939" s="440"/>
      <c r="G939" s="252"/>
      <c r="H939" s="252"/>
      <c r="I939" s="252"/>
      <c r="J939" s="252"/>
    </row>
    <row r="940" ht="15.75" customHeight="1">
      <c r="E940" s="440"/>
      <c r="F940" s="440"/>
      <c r="G940" s="252"/>
      <c r="H940" s="252"/>
      <c r="I940" s="252"/>
      <c r="J940" s="252"/>
    </row>
    <row r="941" ht="15.75" customHeight="1">
      <c r="E941" s="440"/>
      <c r="F941" s="440"/>
      <c r="G941" s="252"/>
      <c r="H941" s="252"/>
      <c r="I941" s="252"/>
      <c r="J941" s="252"/>
    </row>
    <row r="942" ht="15.75" customHeight="1">
      <c r="E942" s="440"/>
      <c r="F942" s="440"/>
      <c r="G942" s="252"/>
      <c r="H942" s="252"/>
      <c r="I942" s="252"/>
      <c r="J942" s="252"/>
    </row>
    <row r="943" ht="15.75" customHeight="1">
      <c r="E943" s="440"/>
      <c r="F943" s="440"/>
      <c r="G943" s="252"/>
      <c r="H943" s="252"/>
      <c r="I943" s="252"/>
      <c r="J943" s="252"/>
    </row>
    <row r="944" ht="15.75" customHeight="1">
      <c r="E944" s="440"/>
      <c r="F944" s="440"/>
      <c r="G944" s="252"/>
      <c r="H944" s="252"/>
      <c r="I944" s="252"/>
      <c r="J944" s="252"/>
    </row>
    <row r="945" ht="15.75" customHeight="1">
      <c r="E945" s="440"/>
      <c r="F945" s="440"/>
      <c r="G945" s="252"/>
      <c r="H945" s="252"/>
      <c r="I945" s="252"/>
      <c r="J945" s="252"/>
    </row>
    <row r="946" ht="15.75" customHeight="1">
      <c r="E946" s="440"/>
      <c r="F946" s="440"/>
      <c r="G946" s="252"/>
      <c r="H946" s="252"/>
      <c r="I946" s="252"/>
      <c r="J946" s="252"/>
    </row>
    <row r="947" ht="15.75" customHeight="1">
      <c r="E947" s="440"/>
      <c r="F947" s="440"/>
      <c r="G947" s="252"/>
      <c r="H947" s="252"/>
      <c r="I947" s="252"/>
      <c r="J947" s="252"/>
    </row>
    <row r="948" ht="15.75" customHeight="1">
      <c r="E948" s="440"/>
      <c r="F948" s="440"/>
      <c r="G948" s="252"/>
      <c r="H948" s="252"/>
      <c r="I948" s="252"/>
      <c r="J948" s="252"/>
    </row>
    <row r="949" ht="15.75" customHeight="1">
      <c r="E949" s="440"/>
      <c r="F949" s="440"/>
      <c r="G949" s="252"/>
      <c r="H949" s="252"/>
      <c r="I949" s="252"/>
      <c r="J949" s="252"/>
    </row>
    <row r="950" ht="15.75" customHeight="1">
      <c r="E950" s="440"/>
      <c r="F950" s="440"/>
      <c r="G950" s="252"/>
      <c r="H950" s="252"/>
      <c r="I950" s="252"/>
      <c r="J950" s="252"/>
    </row>
    <row r="951" ht="15.75" customHeight="1">
      <c r="E951" s="440"/>
      <c r="F951" s="440"/>
      <c r="G951" s="252"/>
      <c r="H951" s="252"/>
      <c r="I951" s="252"/>
      <c r="J951" s="252"/>
    </row>
    <row r="952" ht="15.75" customHeight="1">
      <c r="E952" s="440"/>
      <c r="F952" s="440"/>
      <c r="G952" s="252"/>
      <c r="H952" s="252"/>
      <c r="I952" s="252"/>
      <c r="J952" s="252"/>
    </row>
    <row r="953" ht="15.75" customHeight="1">
      <c r="E953" s="440"/>
      <c r="F953" s="440"/>
      <c r="G953" s="252"/>
      <c r="H953" s="252"/>
      <c r="I953" s="252"/>
      <c r="J953" s="252"/>
    </row>
    <row r="954" ht="15.75" customHeight="1">
      <c r="E954" s="440"/>
      <c r="F954" s="440"/>
      <c r="G954" s="252"/>
      <c r="H954" s="252"/>
      <c r="I954" s="252"/>
      <c r="J954" s="252"/>
    </row>
    <row r="955" ht="15.75" customHeight="1">
      <c r="E955" s="440"/>
      <c r="F955" s="440"/>
      <c r="G955" s="252"/>
      <c r="H955" s="252"/>
      <c r="I955" s="252"/>
      <c r="J955" s="252"/>
    </row>
    <row r="956" ht="15.75" customHeight="1">
      <c r="E956" s="440"/>
      <c r="F956" s="440"/>
      <c r="G956" s="252"/>
      <c r="H956" s="252"/>
      <c r="I956" s="252"/>
      <c r="J956" s="252"/>
    </row>
    <row r="957" ht="15.75" customHeight="1">
      <c r="E957" s="440"/>
      <c r="F957" s="440"/>
      <c r="G957" s="252"/>
      <c r="H957" s="252"/>
      <c r="I957" s="252"/>
      <c r="J957" s="252"/>
    </row>
  </sheetData>
  <drawing r:id="rId1"/>
</worksheet>
</file>