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0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2fnkCy/HXuyk/9ZFKci6q4qQ0E/CMb5FPn+f1Mk7esQ="/>
    </ext>
  </extLst>
</workbook>
</file>

<file path=xl/sharedStrings.xml><?xml version="1.0" encoding="utf-8"?>
<sst xmlns="http://schemas.openxmlformats.org/spreadsheetml/2006/main" count="307" uniqueCount="119">
  <si>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</si>
  <si>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</si>
  <si>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</si>
  <si>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</si>
  <si>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</si>
  <si>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</si>
  <si>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</si>
  <si>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</si>
  <si>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</si>
  <si>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</si>
  <si>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</si>
  <si>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</si>
  <si>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</si>
  <si>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</si>
  <si>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</si>
  <si>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</si>
  <si>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</si>
  <si>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</si>
  <si>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Principal Repayment Amount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</si>
  <si>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</si>
  <si>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</si>
  <si>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</si>
  <si>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</si>
  <si>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</si>
  <si>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</si>
  <si>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</si>
  <si>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</si>
  <si>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</si>
  <si>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Fiscal Year 2023</t>
  </si>
  <si>
    <t>David Tang</t>
  </si>
  <si>
    <t>Chase 830 ACH</t>
  </si>
  <si>
    <t>Domestic</t>
  </si>
  <si>
    <t>530-04-3430</t>
  </si>
  <si>
    <t>ACH</t>
  </si>
  <si>
    <t>21407912</t>
  </si>
  <si>
    <t>51-54 Codewise Place, 1st Floor, Elmhurst, NY, 11373</t>
  </si>
  <si>
    <t>Jing He</t>
  </si>
  <si>
    <t>Jing He exited the fund on 11/15/2024; the over-paid dividend in total of  $ 363.84 was deducted from the principal repayment.</t>
  </si>
  <si>
    <t>059-90-9200</t>
  </si>
  <si>
    <t>21000021</t>
  </si>
  <si>
    <t>1497 Washington Ave, New Hyde Park, NY, 11040</t>
  </si>
  <si>
    <t>Wenxin Xiao</t>
  </si>
  <si>
    <t>Wenxin XIao exited the fund on 11/15/2024; the over-paid dividend in total of  $ 545.75 was deducted from the principal repayment.</t>
  </si>
  <si>
    <t>825-46-5259</t>
  </si>
  <si>
    <t>71000013</t>
  </si>
  <si>
    <t>100 Riverside Blvd., New York, NY, 10069</t>
  </si>
  <si>
    <t>Timothy Tianle Jiang</t>
  </si>
  <si>
    <t>248-95-0940</t>
  </si>
  <si>
    <t>21213591</t>
  </si>
  <si>
    <t>208 13th Avenue E, Seattle, WA, 98102</t>
  </si>
  <si>
    <t>Hong Chen</t>
  </si>
  <si>
    <t>249-85-0481</t>
  </si>
  <si>
    <t>6 Manchur Court, Flemington, NJ, 08822</t>
  </si>
  <si>
    <t>Song Huang</t>
  </si>
  <si>
    <t>017-82-3859</t>
  </si>
  <si>
    <t>11000138</t>
  </si>
  <si>
    <t>2700 Broadway, Apt 10A, New York, NY, 10025</t>
  </si>
  <si>
    <t>Total Medical Care PC (Steve Shay)</t>
  </si>
  <si>
    <t>Domestic/Entity</t>
  </si>
  <si>
    <t>47-5249054</t>
  </si>
  <si>
    <t>21000089</t>
  </si>
  <si>
    <t>88 Cuttermill Road 402, Great Neck, NY, 11021</t>
  </si>
  <si>
    <t>Byron Sin Ha Yu</t>
  </si>
  <si>
    <t>128-44-7205</t>
  </si>
  <si>
    <t>136-17 Maple Ave, Apt. 12A, Flushing, NY, 11355</t>
  </si>
  <si>
    <t>Lisha Chen</t>
  </si>
  <si>
    <t>173-80-6135</t>
  </si>
  <si>
    <t>21100361</t>
  </si>
  <si>
    <t>3903 N Leavitt St, Chicago, IL, 60618</t>
  </si>
  <si>
    <t>Lina Tasci</t>
  </si>
  <si>
    <t>105-98-8685</t>
  </si>
  <si>
    <t>22000020</t>
  </si>
  <si>
    <t>29-14 139TH STREET, APT 6G, Flushing, NY, 11354</t>
  </si>
  <si>
    <t>Hualong Zhang (Qing Xu)</t>
  </si>
  <si>
    <t>138-90-5601</t>
  </si>
  <si>
    <t>21202337</t>
  </si>
  <si>
    <t>17 Montauk Trail, Wayne, NJ, 07470</t>
  </si>
  <si>
    <t>Wei Li</t>
  </si>
  <si>
    <t>574-21-8104</t>
  </si>
  <si>
    <t>31207607</t>
  </si>
  <si>
    <t>280 Hamilton Ave, Berkeley Heights, NJ, 07922</t>
  </si>
  <si>
    <t>Yuchi Li</t>
  </si>
  <si>
    <t>206-64-0682</t>
  </si>
  <si>
    <t>12 Wilmington Drive, Melville, NY, 11747</t>
  </si>
  <si>
    <t>Xiaocun Que</t>
  </si>
  <si>
    <t>163-86-5752</t>
  </si>
  <si>
    <t>31000503</t>
  </si>
  <si>
    <t>2888 Chromite Dr., Santa Clara, CA, 95051</t>
  </si>
  <si>
    <t>Changqin Wang</t>
  </si>
  <si>
    <t>118-78-2971</t>
  </si>
  <si>
    <t>31176110</t>
  </si>
  <si>
    <t>29-49 137 Street, APT 3C, Flushing, NY, 11354</t>
  </si>
  <si>
    <t>Zhiyu Zhang</t>
  </si>
  <si>
    <t>089-70-6907</t>
  </si>
  <si>
    <t>6327 Wetherole Street, Rego Park, NY, 11374</t>
  </si>
  <si>
    <t>Sophia H Li</t>
  </si>
  <si>
    <t>577-15-7781</t>
  </si>
  <si>
    <t>21000322</t>
  </si>
  <si>
    <t>7 Melview CT, Melville, NY, 11747</t>
  </si>
  <si>
    <t>Zheng Han</t>
  </si>
  <si>
    <t>181-86-6130</t>
  </si>
  <si>
    <t>021202337</t>
  </si>
  <si>
    <t>17 Mulberry Ln, Holmdel, NJ, 07733</t>
  </si>
  <si>
    <t>Fiscal Year 2024</t>
  </si>
  <si>
    <t>Yingchun Cohen</t>
  </si>
  <si>
    <t>Yingchun Cohen replaced Jin He and Wenxin Xiao on 11/15/2024</t>
  </si>
  <si>
    <t>058-92-1523</t>
  </si>
  <si>
    <t>021000089</t>
  </si>
  <si>
    <t>525 7th Ave 2nd FL, New York, NY, 10018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</si>
  <si>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</si>
  <si>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</si>
  <si>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</si>
  <si>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% of Capital Contribution</t>
  </si>
  <si>
    <t>Jacqueline Shay</t>
  </si>
  <si>
    <t>Hualong Zhang and Qing Xu</t>
  </si>
  <si>
    <t>Total Capital Contribution:</t>
  </si>
  <si>
    <t>Exit Equity</t>
  </si>
  <si>
    <t>Invest-in Equity</t>
  </si>
  <si>
    <t>Existing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</si>
</sst>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&quot;$&quot;#,##0.00"/>
    <numFmt numFmtId="166" formatCode="m/d/yyyy"/>
    <numFmt numFmtId="167" formatCode="M/d/yyyy"/>
    <numFmt numFmtId="168" formatCode="0.0000%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b/>
      <i/>
      <sz val="11.0"/>
      <color theme="1"/>
      <name val="Calibri"/>
    </font>
    <font>
      <b/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Font="1"/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1"/>
    </xf>
    <xf borderId="1" fillId="0" fontId="3" numFmtId="164" xfId="0" applyAlignment="1" applyBorder="1" applyFont="1" applyNumberForma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0" fontId="5" numFmtId="165" xfId="0" applyAlignment="1" applyFont="1" applyNumberFormat="1">
      <alignment horizontal="center" shrinkToFit="0" wrapText="0"/>
    </xf>
    <xf borderId="0" fillId="0" fontId="5" numFmtId="164" xfId="0" applyAlignment="1" applyFont="1" applyNumberFormat="1">
      <alignment horizontal="center" shrinkToFit="0" wrapText="0"/>
    </xf>
    <xf borderId="0" fillId="0" fontId="5" numFmtId="10" xfId="0" applyAlignment="1" applyFont="1" applyNumberFormat="1">
      <alignment horizontal="center" shrinkToFit="0" wrapText="0"/>
    </xf>
    <xf borderId="1" fillId="0" fontId="5" numFmtId="164" xfId="0" applyAlignment="1" applyBorder="1" applyFont="1" applyNumberFormat="1">
      <alignment horizontal="center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0" fontId="7" numFmtId="164" xfId="0" applyBorder="1" applyFont="1" applyNumberFormat="1"/>
    <xf borderId="0" fillId="0" fontId="7" numFmtId="164" xfId="0" applyFont="1" applyNumberFormat="1"/>
    <xf borderId="0" fillId="0" fontId="5" numFmtId="167" xfId="0" applyAlignment="1" applyFont="1" applyNumberFormat="1">
      <alignment horizontal="center" readingOrder="0" shrinkToFit="0" wrapText="0"/>
    </xf>
    <xf borderId="0" fillId="0" fontId="5" numFmtId="167" xfId="0" applyAlignment="1" applyFont="1" applyNumberFormat="1">
      <alignment horizontal="center" shrinkToFit="0" wrapText="0"/>
    </xf>
    <xf borderId="0" fillId="0" fontId="7" numFmtId="167" xfId="0" applyAlignment="1" applyFont="1" applyNumberFormat="1">
      <alignment horizontal="center" readingOrder="0"/>
    </xf>
    <xf borderId="0" fillId="0" fontId="7" numFmtId="0" xfId="0" applyAlignment="1" applyFont="1">
      <alignment shrinkToFit="0" wrapText="1"/>
    </xf>
    <xf borderId="1" fillId="0" fontId="6" numFmtId="164" xfId="0" applyAlignment="1" applyBorder="1" applyFont="1" applyNumberFormat="1">
      <alignment horizontal="center" vertical="bottom"/>
    </xf>
    <xf borderId="0" fillId="0" fontId="6" numFmtId="166" xfId="0" applyAlignment="1" applyFont="1" applyNumberFormat="1">
      <alignment horizontal="center" vertical="bottom"/>
    </xf>
    <xf borderId="1" fillId="0" fontId="6" numFmtId="166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horizontal="left" vertical="bottom"/>
    </xf>
    <xf borderId="0" fillId="0" fontId="5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3" fontId="5" numFmtId="166" xfId="0" applyAlignment="1" applyFill="1" applyFont="1" applyNumberFormat="1">
      <alignment horizontal="center" shrinkToFit="0" wrapText="0"/>
    </xf>
    <xf borderId="0" fillId="3" fontId="5" numFmtId="165" xfId="0" applyAlignment="1" applyFont="1" applyNumberFormat="1">
      <alignment horizontal="center" shrinkToFit="0" wrapText="0"/>
    </xf>
    <xf borderId="0" fillId="3" fontId="5" numFmtId="164" xfId="0" applyAlignment="1" applyFont="1" applyNumberFormat="1">
      <alignment horizontal="center" shrinkToFit="0" wrapText="0"/>
    </xf>
    <xf borderId="0" fillId="3" fontId="5" numFmtId="10" xfId="0" applyAlignment="1" applyFont="1" applyNumberFormat="1">
      <alignment horizontal="center" shrinkToFit="0" wrapText="0"/>
    </xf>
    <xf borderId="1" fillId="3" fontId="5" numFmtId="164" xfId="0" applyAlignment="1" applyBorder="1" applyFont="1" applyNumberFormat="1">
      <alignment horizontal="center" shrinkToFit="0" wrapText="0"/>
    </xf>
    <xf borderId="0" fillId="3" fontId="6" numFmtId="164" xfId="0" applyAlignment="1" applyFont="1" applyNumberFormat="1">
      <alignment horizontal="center" shrinkToFit="0" wrapText="0"/>
    </xf>
    <xf borderId="0" fillId="3" fontId="5" numFmtId="0" xfId="0" applyAlignment="1" applyFont="1">
      <alignment horizontal="center" shrinkToFit="0" wrapText="0"/>
    </xf>
    <xf borderId="0" fillId="3" fontId="7" numFmtId="0" xfId="0" applyFont="1"/>
    <xf borderId="1" fillId="3" fontId="7" numFmtId="164" xfId="0" applyBorder="1" applyFont="1" applyNumberFormat="1"/>
    <xf borderId="0" fillId="3" fontId="7" numFmtId="164" xfId="0" applyFont="1" applyNumberFormat="1"/>
    <xf borderId="0" fillId="3" fontId="5" numFmtId="167" xfId="0" applyAlignment="1" applyFont="1" applyNumberFormat="1">
      <alignment horizontal="center" readingOrder="0" shrinkToFit="0" wrapText="0"/>
    </xf>
    <xf borderId="0" fillId="3" fontId="5" numFmtId="167" xfId="0" applyAlignment="1" applyFont="1" applyNumberFormat="1">
      <alignment horizontal="center" shrinkToFit="0" wrapText="0"/>
    </xf>
    <xf borderId="0" fillId="3" fontId="7" numFmtId="167" xfId="0" applyAlignment="1" applyFont="1" applyNumberFormat="1">
      <alignment horizontal="center" readingOrder="0"/>
    </xf>
    <xf borderId="0" fillId="3" fontId="7" numFmtId="0" xfId="0" applyAlignment="1" applyFont="1">
      <alignment readingOrder="0" shrinkToFit="0" wrapText="1"/>
    </xf>
    <xf borderId="1" fillId="3" fontId="6" numFmtId="164" xfId="0" applyAlignment="1" applyBorder="1" applyFont="1" applyNumberFormat="1">
      <alignment horizontal="center" shrinkToFit="0" vertical="bottom" wrapText="0"/>
    </xf>
    <xf borderId="0" fillId="3" fontId="6" numFmtId="166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6" xfId="0" applyAlignment="1" applyFont="1" applyNumberFormat="1">
      <alignment horizontal="center" shrinkToFit="0" vertical="bottom" wrapText="0"/>
    </xf>
    <xf borderId="1" fillId="3" fontId="6" numFmtId="166" xfId="0" applyAlignment="1" applyBorder="1" applyFont="1" applyNumberFormat="1">
      <alignment horizontal="center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49" xfId="0" applyAlignment="1" applyFont="1" applyNumberFormat="1">
      <alignment horizontal="center" shrinkToFit="0" vertical="bottom" wrapText="0"/>
    </xf>
    <xf borderId="0" fillId="3" fontId="6" numFmtId="0" xfId="0" applyAlignment="1" applyFont="1">
      <alignment horizontal="left" shrinkToFit="0" vertical="bottom" wrapText="0"/>
    </xf>
    <xf borderId="0" fillId="3" fontId="5" numFmtId="166" xfId="0" applyAlignment="1" applyFont="1" applyNumberFormat="1">
      <alignment horizontal="center" shrinkToFit="0" vertical="bottom" wrapText="0"/>
    </xf>
    <xf borderId="1" fillId="3" fontId="5" numFmtId="166" xfId="0" applyAlignment="1" applyBorder="1" applyFont="1" applyNumberFormat="1">
      <alignment horizontal="center" shrinkToFit="0" vertical="bottom" wrapText="0"/>
    </xf>
    <xf borderId="0" fillId="3" fontId="5" numFmtId="49" xfId="0" applyAlignment="1" applyFont="1" applyNumberFormat="1">
      <alignment horizontal="center" shrinkToFit="0" vertical="bottom" wrapText="0"/>
    </xf>
    <xf borderId="0" fillId="3" fontId="5" numFmtId="0" xfId="0" applyAlignment="1" applyFont="1">
      <alignment horizontal="left" vertical="bottom"/>
    </xf>
    <xf borderId="0" fillId="0" fontId="5" numFmtId="166" xfId="0" applyAlignment="1" applyFont="1" applyNumberFormat="1">
      <alignment horizontal="center" shrinkToFit="0" vertical="bottom" wrapText="0"/>
    </xf>
    <xf borderId="1" fillId="0" fontId="5" numFmtId="166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49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left" vertical="bottom"/>
    </xf>
    <xf borderId="0" fillId="0" fontId="6" numFmtId="166" xfId="0" applyAlignment="1" applyFont="1" applyNumberFormat="1">
      <alignment horizontal="center" shrinkToFit="0" vertical="bottom" wrapText="0"/>
    </xf>
    <xf borderId="1" fillId="0" fontId="6" numFmtId="166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4" fontId="5" numFmtId="166" xfId="0" applyAlignment="1" applyFill="1" applyFont="1" applyNumberFormat="1">
      <alignment horizontal="center" shrinkToFit="0" wrapText="0"/>
    </xf>
    <xf borderId="0" fillId="4" fontId="5" numFmtId="0" xfId="0" applyAlignment="1" applyFont="1">
      <alignment horizontal="center" readingOrder="0" shrinkToFit="0" wrapText="0"/>
    </xf>
    <xf borderId="0" fillId="4" fontId="5" numFmtId="164" xfId="0" applyAlignment="1" applyFont="1" applyNumberFormat="1">
      <alignment horizontal="center" shrinkToFit="0" wrapText="0"/>
    </xf>
    <xf borderId="0" fillId="4" fontId="5" numFmtId="10" xfId="0" applyAlignment="1" applyFont="1" applyNumberFormat="1">
      <alignment horizontal="center" shrinkToFit="0" wrapText="0"/>
    </xf>
    <xf borderId="1" fillId="4" fontId="5" numFmtId="164" xfId="0" applyAlignment="1" applyBorder="1" applyFont="1" applyNumberFormat="1">
      <alignment horizontal="center" shrinkToFit="0" wrapText="0"/>
    </xf>
    <xf borderId="0" fillId="4" fontId="6" numFmtId="164" xfId="0" applyAlignment="1" applyFont="1" applyNumberFormat="1">
      <alignment horizontal="center" shrinkToFit="0" wrapText="0"/>
    </xf>
    <xf borderId="0" fillId="4" fontId="5" numFmtId="0" xfId="0" applyAlignment="1" applyFont="1">
      <alignment horizontal="center" shrinkToFit="0" wrapText="0"/>
    </xf>
    <xf borderId="0" fillId="4" fontId="7" numFmtId="0" xfId="0" applyFont="1"/>
    <xf borderId="1" fillId="4" fontId="7" numFmtId="164" xfId="0" applyBorder="1" applyFont="1" applyNumberFormat="1"/>
    <xf borderId="0" fillId="4" fontId="7" numFmtId="164" xfId="0" applyFont="1" applyNumberFormat="1"/>
    <xf borderId="0" fillId="4" fontId="5" numFmtId="167" xfId="0" applyAlignment="1" applyFont="1" applyNumberFormat="1">
      <alignment horizontal="center" readingOrder="0" shrinkToFit="0" wrapText="0"/>
    </xf>
    <xf borderId="0" fillId="4" fontId="5" numFmtId="167" xfId="0" applyAlignment="1" applyFont="1" applyNumberFormat="1">
      <alignment horizontal="center" shrinkToFit="0" wrapText="0"/>
    </xf>
    <xf borderId="0" fillId="4" fontId="7" numFmtId="167" xfId="0" applyAlignment="1" applyFont="1" applyNumberFormat="1">
      <alignment horizontal="center" readingOrder="0"/>
    </xf>
    <xf borderId="0" fillId="4" fontId="7" numFmtId="166" xfId="0" applyAlignment="1" applyFont="1" applyNumberFormat="1">
      <alignment horizontal="center" readingOrder="0"/>
    </xf>
    <xf borderId="0" fillId="4" fontId="7" numFmtId="0" xfId="0" applyAlignment="1" applyFont="1">
      <alignment shrinkToFit="0" wrapText="1"/>
    </xf>
    <xf borderId="1" fillId="4" fontId="5" numFmtId="164" xfId="0" applyAlignment="1" applyBorder="1" applyFont="1" applyNumberFormat="1">
      <alignment horizontal="center" readingOrder="0" shrinkToFit="0" vertical="bottom" wrapText="0"/>
    </xf>
    <xf borderId="0" fillId="4" fontId="5" numFmtId="166" xfId="0" applyAlignment="1" applyFont="1" applyNumberFormat="1">
      <alignment horizontal="center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0" fillId="4" fontId="5" numFmtId="166" xfId="0" applyAlignment="1" applyFont="1" applyNumberFormat="1">
      <alignment horizontal="center" shrinkToFit="0" vertical="bottom" wrapText="0"/>
    </xf>
    <xf borderId="1" fillId="4" fontId="5" numFmtId="166" xfId="0" applyAlignment="1" applyBorder="1" applyFont="1" applyNumberFormat="1">
      <alignment horizontal="center" shrinkToFit="0" vertical="bottom" wrapText="0"/>
    </xf>
    <xf borderId="0" fillId="4" fontId="8" numFmtId="0" xfId="0" applyAlignment="1" applyFont="1">
      <alignment horizontal="center"/>
    </xf>
    <xf borderId="0" fillId="4" fontId="8" numFmtId="0" xfId="0" applyAlignment="1" applyFont="1">
      <alignment horizontal="center" readingOrder="0"/>
    </xf>
    <xf borderId="0" fillId="4" fontId="5" numFmtId="0" xfId="0" applyAlignment="1" applyFont="1">
      <alignment horizontal="center" shrinkToFit="0" vertical="bottom" wrapText="0"/>
    </xf>
    <xf borderId="0" fillId="4" fontId="8" numFmtId="49" xfId="0" applyAlignment="1" applyFont="1" applyNumberFormat="1">
      <alignment horizontal="center" readingOrder="0"/>
    </xf>
    <xf borderId="0" fillId="4" fontId="8" numFmtId="0" xfId="0" applyAlignment="1" applyFont="1">
      <alignment horizontal="left" readingOrder="0"/>
    </xf>
    <xf borderId="1" fillId="0" fontId="5" numFmtId="164" xfId="0" applyAlignment="1" applyBorder="1" applyFont="1" applyNumberFormat="1">
      <alignment horizontal="center" readingOrder="0" shrinkToFit="0" vertical="bottom" wrapText="0"/>
    </xf>
    <xf borderId="0" fillId="4" fontId="6" numFmtId="166" xfId="0" applyAlignment="1" applyFont="1" applyNumberFormat="1">
      <alignment horizontal="center" readingOrder="0" vertical="bottom"/>
    </xf>
    <xf borderId="0" fillId="4" fontId="6" numFmtId="0" xfId="0" applyAlignment="1" applyFont="1">
      <alignment horizontal="center" readingOrder="0" vertical="bottom"/>
    </xf>
    <xf borderId="0" fillId="4" fontId="6" numFmtId="166" xfId="0" applyAlignment="1" applyFont="1" applyNumberFormat="1">
      <alignment horizontal="center" vertical="bottom"/>
    </xf>
    <xf borderId="1" fillId="4" fontId="6" numFmtId="166" xfId="0" applyAlignment="1" applyBorder="1" applyFont="1" applyNumberForma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4" fontId="6" numFmtId="49" xfId="0" applyAlignment="1" applyFont="1" applyNumberFormat="1">
      <alignment horizontal="center" vertical="bottom"/>
    </xf>
    <xf borderId="0" fillId="4" fontId="6" numFmtId="0" xfId="0" applyAlignment="1" applyFont="1">
      <alignment horizontal="left" readingOrder="0" vertical="bottom"/>
    </xf>
    <xf borderId="0" fillId="0" fontId="6" numFmtId="166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8" numFmtId="0" xfId="0" applyAlignment="1" applyFont="1">
      <alignment horizontal="center"/>
    </xf>
    <xf borderId="0" fillId="0" fontId="8" numFmtId="49" xfId="0" applyAlignment="1" applyFont="1" applyNumberFormat="1">
      <alignment horizontal="center"/>
    </xf>
    <xf borderId="0" fillId="0" fontId="8" numFmtId="0" xfId="0" applyAlignment="1" applyFont="1">
      <alignment horizontal="left"/>
    </xf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5" numFmtId="49" xfId="0" applyAlignment="1" applyFont="1" applyNumberFormat="1">
      <alignment horizontal="center" readingOrder="0" shrinkToFit="0" vertical="bottom" wrapText="0"/>
    </xf>
    <xf borderId="1" fillId="0" fontId="7" numFmtId="0" xfId="0" applyBorder="1" applyFont="1"/>
    <xf borderId="0" fillId="0" fontId="7" numFmtId="49" xfId="0" applyFont="1" applyNumberFormat="1"/>
    <xf borderId="0" fillId="3" fontId="5" numFmtId="166" xfId="0" applyAlignment="1" applyFont="1" applyNumberFormat="1">
      <alignment horizontal="center" readingOrder="0" shrinkToFit="0" wrapText="0"/>
    </xf>
    <xf borderId="0" fillId="3" fontId="7" numFmtId="0" xfId="0" applyAlignment="1" applyFont="1">
      <alignment horizontal="center" readingOrder="0"/>
    </xf>
    <xf borderId="0" fillId="3" fontId="5" numFmtId="164" xfId="0" applyAlignment="1" applyFont="1" applyNumberFormat="1">
      <alignment horizontal="center" readingOrder="0" shrinkToFit="0" wrapText="0"/>
    </xf>
    <xf borderId="1" fillId="3" fontId="7" numFmtId="0" xfId="0" applyBorder="1" applyFont="1"/>
    <xf borderId="1" fillId="3" fontId="7" numFmtId="164" xfId="0" applyAlignment="1" applyBorder="1" applyFont="1" applyNumberFormat="1">
      <alignment readingOrder="0"/>
    </xf>
    <xf borderId="0" fillId="3" fontId="7" numFmtId="166" xfId="0" applyAlignment="1" applyFont="1" applyNumberFormat="1">
      <alignment horizontal="center" readingOrder="0"/>
    </xf>
    <xf borderId="1" fillId="3" fontId="7" numFmtId="166" xfId="0" applyAlignment="1" applyBorder="1" applyFont="1" applyNumberFormat="1">
      <alignment readingOrder="0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3" fontId="5" numFmtId="49" xfId="0" applyAlignment="1" applyFont="1" applyNumberFormat="1">
      <alignment horizontal="center" readingOrder="0" vertical="bottom"/>
    </xf>
    <xf borderId="0" fillId="3" fontId="5" numFmtId="0" xfId="0" applyAlignment="1" applyFont="1">
      <alignment horizontal="left" readingOrder="0" vertical="bottom"/>
    </xf>
    <xf borderId="0" fillId="0" fontId="8" numFmtId="164" xfId="0" applyFont="1" applyNumberFormat="1"/>
    <xf borderId="0" fillId="0" fontId="4" numFmtId="0" xfId="0" applyFont="1"/>
    <xf borderId="0" fillId="0" fontId="2" numFmtId="164" xfId="0" applyFont="1" applyNumberFormat="1"/>
    <xf borderId="0" fillId="0" fontId="4" numFmtId="0" xfId="0" applyAlignment="1" applyFont="1">
      <alignment shrinkToFit="0" wrapText="1"/>
    </xf>
    <xf borderId="0" fillId="0" fontId="4" numFmtId="49" xfId="0" applyFont="1" applyNumberFormat="1"/>
    <xf borderId="0" fillId="0" fontId="8" numFmtId="165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2" numFmtId="168" xfId="0" applyAlignment="1" applyFont="1" applyNumberFormat="1">
      <alignment shrinkToFit="0" vertical="bottom" wrapText="0"/>
    </xf>
    <xf borderId="0" fillId="0" fontId="8" numFmtId="168" xfId="0" applyFont="1" applyNumberFormat="1"/>
    <xf borderId="0" fillId="0" fontId="10" numFmtId="0" xfId="0" applyAlignment="1" applyFont="1">
      <alignment horizontal="right" vertical="bottom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0" fillId="0" fontId="5" numFmtId="166" xfId="0" applyAlignment="1" applyFont="1" applyNumberFormat="1">
      <alignment horizontal="center" readingOrder="0" shrinkToFit="0" wrapText="0"/>
    </xf>
    <xf borderId="0" fillId="0" fontId="7" numFmtId="168" xfId="0" applyFont="1" applyNumberFormat="1"/>
    <xf borderId="0" fillId="3" fontId="6" numFmtId="166" xfId="0" applyAlignment="1" applyFont="1" applyNumberFormat="1">
      <alignment horizontal="center" vertical="bottom"/>
    </xf>
    <xf borderId="0" fillId="3" fontId="8" numFmtId="0" xfId="0" applyAlignment="1" applyFont="1">
      <alignment horizontal="center" vertical="bottom"/>
    </xf>
    <xf borderId="0" fillId="3" fontId="6" numFmtId="164" xfId="0" applyAlignment="1" applyFont="1" applyNumberFormat="1">
      <alignment horizontal="center" vertical="bottom"/>
    </xf>
    <xf borderId="0" fillId="3" fontId="6" numFmtId="10" xfId="0" applyAlignment="1" applyFont="1" applyNumberFormat="1">
      <alignment horizontal="center" vertical="bottom"/>
    </xf>
    <xf borderId="0" fillId="3" fontId="7" numFmtId="168" xfId="0" applyFont="1" applyNumberForma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63"/>
    <col customWidth="1" min="2" max="2" width="38.88"/>
    <col customWidth="1" min="3" max="3" width="20.5"/>
    <col customWidth="1" min="26" max="26" width="14.88"/>
    <col customWidth="1" min="34" max="34" width="35.63"/>
    <col customWidth="1" min="36" max="36" width="28.13"/>
    <col customWidth="1" min="38" max="38" width="14.25"/>
    <col customWidth="1" min="42" max="42" width="19.25"/>
    <col customWidth="1" min="46" max="46" width="16.0"/>
    <col customWidth="1" min="47" max="47" width="14.38"/>
    <col customWidth="1" min="48" max="48" width="53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6" t="s">
        <v>12</v>
      </c>
      <c r="N1" s="6" t="s">
        <v>6</v>
      </c>
      <c r="O1" s="6" t="s">
        <v>13</v>
      </c>
      <c r="P1" s="6" t="s">
        <v>14</v>
      </c>
      <c r="Q1" s="6" t="s">
        <v>9</v>
      </c>
      <c r="R1" s="6" t="s">
        <v>10</v>
      </c>
      <c r="S1" s="4"/>
      <c r="T1" s="5" t="s">
        <v>15</v>
      </c>
      <c r="U1" s="7" t="s">
        <v>16</v>
      </c>
      <c r="V1" s="6" t="s">
        <v>6</v>
      </c>
      <c r="W1" s="6" t="s">
        <v>13</v>
      </c>
      <c r="X1" s="6" t="s">
        <v>14</v>
      </c>
      <c r="Y1" s="6" t="s">
        <v>9</v>
      </c>
      <c r="Z1" s="6" t="s">
        <v>10</v>
      </c>
      <c r="AA1" s="6"/>
      <c r="AB1" s="5" t="s">
        <v>17</v>
      </c>
      <c r="AC1" s="6" t="s">
        <v>17</v>
      </c>
      <c r="AD1" s="6" t="s">
        <v>6</v>
      </c>
      <c r="AE1" s="6" t="s">
        <v>13</v>
      </c>
      <c r="AF1" s="6" t="s">
        <v>14</v>
      </c>
      <c r="AG1" s="6" t="s">
        <v>9</v>
      </c>
      <c r="AH1" s="8" t="s">
        <v>10</v>
      </c>
      <c r="AI1" s="6"/>
      <c r="AJ1" s="9" t="s">
        <v>18</v>
      </c>
      <c r="AK1" s="10" t="s">
        <v>6</v>
      </c>
      <c r="AL1" s="11" t="s">
        <v>19</v>
      </c>
      <c r="AM1" s="11" t="s">
        <v>10</v>
      </c>
      <c r="AN1" s="12"/>
      <c r="AO1" s="13" t="s">
        <v>20</v>
      </c>
      <c r="AP1" s="12" t="s">
        <v>21</v>
      </c>
      <c r="AQ1" s="12" t="s">
        <v>22</v>
      </c>
      <c r="AR1" s="12" t="s">
        <v>23</v>
      </c>
      <c r="AS1" s="12" t="s">
        <v>24</v>
      </c>
      <c r="AT1" s="12" t="s">
        <v>25</v>
      </c>
      <c r="AU1" s="14" t="s">
        <v>26</v>
      </c>
      <c r="AV1" s="12" t="s">
        <v>27</v>
      </c>
      <c r="AW1" s="12"/>
    </row>
    <row r="2" ht="15.75" customHeight="1">
      <c r="A2" s="15" t="s">
        <v>28</v>
      </c>
      <c r="B2" s="16"/>
      <c r="C2" s="17"/>
      <c r="D2" s="18"/>
      <c r="E2" s="19"/>
      <c r="F2" s="20"/>
      <c r="G2" s="21"/>
      <c r="H2" s="21"/>
      <c r="I2" s="21"/>
      <c r="J2" s="22"/>
      <c r="L2" s="19"/>
      <c r="M2" s="17"/>
      <c r="N2" s="21"/>
      <c r="O2" s="21"/>
      <c r="P2" s="21"/>
      <c r="Q2" s="22"/>
      <c r="R2" s="22"/>
      <c r="T2" s="23"/>
      <c r="U2" s="24"/>
      <c r="V2" s="25"/>
      <c r="W2" s="26"/>
      <c r="X2" s="27"/>
      <c r="Y2" s="22"/>
      <c r="AB2" s="23"/>
      <c r="AD2" s="27"/>
      <c r="AE2" s="27"/>
      <c r="AF2" s="27"/>
      <c r="AG2" s="22"/>
      <c r="AH2" s="28"/>
      <c r="AJ2" s="29"/>
      <c r="AK2" s="30"/>
      <c r="AL2" s="30"/>
      <c r="AM2" s="30"/>
      <c r="AN2" s="30"/>
      <c r="AO2" s="31"/>
      <c r="AP2" s="32"/>
      <c r="AQ2" s="32"/>
      <c r="AR2" s="33"/>
      <c r="AS2" s="32"/>
      <c r="AT2" s="32"/>
      <c r="AU2" s="34"/>
      <c r="AV2" s="35"/>
    </row>
    <row r="3" ht="15.75" customHeight="1">
      <c r="A3" s="21">
        <v>44953.0</v>
      </c>
      <c r="B3" s="16" t="s">
        <v>29</v>
      </c>
      <c r="C3" s="17">
        <v>50000.0</v>
      </c>
      <c r="D3" s="18">
        <v>0.08</v>
      </c>
      <c r="E3" s="19">
        <v>1983.56</v>
      </c>
      <c r="F3" s="20">
        <v>1983.56</v>
      </c>
      <c r="G3" s="21">
        <v>44968.0</v>
      </c>
      <c r="H3" s="21">
        <v>44964.0</v>
      </c>
      <c r="I3" s="21">
        <v>45144.0</v>
      </c>
      <c r="J3" s="22" t="s">
        <v>30</v>
      </c>
      <c r="L3" s="19">
        <v>2016.44</v>
      </c>
      <c r="M3" s="17">
        <v>2016.44</v>
      </c>
      <c r="N3" s="21">
        <v>45138.0</v>
      </c>
      <c r="O3" s="21">
        <v>45145.0</v>
      </c>
      <c r="P3" s="21">
        <v>45328.0</v>
      </c>
      <c r="Q3" s="22" t="s">
        <v>30</v>
      </c>
      <c r="R3" s="22"/>
      <c r="T3" s="23">
        <f t="shared" ref="T3:T20" si="1">(C3*D3)*((X3-W3+1)/365)</f>
        <v>2005.479452</v>
      </c>
      <c r="U3" s="24">
        <f t="shared" ref="U3:U20" si="2">T3</f>
        <v>2005.479452</v>
      </c>
      <c r="V3" s="25">
        <v>45330.0</v>
      </c>
      <c r="W3" s="26">
        <v>45328.0</v>
      </c>
      <c r="X3" s="27">
        <v>45510.0</v>
      </c>
      <c r="Y3" s="22" t="s">
        <v>30</v>
      </c>
      <c r="AB3" s="23">
        <f t="shared" ref="AB3:AB20" si="3">(C3*D3)*((AF3-AE3+1)/365)</f>
        <v>2016.438356</v>
      </c>
      <c r="AC3" s="24">
        <f t="shared" ref="AC3:AC20" si="4">AB3</f>
        <v>2016.438356</v>
      </c>
      <c r="AD3" s="27">
        <v>45517.0</v>
      </c>
      <c r="AE3" s="27">
        <v>45511.0</v>
      </c>
      <c r="AF3" s="27">
        <v>45694.0</v>
      </c>
      <c r="AG3" s="22" t="s">
        <v>30</v>
      </c>
      <c r="AH3" s="28"/>
      <c r="AJ3" s="29">
        <f>C3</f>
        <v>50000</v>
      </c>
      <c r="AK3" s="36">
        <v>45694.0</v>
      </c>
      <c r="AL3" s="37" t="s">
        <v>30</v>
      </c>
      <c r="AM3" s="30"/>
      <c r="AN3" s="30"/>
      <c r="AO3" s="31">
        <v>15157.0</v>
      </c>
      <c r="AP3" s="32" t="s">
        <v>31</v>
      </c>
      <c r="AQ3" s="32" t="s">
        <v>32</v>
      </c>
      <c r="AR3" s="33"/>
      <c r="AS3" s="32" t="s">
        <v>33</v>
      </c>
      <c r="AT3" s="32">
        <v>7.011452811E9</v>
      </c>
      <c r="AU3" s="34" t="s">
        <v>34</v>
      </c>
      <c r="AV3" s="35" t="s">
        <v>35</v>
      </c>
    </row>
    <row r="4" ht="41.25" customHeight="1">
      <c r="A4" s="38">
        <v>44956.0</v>
      </c>
      <c r="B4" s="39" t="s">
        <v>36</v>
      </c>
      <c r="C4" s="40">
        <v>20000.0</v>
      </c>
      <c r="D4" s="41">
        <v>0.08</v>
      </c>
      <c r="E4" s="42">
        <v>793.42</v>
      </c>
      <c r="F4" s="43">
        <v>793.42</v>
      </c>
      <c r="G4" s="38">
        <v>44968.0</v>
      </c>
      <c r="H4" s="38">
        <v>44964.0</v>
      </c>
      <c r="I4" s="38">
        <v>45144.0</v>
      </c>
      <c r="J4" s="44" t="s">
        <v>30</v>
      </c>
      <c r="K4" s="45"/>
      <c r="L4" s="42">
        <v>806.58</v>
      </c>
      <c r="M4" s="40">
        <v>806.58</v>
      </c>
      <c r="N4" s="38">
        <v>45138.0</v>
      </c>
      <c r="O4" s="38">
        <v>45145.0</v>
      </c>
      <c r="P4" s="38">
        <v>45328.0</v>
      </c>
      <c r="Q4" s="44" t="s">
        <v>30</v>
      </c>
      <c r="R4" s="44"/>
      <c r="S4" s="45"/>
      <c r="T4" s="46">
        <f t="shared" si="1"/>
        <v>802.1917808</v>
      </c>
      <c r="U4" s="47">
        <f t="shared" si="2"/>
        <v>802.1917808</v>
      </c>
      <c r="V4" s="48">
        <v>45330.0</v>
      </c>
      <c r="W4" s="49">
        <v>45328.0</v>
      </c>
      <c r="X4" s="50">
        <v>45510.0</v>
      </c>
      <c r="Y4" s="44" t="s">
        <v>30</v>
      </c>
      <c r="Z4" s="45"/>
      <c r="AA4" s="45"/>
      <c r="AB4" s="46">
        <f t="shared" si="3"/>
        <v>806.5753425</v>
      </c>
      <c r="AC4" s="47">
        <f t="shared" si="4"/>
        <v>806.5753425</v>
      </c>
      <c r="AD4" s="50">
        <v>45517.0</v>
      </c>
      <c r="AE4" s="50">
        <v>45511.0</v>
      </c>
      <c r="AF4" s="50">
        <v>45694.0</v>
      </c>
      <c r="AG4" s="44" t="s">
        <v>30</v>
      </c>
      <c r="AH4" s="51" t="s">
        <v>37</v>
      </c>
      <c r="AI4" s="45"/>
      <c r="AJ4" s="52">
        <f>C4-363.84 </f>
        <v>19636.16</v>
      </c>
      <c r="AK4" s="53">
        <v>45611.0</v>
      </c>
      <c r="AL4" s="54" t="s">
        <v>30</v>
      </c>
      <c r="AM4" s="55"/>
      <c r="AN4" s="55"/>
      <c r="AO4" s="56">
        <v>29032.0</v>
      </c>
      <c r="AP4" s="57" t="s">
        <v>31</v>
      </c>
      <c r="AQ4" s="58" t="s">
        <v>38</v>
      </c>
      <c r="AR4" s="58"/>
      <c r="AS4" s="58" t="s">
        <v>33</v>
      </c>
      <c r="AT4" s="58">
        <v>9.34929126E8</v>
      </c>
      <c r="AU4" s="59" t="s">
        <v>39</v>
      </c>
      <c r="AV4" s="60" t="s">
        <v>40</v>
      </c>
      <c r="AW4" s="45"/>
    </row>
    <row r="5" ht="46.5" customHeight="1">
      <c r="A5" s="38">
        <v>44956.0</v>
      </c>
      <c r="B5" s="39" t="s">
        <v>41</v>
      </c>
      <c r="C5" s="40">
        <v>30000.0</v>
      </c>
      <c r="D5" s="41">
        <v>0.08</v>
      </c>
      <c r="E5" s="42">
        <v>1190.14</v>
      </c>
      <c r="F5" s="43">
        <v>1190.14</v>
      </c>
      <c r="G5" s="38">
        <v>44968.0</v>
      </c>
      <c r="H5" s="38">
        <v>44964.0</v>
      </c>
      <c r="I5" s="38">
        <v>45144.0</v>
      </c>
      <c r="J5" s="44" t="s">
        <v>30</v>
      </c>
      <c r="K5" s="45"/>
      <c r="L5" s="42">
        <v>1209.86</v>
      </c>
      <c r="M5" s="40">
        <v>1209.86</v>
      </c>
      <c r="N5" s="38">
        <v>45138.0</v>
      </c>
      <c r="O5" s="38">
        <v>45145.0</v>
      </c>
      <c r="P5" s="38">
        <v>45328.0</v>
      </c>
      <c r="Q5" s="44" t="s">
        <v>30</v>
      </c>
      <c r="R5" s="44"/>
      <c r="S5" s="45"/>
      <c r="T5" s="46">
        <f t="shared" si="1"/>
        <v>1203.287671</v>
      </c>
      <c r="U5" s="47">
        <f t="shared" si="2"/>
        <v>1203.287671</v>
      </c>
      <c r="V5" s="48">
        <v>45330.0</v>
      </c>
      <c r="W5" s="49">
        <v>45328.0</v>
      </c>
      <c r="X5" s="50">
        <v>45510.0</v>
      </c>
      <c r="Y5" s="44" t="s">
        <v>30</v>
      </c>
      <c r="Z5" s="45"/>
      <c r="AA5" s="45"/>
      <c r="AB5" s="46">
        <f t="shared" si="3"/>
        <v>1209.863014</v>
      </c>
      <c r="AC5" s="47">
        <f t="shared" si="4"/>
        <v>1209.863014</v>
      </c>
      <c r="AD5" s="50">
        <v>45517.0</v>
      </c>
      <c r="AE5" s="50">
        <v>45511.0</v>
      </c>
      <c r="AF5" s="50">
        <v>45694.0</v>
      </c>
      <c r="AG5" s="44" t="s">
        <v>30</v>
      </c>
      <c r="AH5" s="51" t="s">
        <v>42</v>
      </c>
      <c r="AI5" s="45"/>
      <c r="AJ5" s="52">
        <f>C5-545.75 </f>
        <v>29454.25</v>
      </c>
      <c r="AK5" s="53">
        <v>45611.0</v>
      </c>
      <c r="AL5" s="54" t="s">
        <v>30</v>
      </c>
      <c r="AM5" s="61"/>
      <c r="AN5" s="61"/>
      <c r="AO5" s="62">
        <v>34502.0</v>
      </c>
      <c r="AP5" s="57" t="s">
        <v>31</v>
      </c>
      <c r="AQ5" s="57" t="s">
        <v>43</v>
      </c>
      <c r="AR5" s="57"/>
      <c r="AS5" s="57" t="s">
        <v>33</v>
      </c>
      <c r="AT5" s="57">
        <v>8.08659937E8</v>
      </c>
      <c r="AU5" s="63" t="s">
        <v>44</v>
      </c>
      <c r="AV5" s="64" t="s">
        <v>45</v>
      </c>
      <c r="AW5" s="45"/>
    </row>
    <row r="6" ht="15.75" customHeight="1">
      <c r="A6" s="21">
        <v>44957.0</v>
      </c>
      <c r="B6" s="16" t="s">
        <v>46</v>
      </c>
      <c r="C6" s="17">
        <v>120000.0</v>
      </c>
      <c r="D6" s="18">
        <v>0.0825</v>
      </c>
      <c r="E6" s="19">
        <v>4909.32</v>
      </c>
      <c r="F6" s="20">
        <v>4909.32</v>
      </c>
      <c r="G6" s="21">
        <v>44968.0</v>
      </c>
      <c r="H6" s="21">
        <v>44964.0</v>
      </c>
      <c r="I6" s="21">
        <v>45144.0</v>
      </c>
      <c r="J6" s="22" t="s">
        <v>30</v>
      </c>
      <c r="L6" s="19">
        <v>4990.68</v>
      </c>
      <c r="M6" s="17">
        <v>4990.68</v>
      </c>
      <c r="N6" s="21">
        <v>45138.0</v>
      </c>
      <c r="O6" s="21">
        <v>45145.0</v>
      </c>
      <c r="P6" s="21">
        <v>45328.0</v>
      </c>
      <c r="Q6" s="22" t="s">
        <v>30</v>
      </c>
      <c r="R6" s="22"/>
      <c r="T6" s="23">
        <f t="shared" si="1"/>
        <v>4963.561644</v>
      </c>
      <c r="U6" s="24">
        <f t="shared" si="2"/>
        <v>4963.561644</v>
      </c>
      <c r="V6" s="25">
        <v>45330.0</v>
      </c>
      <c r="W6" s="26">
        <v>45328.0</v>
      </c>
      <c r="X6" s="27">
        <v>45510.0</v>
      </c>
      <c r="Y6" s="22" t="s">
        <v>30</v>
      </c>
      <c r="AB6" s="23">
        <f t="shared" si="3"/>
        <v>4990.684932</v>
      </c>
      <c r="AC6" s="24">
        <f t="shared" si="4"/>
        <v>4990.684932</v>
      </c>
      <c r="AD6" s="27">
        <v>45517.0</v>
      </c>
      <c r="AE6" s="27">
        <v>45511.0</v>
      </c>
      <c r="AF6" s="27">
        <v>45694.0</v>
      </c>
      <c r="AG6" s="22" t="s">
        <v>30</v>
      </c>
      <c r="AH6" s="28"/>
      <c r="AJ6" s="29">
        <f t="shared" ref="AJ6:AJ20" si="5">C6</f>
        <v>120000</v>
      </c>
      <c r="AK6" s="36">
        <v>45693.0</v>
      </c>
      <c r="AL6" s="37" t="s">
        <v>30</v>
      </c>
      <c r="AM6" s="65"/>
      <c r="AN6" s="65"/>
      <c r="AO6" s="66">
        <v>34517.0</v>
      </c>
      <c r="AP6" s="67" t="s">
        <v>31</v>
      </c>
      <c r="AQ6" s="67" t="s">
        <v>47</v>
      </c>
      <c r="AR6" s="67"/>
      <c r="AS6" s="67" t="s">
        <v>33</v>
      </c>
      <c r="AT6" s="67">
        <v>5.008187618E9</v>
      </c>
      <c r="AU6" s="68" t="s">
        <v>48</v>
      </c>
      <c r="AV6" s="69" t="s">
        <v>49</v>
      </c>
    </row>
    <row r="7" ht="15.75" customHeight="1">
      <c r="A7" s="21">
        <v>44958.0</v>
      </c>
      <c r="B7" s="22" t="s">
        <v>50</v>
      </c>
      <c r="C7" s="17">
        <v>80000.0</v>
      </c>
      <c r="D7" s="18">
        <v>0.0825</v>
      </c>
      <c r="E7" s="19">
        <v>3272.88</v>
      </c>
      <c r="F7" s="20">
        <v>3272.88</v>
      </c>
      <c r="G7" s="21">
        <v>44968.0</v>
      </c>
      <c r="H7" s="21">
        <v>44964.0</v>
      </c>
      <c r="I7" s="21">
        <v>45144.0</v>
      </c>
      <c r="J7" s="22" t="s">
        <v>30</v>
      </c>
      <c r="L7" s="19">
        <v>3327.12</v>
      </c>
      <c r="M7" s="17">
        <v>3327.12</v>
      </c>
      <c r="N7" s="21">
        <v>45138.0</v>
      </c>
      <c r="O7" s="21">
        <v>45145.0</v>
      </c>
      <c r="P7" s="21">
        <v>45328.0</v>
      </c>
      <c r="Q7" s="22" t="s">
        <v>30</v>
      </c>
      <c r="R7" s="22"/>
      <c r="T7" s="23">
        <f t="shared" si="1"/>
        <v>3309.041096</v>
      </c>
      <c r="U7" s="24">
        <f t="shared" si="2"/>
        <v>3309.041096</v>
      </c>
      <c r="V7" s="25">
        <v>45330.0</v>
      </c>
      <c r="W7" s="26">
        <v>45328.0</v>
      </c>
      <c r="X7" s="27">
        <v>45510.0</v>
      </c>
      <c r="Y7" s="22" t="s">
        <v>30</v>
      </c>
      <c r="AB7" s="23">
        <f t="shared" si="3"/>
        <v>3327.123288</v>
      </c>
      <c r="AC7" s="24">
        <f t="shared" si="4"/>
        <v>3327.123288</v>
      </c>
      <c r="AD7" s="27">
        <v>45517.0</v>
      </c>
      <c r="AE7" s="27">
        <v>45511.0</v>
      </c>
      <c r="AF7" s="27">
        <v>45694.0</v>
      </c>
      <c r="AG7" s="22" t="s">
        <v>30</v>
      </c>
      <c r="AH7" s="28"/>
      <c r="AJ7" s="29">
        <f t="shared" si="5"/>
        <v>80000</v>
      </c>
      <c r="AK7" s="36">
        <v>45693.0</v>
      </c>
      <c r="AL7" s="37" t="s">
        <v>30</v>
      </c>
      <c r="AM7" s="70"/>
      <c r="AN7" s="70"/>
      <c r="AO7" s="71">
        <v>24464.0</v>
      </c>
      <c r="AP7" s="72" t="s">
        <v>31</v>
      </c>
      <c r="AQ7" s="72" t="s">
        <v>51</v>
      </c>
      <c r="AR7" s="72"/>
      <c r="AS7" s="72" t="s">
        <v>33</v>
      </c>
      <c r="AT7" s="72">
        <v>5.008141375E9</v>
      </c>
      <c r="AU7" s="73" t="s">
        <v>48</v>
      </c>
      <c r="AV7" s="35" t="s">
        <v>52</v>
      </c>
    </row>
    <row r="8" ht="15.75" customHeight="1">
      <c r="A8" s="21">
        <v>44958.0</v>
      </c>
      <c r="B8" s="22" t="s">
        <v>53</v>
      </c>
      <c r="C8" s="17">
        <v>100000.0</v>
      </c>
      <c r="D8" s="18">
        <v>0.08</v>
      </c>
      <c r="E8" s="19">
        <v>3967.12</v>
      </c>
      <c r="F8" s="20">
        <v>3967.12</v>
      </c>
      <c r="G8" s="21">
        <v>44968.0</v>
      </c>
      <c r="H8" s="21">
        <v>44964.0</v>
      </c>
      <c r="I8" s="21">
        <v>45144.0</v>
      </c>
      <c r="J8" s="22" t="s">
        <v>30</v>
      </c>
      <c r="L8" s="19">
        <v>4032.88</v>
      </c>
      <c r="M8" s="17">
        <v>4032.88</v>
      </c>
      <c r="N8" s="21">
        <v>45138.0</v>
      </c>
      <c r="O8" s="21">
        <v>45145.0</v>
      </c>
      <c r="P8" s="21">
        <v>45328.0</v>
      </c>
      <c r="Q8" s="22" t="s">
        <v>30</v>
      </c>
      <c r="R8" s="22"/>
      <c r="T8" s="23">
        <f t="shared" si="1"/>
        <v>4010.958904</v>
      </c>
      <c r="U8" s="24">
        <f t="shared" si="2"/>
        <v>4010.958904</v>
      </c>
      <c r="V8" s="25">
        <v>45330.0</v>
      </c>
      <c r="W8" s="26">
        <v>45328.0</v>
      </c>
      <c r="X8" s="27">
        <v>45510.0</v>
      </c>
      <c r="Y8" s="22" t="s">
        <v>30</v>
      </c>
      <c r="AB8" s="23">
        <f t="shared" si="3"/>
        <v>4032.876712</v>
      </c>
      <c r="AC8" s="24">
        <f t="shared" si="4"/>
        <v>4032.876712</v>
      </c>
      <c r="AD8" s="27">
        <v>45517.0</v>
      </c>
      <c r="AE8" s="27">
        <v>45511.0</v>
      </c>
      <c r="AF8" s="27">
        <v>45694.0</v>
      </c>
      <c r="AG8" s="22" t="s">
        <v>30</v>
      </c>
      <c r="AH8" s="28"/>
      <c r="AJ8" s="29">
        <f t="shared" si="5"/>
        <v>100000</v>
      </c>
      <c r="AK8" s="36">
        <v>45694.0</v>
      </c>
      <c r="AL8" s="37" t="s">
        <v>30</v>
      </c>
      <c r="AM8" s="65"/>
      <c r="AN8" s="65"/>
      <c r="AO8" s="66">
        <v>27212.0</v>
      </c>
      <c r="AP8" s="67" t="s">
        <v>31</v>
      </c>
      <c r="AQ8" s="67" t="s">
        <v>54</v>
      </c>
      <c r="AR8" s="67"/>
      <c r="AS8" s="67" t="s">
        <v>33</v>
      </c>
      <c r="AT8" s="67">
        <v>1.4790115E7</v>
      </c>
      <c r="AU8" s="68" t="s">
        <v>55</v>
      </c>
      <c r="AV8" s="69" t="s">
        <v>56</v>
      </c>
    </row>
    <row r="9" ht="15.75" customHeight="1">
      <c r="A9" s="74">
        <v>44958.0</v>
      </c>
      <c r="B9" s="75" t="s">
        <v>57</v>
      </c>
      <c r="C9" s="76">
        <v>50000.0</v>
      </c>
      <c r="D9" s="77">
        <v>0.08</v>
      </c>
      <c r="E9" s="78">
        <v>1983.56</v>
      </c>
      <c r="F9" s="79">
        <v>1983.56</v>
      </c>
      <c r="G9" s="74">
        <v>44968.0</v>
      </c>
      <c r="H9" s="74">
        <v>44964.0</v>
      </c>
      <c r="I9" s="74">
        <v>45144.0</v>
      </c>
      <c r="J9" s="80" t="s">
        <v>30</v>
      </c>
      <c r="K9" s="81"/>
      <c r="L9" s="78">
        <v>2016.44</v>
      </c>
      <c r="M9" s="76">
        <v>2016.44</v>
      </c>
      <c r="N9" s="74">
        <v>45138.0</v>
      </c>
      <c r="O9" s="74">
        <v>45145.0</v>
      </c>
      <c r="P9" s="74">
        <v>45328.0</v>
      </c>
      <c r="Q9" s="80" t="s">
        <v>30</v>
      </c>
      <c r="R9" s="80"/>
      <c r="S9" s="81"/>
      <c r="T9" s="82">
        <f t="shared" si="1"/>
        <v>2005.479452</v>
      </c>
      <c r="U9" s="83">
        <f t="shared" si="2"/>
        <v>2005.479452</v>
      </c>
      <c r="V9" s="84">
        <v>45335.0</v>
      </c>
      <c r="W9" s="85">
        <v>45328.0</v>
      </c>
      <c r="X9" s="86">
        <v>45510.0</v>
      </c>
      <c r="Y9" s="80" t="s">
        <v>30</v>
      </c>
      <c r="Z9" s="81"/>
      <c r="AA9" s="81"/>
      <c r="AB9" s="82">
        <f t="shared" si="3"/>
        <v>2016.438356</v>
      </c>
      <c r="AC9" s="83">
        <f t="shared" si="4"/>
        <v>2016.438356</v>
      </c>
      <c r="AD9" s="86">
        <v>45517.0</v>
      </c>
      <c r="AE9" s="87">
        <v>45511.0</v>
      </c>
      <c r="AF9" s="87">
        <v>45694.0</v>
      </c>
      <c r="AG9" s="80" t="s">
        <v>30</v>
      </c>
      <c r="AH9" s="88"/>
      <c r="AI9" s="81"/>
      <c r="AJ9" s="89">
        <f t="shared" si="5"/>
        <v>50000</v>
      </c>
      <c r="AK9" s="90">
        <v>45694.0</v>
      </c>
      <c r="AL9" s="91" t="s">
        <v>30</v>
      </c>
      <c r="AM9" s="92"/>
      <c r="AN9" s="92"/>
      <c r="AO9" s="93"/>
      <c r="AP9" s="91" t="s">
        <v>58</v>
      </c>
      <c r="AQ9" s="94"/>
      <c r="AR9" s="95" t="s">
        <v>59</v>
      </c>
      <c r="AS9" s="96" t="s">
        <v>33</v>
      </c>
      <c r="AT9" s="94">
        <v>6.794384524E9</v>
      </c>
      <c r="AU9" s="97" t="s">
        <v>60</v>
      </c>
      <c r="AV9" s="98" t="s">
        <v>61</v>
      </c>
      <c r="AW9" s="81"/>
    </row>
    <row r="10" ht="15.75" customHeight="1">
      <c r="A10" s="21">
        <v>44959.0</v>
      </c>
      <c r="B10" s="22" t="s">
        <v>62</v>
      </c>
      <c r="C10" s="17">
        <v>50000.0</v>
      </c>
      <c r="D10" s="18">
        <v>0.08</v>
      </c>
      <c r="E10" s="19">
        <v>1983.56</v>
      </c>
      <c r="F10" s="20">
        <v>1983.56</v>
      </c>
      <c r="G10" s="21">
        <v>44968.0</v>
      </c>
      <c r="H10" s="21">
        <v>44964.0</v>
      </c>
      <c r="I10" s="21">
        <v>45144.0</v>
      </c>
      <c r="J10" s="22" t="s">
        <v>30</v>
      </c>
      <c r="L10" s="19">
        <v>2016.44</v>
      </c>
      <c r="M10" s="17">
        <v>2016.44</v>
      </c>
      <c r="N10" s="21">
        <v>45138.0</v>
      </c>
      <c r="O10" s="21">
        <v>45145.0</v>
      </c>
      <c r="P10" s="21">
        <v>45328.0</v>
      </c>
      <c r="Q10" s="22" t="s">
        <v>30</v>
      </c>
      <c r="R10" s="22"/>
      <c r="T10" s="23">
        <f t="shared" si="1"/>
        <v>2005.479452</v>
      </c>
      <c r="U10" s="24">
        <f t="shared" si="2"/>
        <v>2005.479452</v>
      </c>
      <c r="V10" s="25">
        <v>45330.0</v>
      </c>
      <c r="W10" s="26">
        <v>45328.0</v>
      </c>
      <c r="X10" s="27">
        <v>45510.0</v>
      </c>
      <c r="Y10" s="22" t="s">
        <v>30</v>
      </c>
      <c r="AB10" s="23">
        <f t="shared" si="3"/>
        <v>2016.438356</v>
      </c>
      <c r="AC10" s="24">
        <f t="shared" si="4"/>
        <v>2016.438356</v>
      </c>
      <c r="AD10" s="27">
        <v>45517.0</v>
      </c>
      <c r="AE10" s="27">
        <v>45511.0</v>
      </c>
      <c r="AF10" s="27">
        <v>45694.0</v>
      </c>
      <c r="AG10" s="22" t="s">
        <v>30</v>
      </c>
      <c r="AH10" s="28"/>
      <c r="AJ10" s="99">
        <f t="shared" si="5"/>
        <v>50000</v>
      </c>
      <c r="AK10" s="36">
        <v>45694.0</v>
      </c>
      <c r="AL10" s="37" t="s">
        <v>30</v>
      </c>
      <c r="AM10" s="30"/>
      <c r="AN10" s="30"/>
      <c r="AO10" s="31">
        <v>17984.0</v>
      </c>
      <c r="AP10" s="67" t="s">
        <v>31</v>
      </c>
      <c r="AQ10" s="32" t="s">
        <v>63</v>
      </c>
      <c r="AR10" s="33"/>
      <c r="AS10" s="32" t="s">
        <v>33</v>
      </c>
      <c r="AT10" s="32">
        <v>1.71099369E8</v>
      </c>
      <c r="AU10" s="34" t="s">
        <v>39</v>
      </c>
      <c r="AV10" s="35" t="s">
        <v>64</v>
      </c>
    </row>
    <row r="11" ht="15.75" customHeight="1">
      <c r="A11" s="21">
        <v>44960.0</v>
      </c>
      <c r="B11" s="22" t="s">
        <v>65</v>
      </c>
      <c r="C11" s="17">
        <v>50000.0</v>
      </c>
      <c r="D11" s="18">
        <v>0.08</v>
      </c>
      <c r="E11" s="19">
        <v>1983.56</v>
      </c>
      <c r="F11" s="20">
        <v>1983.56</v>
      </c>
      <c r="G11" s="21">
        <v>44968.0</v>
      </c>
      <c r="H11" s="21">
        <v>44964.0</v>
      </c>
      <c r="I11" s="21">
        <v>45144.0</v>
      </c>
      <c r="J11" s="22" t="s">
        <v>30</v>
      </c>
      <c r="L11" s="19">
        <v>2016.44</v>
      </c>
      <c r="M11" s="17">
        <v>2016.44</v>
      </c>
      <c r="N11" s="21">
        <v>45138.0</v>
      </c>
      <c r="O11" s="21">
        <v>45145.0</v>
      </c>
      <c r="P11" s="21">
        <v>45328.0</v>
      </c>
      <c r="Q11" s="22" t="s">
        <v>30</v>
      </c>
      <c r="R11" s="22"/>
      <c r="T11" s="23">
        <f t="shared" si="1"/>
        <v>2005.479452</v>
      </c>
      <c r="U11" s="24">
        <f t="shared" si="2"/>
        <v>2005.479452</v>
      </c>
      <c r="V11" s="25">
        <v>45330.0</v>
      </c>
      <c r="W11" s="26">
        <v>45328.0</v>
      </c>
      <c r="X11" s="27">
        <v>45510.0</v>
      </c>
      <c r="Y11" s="22" t="s">
        <v>30</v>
      </c>
      <c r="AB11" s="23">
        <f t="shared" si="3"/>
        <v>2016.438356</v>
      </c>
      <c r="AC11" s="24">
        <f t="shared" si="4"/>
        <v>2016.438356</v>
      </c>
      <c r="AD11" s="27">
        <v>45517.0</v>
      </c>
      <c r="AE11" s="27">
        <v>45511.0</v>
      </c>
      <c r="AF11" s="27">
        <v>45694.0</v>
      </c>
      <c r="AG11" s="22" t="s">
        <v>30</v>
      </c>
      <c r="AH11" s="28"/>
      <c r="AJ11" s="99">
        <f t="shared" si="5"/>
        <v>50000</v>
      </c>
      <c r="AK11" s="36">
        <v>45694.0</v>
      </c>
      <c r="AL11" s="37" t="s">
        <v>30</v>
      </c>
      <c r="AM11" s="30"/>
      <c r="AN11" s="30"/>
      <c r="AO11" s="31">
        <v>28648.0</v>
      </c>
      <c r="AP11" s="32" t="s">
        <v>31</v>
      </c>
      <c r="AQ11" s="32" t="s">
        <v>66</v>
      </c>
      <c r="AR11" s="33"/>
      <c r="AS11" s="32" t="s">
        <v>33</v>
      </c>
      <c r="AT11" s="32">
        <v>7.5297815E8</v>
      </c>
      <c r="AU11" s="34" t="s">
        <v>67</v>
      </c>
      <c r="AV11" s="35" t="s">
        <v>68</v>
      </c>
    </row>
    <row r="12" ht="15.75" customHeight="1">
      <c r="A12" s="74">
        <v>44960.0</v>
      </c>
      <c r="B12" s="80" t="s">
        <v>69</v>
      </c>
      <c r="C12" s="76">
        <v>20000.0</v>
      </c>
      <c r="D12" s="77">
        <v>0.08</v>
      </c>
      <c r="E12" s="78">
        <v>793.42</v>
      </c>
      <c r="F12" s="79">
        <v>793.42</v>
      </c>
      <c r="G12" s="74">
        <v>44968.0</v>
      </c>
      <c r="H12" s="74">
        <v>44964.0</v>
      </c>
      <c r="I12" s="74">
        <v>45144.0</v>
      </c>
      <c r="J12" s="80" t="s">
        <v>30</v>
      </c>
      <c r="K12" s="81"/>
      <c r="L12" s="78">
        <v>806.58</v>
      </c>
      <c r="M12" s="76">
        <v>806.58</v>
      </c>
      <c r="N12" s="74">
        <v>45138.0</v>
      </c>
      <c r="O12" s="74">
        <v>45145.0</v>
      </c>
      <c r="P12" s="74">
        <v>45328.0</v>
      </c>
      <c r="Q12" s="80" t="s">
        <v>30</v>
      </c>
      <c r="R12" s="80"/>
      <c r="S12" s="81"/>
      <c r="T12" s="82">
        <f t="shared" si="1"/>
        <v>802.1917808</v>
      </c>
      <c r="U12" s="83">
        <f t="shared" si="2"/>
        <v>802.1917808</v>
      </c>
      <c r="V12" s="84">
        <v>45330.0</v>
      </c>
      <c r="W12" s="85">
        <v>45328.0</v>
      </c>
      <c r="X12" s="86">
        <v>45510.0</v>
      </c>
      <c r="Y12" s="80" t="s">
        <v>30</v>
      </c>
      <c r="Z12" s="81"/>
      <c r="AA12" s="81"/>
      <c r="AB12" s="82">
        <f t="shared" si="3"/>
        <v>806.5753425</v>
      </c>
      <c r="AC12" s="83">
        <f t="shared" si="4"/>
        <v>806.5753425</v>
      </c>
      <c r="AD12" s="86">
        <v>45517.0</v>
      </c>
      <c r="AE12" s="86">
        <v>45511.0</v>
      </c>
      <c r="AF12" s="86">
        <v>45694.0</v>
      </c>
      <c r="AG12" s="80" t="s">
        <v>30</v>
      </c>
      <c r="AH12" s="88"/>
      <c r="AI12" s="81"/>
      <c r="AJ12" s="89">
        <f t="shared" si="5"/>
        <v>20000</v>
      </c>
      <c r="AK12" s="100">
        <v>45694.0</v>
      </c>
      <c r="AL12" s="101" t="s">
        <v>30</v>
      </c>
      <c r="AM12" s="102"/>
      <c r="AN12" s="102"/>
      <c r="AO12" s="103">
        <v>31209.0</v>
      </c>
      <c r="AP12" s="104" t="s">
        <v>31</v>
      </c>
      <c r="AQ12" s="104" t="s">
        <v>70</v>
      </c>
      <c r="AR12" s="105"/>
      <c r="AS12" s="104" t="s">
        <v>33</v>
      </c>
      <c r="AT12" s="104">
        <v>6.4058514E7</v>
      </c>
      <c r="AU12" s="106" t="s">
        <v>71</v>
      </c>
      <c r="AV12" s="107" t="s">
        <v>72</v>
      </c>
      <c r="AW12" s="81"/>
    </row>
    <row r="13" ht="15.75" customHeight="1">
      <c r="A13" s="21">
        <v>44960.0</v>
      </c>
      <c r="B13" s="22" t="s">
        <v>73</v>
      </c>
      <c r="C13" s="17">
        <v>500000.0</v>
      </c>
      <c r="D13" s="18">
        <v>0.0825</v>
      </c>
      <c r="E13" s="19">
        <v>20455.48</v>
      </c>
      <c r="F13" s="20">
        <v>20455.48</v>
      </c>
      <c r="G13" s="21">
        <v>44968.0</v>
      </c>
      <c r="H13" s="21">
        <v>44964.0</v>
      </c>
      <c r="I13" s="21">
        <v>45144.0</v>
      </c>
      <c r="J13" s="22" t="s">
        <v>30</v>
      </c>
      <c r="L13" s="19">
        <v>20794.52</v>
      </c>
      <c r="M13" s="17">
        <v>20794.52</v>
      </c>
      <c r="N13" s="21">
        <v>45138.0</v>
      </c>
      <c r="O13" s="21">
        <v>45145.0</v>
      </c>
      <c r="P13" s="21">
        <v>45328.0</v>
      </c>
      <c r="Q13" s="22" t="s">
        <v>30</v>
      </c>
      <c r="R13" s="22"/>
      <c r="T13" s="23">
        <f t="shared" si="1"/>
        <v>20681.50685</v>
      </c>
      <c r="U13" s="24">
        <f t="shared" si="2"/>
        <v>20681.50685</v>
      </c>
      <c r="V13" s="25">
        <v>45330.0</v>
      </c>
      <c r="W13" s="26">
        <v>45328.0</v>
      </c>
      <c r="X13" s="27">
        <v>45510.0</v>
      </c>
      <c r="Y13" s="22" t="s">
        <v>30</v>
      </c>
      <c r="AB13" s="23">
        <f t="shared" si="3"/>
        <v>20794.52055</v>
      </c>
      <c r="AC13" s="24">
        <f t="shared" si="4"/>
        <v>20794.52055</v>
      </c>
      <c r="AD13" s="27">
        <v>45517.0</v>
      </c>
      <c r="AE13" s="27">
        <v>45511.0</v>
      </c>
      <c r="AF13" s="27">
        <v>45694.0</v>
      </c>
      <c r="AG13" s="22" t="s">
        <v>30</v>
      </c>
      <c r="AH13" s="28"/>
      <c r="AJ13" s="29">
        <f t="shared" si="5"/>
        <v>500000</v>
      </c>
      <c r="AK13" s="108">
        <v>45692.0</v>
      </c>
      <c r="AL13" s="109" t="s">
        <v>30</v>
      </c>
      <c r="AM13" s="30"/>
      <c r="AN13" s="30"/>
      <c r="AO13" s="31">
        <v>20235.0</v>
      </c>
      <c r="AP13" s="32" t="s">
        <v>31</v>
      </c>
      <c r="AQ13" s="110" t="s">
        <v>74</v>
      </c>
      <c r="AR13" s="110"/>
      <c r="AS13" s="32" t="s">
        <v>33</v>
      </c>
      <c r="AT13" s="110">
        <v>3.286636558E9</v>
      </c>
      <c r="AU13" s="111" t="s">
        <v>75</v>
      </c>
      <c r="AV13" s="112" t="s">
        <v>76</v>
      </c>
    </row>
    <row r="14" ht="15.75" customHeight="1">
      <c r="A14" s="21">
        <v>44960.0</v>
      </c>
      <c r="B14" s="22" t="s">
        <v>77</v>
      </c>
      <c r="C14" s="17">
        <v>30000.0</v>
      </c>
      <c r="D14" s="18">
        <v>0.08</v>
      </c>
      <c r="E14" s="19">
        <v>1190.14</v>
      </c>
      <c r="F14" s="20">
        <v>1190.14</v>
      </c>
      <c r="G14" s="21">
        <v>44968.0</v>
      </c>
      <c r="H14" s="21">
        <v>44964.0</v>
      </c>
      <c r="I14" s="21">
        <v>45144.0</v>
      </c>
      <c r="J14" s="22" t="s">
        <v>30</v>
      </c>
      <c r="L14" s="19">
        <v>1209.86</v>
      </c>
      <c r="M14" s="17">
        <v>1209.86</v>
      </c>
      <c r="N14" s="21">
        <v>45138.0</v>
      </c>
      <c r="O14" s="21">
        <v>45145.0</v>
      </c>
      <c r="P14" s="21">
        <v>45328.0</v>
      </c>
      <c r="Q14" s="22" t="s">
        <v>30</v>
      </c>
      <c r="R14" s="22"/>
      <c r="T14" s="23">
        <f t="shared" si="1"/>
        <v>1203.287671</v>
      </c>
      <c r="U14" s="24">
        <f t="shared" si="2"/>
        <v>1203.287671</v>
      </c>
      <c r="V14" s="25">
        <v>45330.0</v>
      </c>
      <c r="W14" s="26">
        <v>45328.0</v>
      </c>
      <c r="X14" s="27">
        <v>45510.0</v>
      </c>
      <c r="Y14" s="22" t="s">
        <v>30</v>
      </c>
      <c r="AB14" s="23">
        <f t="shared" si="3"/>
        <v>1209.863014</v>
      </c>
      <c r="AC14" s="24">
        <f t="shared" si="4"/>
        <v>1209.863014</v>
      </c>
      <c r="AD14" s="27">
        <v>45517.0</v>
      </c>
      <c r="AE14" s="27">
        <v>45511.0</v>
      </c>
      <c r="AF14" s="27">
        <v>45694.0</v>
      </c>
      <c r="AG14" s="22" t="s">
        <v>30</v>
      </c>
      <c r="AH14" s="28"/>
      <c r="AJ14" s="29">
        <f t="shared" si="5"/>
        <v>30000</v>
      </c>
      <c r="AK14" s="36">
        <v>45694.0</v>
      </c>
      <c r="AL14" s="37" t="s">
        <v>30</v>
      </c>
      <c r="AM14" s="30"/>
      <c r="AN14" s="30"/>
      <c r="AO14" s="31">
        <v>22411.0</v>
      </c>
      <c r="AP14" s="72" t="s">
        <v>31</v>
      </c>
      <c r="AQ14" s="72" t="s">
        <v>78</v>
      </c>
      <c r="AR14" s="113"/>
      <c r="AS14" s="72" t="s">
        <v>33</v>
      </c>
      <c r="AT14" s="72">
        <v>8.041634399E9</v>
      </c>
      <c r="AU14" s="73" t="s">
        <v>79</v>
      </c>
      <c r="AV14" s="35" t="s">
        <v>80</v>
      </c>
    </row>
    <row r="15" ht="15.75" customHeight="1">
      <c r="A15" s="21">
        <v>44960.0</v>
      </c>
      <c r="B15" s="22" t="s">
        <v>81</v>
      </c>
      <c r="C15" s="17">
        <v>20000.0</v>
      </c>
      <c r="D15" s="18">
        <v>0.08</v>
      </c>
      <c r="E15" s="19">
        <v>793.42</v>
      </c>
      <c r="F15" s="20">
        <v>793.42</v>
      </c>
      <c r="G15" s="21">
        <v>44968.0</v>
      </c>
      <c r="H15" s="21">
        <v>44964.0</v>
      </c>
      <c r="I15" s="21">
        <v>45144.0</v>
      </c>
      <c r="J15" s="22" t="s">
        <v>30</v>
      </c>
      <c r="L15" s="19">
        <v>806.58</v>
      </c>
      <c r="M15" s="17">
        <v>806.58</v>
      </c>
      <c r="N15" s="21">
        <v>45138.0</v>
      </c>
      <c r="O15" s="21">
        <v>45145.0</v>
      </c>
      <c r="P15" s="21">
        <v>45328.0</v>
      </c>
      <c r="Q15" s="22" t="s">
        <v>30</v>
      </c>
      <c r="R15" s="22"/>
      <c r="T15" s="23">
        <f t="shared" si="1"/>
        <v>802.1917808</v>
      </c>
      <c r="U15" s="24">
        <f t="shared" si="2"/>
        <v>802.1917808</v>
      </c>
      <c r="V15" s="25">
        <v>45330.0</v>
      </c>
      <c r="W15" s="26">
        <v>45328.0</v>
      </c>
      <c r="X15" s="27">
        <v>45510.0</v>
      </c>
      <c r="Y15" s="22" t="s">
        <v>30</v>
      </c>
      <c r="AB15" s="23">
        <f t="shared" si="3"/>
        <v>806.5753425</v>
      </c>
      <c r="AC15" s="24">
        <f t="shared" si="4"/>
        <v>806.5753425</v>
      </c>
      <c r="AD15" s="27">
        <v>45517.0</v>
      </c>
      <c r="AE15" s="27">
        <v>45511.0</v>
      </c>
      <c r="AF15" s="27">
        <v>45694.0</v>
      </c>
      <c r="AG15" s="22" t="s">
        <v>30</v>
      </c>
      <c r="AH15" s="28"/>
      <c r="AJ15" s="29">
        <f t="shared" si="5"/>
        <v>20000</v>
      </c>
      <c r="AK15" s="36">
        <v>45694.0</v>
      </c>
      <c r="AL15" s="37" t="s">
        <v>30</v>
      </c>
      <c r="AM15" s="30"/>
      <c r="AN15" s="30"/>
      <c r="AO15" s="31">
        <v>21850.0</v>
      </c>
      <c r="AP15" s="72" t="s">
        <v>31</v>
      </c>
      <c r="AQ15" s="110" t="s">
        <v>82</v>
      </c>
      <c r="AR15" s="110"/>
      <c r="AS15" s="72" t="s">
        <v>33</v>
      </c>
      <c r="AT15" s="110">
        <v>8.27869181E8</v>
      </c>
      <c r="AU15" s="111" t="s">
        <v>39</v>
      </c>
      <c r="AV15" s="112" t="s">
        <v>83</v>
      </c>
    </row>
    <row r="16" ht="15.75" customHeight="1">
      <c r="A16" s="21">
        <v>44961.0</v>
      </c>
      <c r="B16" s="22" t="s">
        <v>84</v>
      </c>
      <c r="C16" s="17">
        <v>50000.0</v>
      </c>
      <c r="D16" s="18">
        <v>0.08</v>
      </c>
      <c r="E16" s="19">
        <v>1983.56</v>
      </c>
      <c r="F16" s="20">
        <v>1983.56</v>
      </c>
      <c r="G16" s="21">
        <v>44968.0</v>
      </c>
      <c r="H16" s="21">
        <v>44964.0</v>
      </c>
      <c r="I16" s="21">
        <v>45144.0</v>
      </c>
      <c r="J16" s="22" t="s">
        <v>30</v>
      </c>
      <c r="L16" s="19">
        <v>2016.44</v>
      </c>
      <c r="M16" s="17">
        <v>2016.44</v>
      </c>
      <c r="N16" s="21">
        <v>45138.0</v>
      </c>
      <c r="O16" s="21">
        <v>45145.0</v>
      </c>
      <c r="P16" s="21">
        <v>45328.0</v>
      </c>
      <c r="Q16" s="22" t="s">
        <v>30</v>
      </c>
      <c r="R16" s="22"/>
      <c r="T16" s="23">
        <f t="shared" si="1"/>
        <v>2005.479452</v>
      </c>
      <c r="U16" s="24">
        <f t="shared" si="2"/>
        <v>2005.479452</v>
      </c>
      <c r="V16" s="25">
        <v>45330.0</v>
      </c>
      <c r="W16" s="26">
        <v>45328.0</v>
      </c>
      <c r="X16" s="27">
        <v>45510.0</v>
      </c>
      <c r="Y16" s="22" t="s">
        <v>30</v>
      </c>
      <c r="AB16" s="23">
        <f t="shared" si="3"/>
        <v>2016.438356</v>
      </c>
      <c r="AC16" s="24">
        <f t="shared" si="4"/>
        <v>2016.438356</v>
      </c>
      <c r="AD16" s="27">
        <v>45517.0</v>
      </c>
      <c r="AE16" s="27">
        <v>45511.0</v>
      </c>
      <c r="AF16" s="27">
        <v>45694.0</v>
      </c>
      <c r="AG16" s="22" t="s">
        <v>30</v>
      </c>
      <c r="AH16" s="28"/>
      <c r="AJ16" s="29">
        <f t="shared" si="5"/>
        <v>50000</v>
      </c>
      <c r="AK16" s="36">
        <v>45694.0</v>
      </c>
      <c r="AL16" s="37" t="s">
        <v>30</v>
      </c>
      <c r="AM16" s="70"/>
      <c r="AN16" s="70"/>
      <c r="AO16" s="71">
        <v>31380.0</v>
      </c>
      <c r="AP16" s="72" t="s">
        <v>31</v>
      </c>
      <c r="AQ16" s="72" t="s">
        <v>85</v>
      </c>
      <c r="AR16" s="113"/>
      <c r="AS16" s="72" t="s">
        <v>33</v>
      </c>
      <c r="AT16" s="72">
        <v>1.010234103283E12</v>
      </c>
      <c r="AU16" s="73" t="s">
        <v>86</v>
      </c>
      <c r="AV16" s="35" t="s">
        <v>87</v>
      </c>
    </row>
    <row r="17" ht="15.75" customHeight="1">
      <c r="A17" s="21">
        <v>44963.0</v>
      </c>
      <c r="B17" s="22" t="s">
        <v>88</v>
      </c>
      <c r="C17" s="17">
        <v>200000.0</v>
      </c>
      <c r="D17" s="18">
        <v>0.085</v>
      </c>
      <c r="E17" s="19">
        <v>8430.14</v>
      </c>
      <c r="F17" s="20">
        <v>8430.14</v>
      </c>
      <c r="G17" s="21">
        <v>44968.0</v>
      </c>
      <c r="H17" s="21">
        <v>44964.0</v>
      </c>
      <c r="I17" s="21">
        <v>45144.0</v>
      </c>
      <c r="J17" s="22" t="s">
        <v>30</v>
      </c>
      <c r="L17" s="19">
        <v>8569.86</v>
      </c>
      <c r="M17" s="17">
        <v>8569.86</v>
      </c>
      <c r="N17" s="21">
        <v>45138.0</v>
      </c>
      <c r="O17" s="21">
        <v>45145.0</v>
      </c>
      <c r="P17" s="21">
        <v>45328.0</v>
      </c>
      <c r="Q17" s="22" t="s">
        <v>30</v>
      </c>
      <c r="R17" s="22"/>
      <c r="T17" s="23">
        <f t="shared" si="1"/>
        <v>8523.287671</v>
      </c>
      <c r="U17" s="24">
        <f t="shared" si="2"/>
        <v>8523.287671</v>
      </c>
      <c r="V17" s="25">
        <v>45330.0</v>
      </c>
      <c r="W17" s="26">
        <v>45328.0</v>
      </c>
      <c r="X17" s="27">
        <v>45510.0</v>
      </c>
      <c r="Y17" s="22" t="s">
        <v>30</v>
      </c>
      <c r="AB17" s="23">
        <f t="shared" si="3"/>
        <v>8569.863014</v>
      </c>
      <c r="AC17" s="24">
        <f t="shared" si="4"/>
        <v>8569.863014</v>
      </c>
      <c r="AD17" s="27">
        <v>45517.0</v>
      </c>
      <c r="AE17" s="27">
        <v>45511.0</v>
      </c>
      <c r="AF17" s="27">
        <v>45694.0</v>
      </c>
      <c r="AG17" s="22" t="s">
        <v>30</v>
      </c>
      <c r="AH17" s="28"/>
      <c r="AJ17" s="29">
        <f t="shared" si="5"/>
        <v>200000</v>
      </c>
      <c r="AK17" s="36">
        <v>45693.0</v>
      </c>
      <c r="AL17" s="37" t="s">
        <v>30</v>
      </c>
      <c r="AM17" s="65"/>
      <c r="AN17" s="65"/>
      <c r="AO17" s="66">
        <v>20147.0</v>
      </c>
      <c r="AP17" s="67" t="s">
        <v>31</v>
      </c>
      <c r="AQ17" s="67" t="s">
        <v>89</v>
      </c>
      <c r="AR17" s="67"/>
      <c r="AS17" s="67" t="s">
        <v>33</v>
      </c>
      <c r="AT17" s="67">
        <v>3.6107990278E10</v>
      </c>
      <c r="AU17" s="68" t="s">
        <v>90</v>
      </c>
      <c r="AV17" s="114" t="s">
        <v>91</v>
      </c>
    </row>
    <row r="18" ht="15.75" customHeight="1">
      <c r="A18" s="21">
        <v>44965.0</v>
      </c>
      <c r="B18" s="22" t="s">
        <v>92</v>
      </c>
      <c r="C18" s="17">
        <v>100000.0</v>
      </c>
      <c r="D18" s="18">
        <v>0.0825</v>
      </c>
      <c r="E18" s="19">
        <v>4091.1</v>
      </c>
      <c r="F18" s="20">
        <v>4091.1</v>
      </c>
      <c r="G18" s="21">
        <v>44968.0</v>
      </c>
      <c r="H18" s="21">
        <v>44964.0</v>
      </c>
      <c r="I18" s="21">
        <v>45144.0</v>
      </c>
      <c r="J18" s="22" t="s">
        <v>30</v>
      </c>
      <c r="L18" s="19">
        <v>4158.9</v>
      </c>
      <c r="M18" s="17">
        <v>4158.9</v>
      </c>
      <c r="N18" s="21">
        <v>45138.0</v>
      </c>
      <c r="O18" s="21">
        <v>45145.0</v>
      </c>
      <c r="P18" s="21">
        <v>45328.0</v>
      </c>
      <c r="Q18" s="22" t="s">
        <v>30</v>
      </c>
      <c r="R18" s="22"/>
      <c r="T18" s="23">
        <f t="shared" si="1"/>
        <v>4136.30137</v>
      </c>
      <c r="U18" s="24">
        <f t="shared" si="2"/>
        <v>4136.30137</v>
      </c>
      <c r="V18" s="25">
        <v>45330.0</v>
      </c>
      <c r="W18" s="26">
        <v>45328.0</v>
      </c>
      <c r="X18" s="27">
        <v>45510.0</v>
      </c>
      <c r="Y18" s="22" t="s">
        <v>30</v>
      </c>
      <c r="AB18" s="23">
        <f t="shared" si="3"/>
        <v>4158.90411</v>
      </c>
      <c r="AC18" s="24">
        <f t="shared" si="4"/>
        <v>4158.90411</v>
      </c>
      <c r="AD18" s="27">
        <v>45517.0</v>
      </c>
      <c r="AE18" s="27">
        <v>45511.0</v>
      </c>
      <c r="AF18" s="27">
        <v>45694.0</v>
      </c>
      <c r="AG18" s="22" t="s">
        <v>30</v>
      </c>
      <c r="AH18" s="28"/>
      <c r="AJ18" s="29">
        <f t="shared" si="5"/>
        <v>100000</v>
      </c>
      <c r="AK18" s="36">
        <v>45693.0</v>
      </c>
      <c r="AL18" s="37" t="s">
        <v>30</v>
      </c>
      <c r="AM18" s="70"/>
      <c r="AN18" s="70"/>
      <c r="AO18" s="71">
        <v>16847.0</v>
      </c>
      <c r="AP18" s="67" t="s">
        <v>31</v>
      </c>
      <c r="AQ18" s="67" t="s">
        <v>93</v>
      </c>
      <c r="AR18" s="72"/>
      <c r="AS18" s="67" t="s">
        <v>33</v>
      </c>
      <c r="AT18" s="72">
        <v>5.005077036E9</v>
      </c>
      <c r="AU18" s="73" t="s">
        <v>48</v>
      </c>
      <c r="AV18" s="115" t="s">
        <v>94</v>
      </c>
    </row>
    <row r="19" ht="15.75" customHeight="1">
      <c r="A19" s="21">
        <v>44967.0</v>
      </c>
      <c r="B19" s="22" t="s">
        <v>95</v>
      </c>
      <c r="C19" s="17">
        <v>20000.0</v>
      </c>
      <c r="D19" s="18">
        <v>0.08</v>
      </c>
      <c r="E19" s="19">
        <v>780.27</v>
      </c>
      <c r="F19" s="20">
        <v>780.27</v>
      </c>
      <c r="G19" s="21">
        <v>44968.0</v>
      </c>
      <c r="H19" s="21">
        <v>44967.0</v>
      </c>
      <c r="I19" s="21">
        <v>45144.0</v>
      </c>
      <c r="J19" s="22" t="s">
        <v>30</v>
      </c>
      <c r="L19" s="19">
        <v>806.58</v>
      </c>
      <c r="M19" s="17">
        <v>806.58</v>
      </c>
      <c r="N19" s="21">
        <v>45138.0</v>
      </c>
      <c r="O19" s="21">
        <v>45145.0</v>
      </c>
      <c r="P19" s="21">
        <v>45328.0</v>
      </c>
      <c r="Q19" s="22" t="s">
        <v>30</v>
      </c>
      <c r="R19" s="22"/>
      <c r="T19" s="23">
        <f t="shared" si="1"/>
        <v>802.1917808</v>
      </c>
      <c r="U19" s="24">
        <f t="shared" si="2"/>
        <v>802.1917808</v>
      </c>
      <c r="V19" s="25">
        <v>45330.0</v>
      </c>
      <c r="W19" s="26">
        <v>45328.0</v>
      </c>
      <c r="X19" s="27">
        <v>45510.0</v>
      </c>
      <c r="Y19" s="22" t="s">
        <v>30</v>
      </c>
      <c r="AB19" s="23">
        <f t="shared" si="3"/>
        <v>806.5753425</v>
      </c>
      <c r="AC19" s="24">
        <f t="shared" si="4"/>
        <v>806.5753425</v>
      </c>
      <c r="AD19" s="27">
        <v>45517.0</v>
      </c>
      <c r="AE19" s="27">
        <v>45511.0</v>
      </c>
      <c r="AF19" s="27">
        <v>45694.0</v>
      </c>
      <c r="AG19" s="22" t="s">
        <v>30</v>
      </c>
      <c r="AH19" s="28"/>
      <c r="AJ19" s="29">
        <f t="shared" si="5"/>
        <v>20000</v>
      </c>
      <c r="AK19" s="36">
        <v>45694.0</v>
      </c>
      <c r="AL19" s="37" t="s">
        <v>30</v>
      </c>
      <c r="AM19" s="70"/>
      <c r="AN19" s="70"/>
      <c r="AO19" s="71">
        <v>19664.0</v>
      </c>
      <c r="AP19" s="72" t="s">
        <v>31</v>
      </c>
      <c r="AQ19" s="72" t="s">
        <v>96</v>
      </c>
      <c r="AR19" s="72"/>
      <c r="AS19" s="72" t="s">
        <v>33</v>
      </c>
      <c r="AT19" s="72">
        <v>4.83073982905E11</v>
      </c>
      <c r="AU19" s="73" t="s">
        <v>97</v>
      </c>
      <c r="AV19" s="115" t="s">
        <v>98</v>
      </c>
    </row>
    <row r="20" ht="15.75" customHeight="1">
      <c r="A20" s="21">
        <v>44970.0</v>
      </c>
      <c r="B20" s="22" t="s">
        <v>99</v>
      </c>
      <c r="C20" s="17">
        <v>10000.0</v>
      </c>
      <c r="D20" s="18">
        <v>0.08</v>
      </c>
      <c r="E20" s="19">
        <v>383.56</v>
      </c>
      <c r="F20" s="20">
        <v>383.56</v>
      </c>
      <c r="G20" s="21">
        <v>44968.0</v>
      </c>
      <c r="H20" s="21">
        <v>44970.0</v>
      </c>
      <c r="I20" s="21">
        <v>45144.0</v>
      </c>
      <c r="J20" s="22" t="s">
        <v>30</v>
      </c>
      <c r="L20" s="19">
        <v>403.29</v>
      </c>
      <c r="M20" s="17">
        <v>403.29</v>
      </c>
      <c r="N20" s="21">
        <v>45138.0</v>
      </c>
      <c r="O20" s="21">
        <v>45145.0</v>
      </c>
      <c r="P20" s="21">
        <v>45328.0</v>
      </c>
      <c r="Q20" s="22" t="s">
        <v>30</v>
      </c>
      <c r="R20" s="22"/>
      <c r="T20" s="23">
        <f t="shared" si="1"/>
        <v>401.0958904</v>
      </c>
      <c r="U20" s="24">
        <f t="shared" si="2"/>
        <v>401.0958904</v>
      </c>
      <c r="V20" s="25">
        <v>45330.0</v>
      </c>
      <c r="W20" s="26">
        <v>45328.0</v>
      </c>
      <c r="X20" s="27">
        <v>45510.0</v>
      </c>
      <c r="Y20" s="22" t="s">
        <v>30</v>
      </c>
      <c r="AB20" s="23">
        <f t="shared" si="3"/>
        <v>403.2876712</v>
      </c>
      <c r="AC20" s="24">
        <f t="shared" si="4"/>
        <v>403.2876712</v>
      </c>
      <c r="AD20" s="27">
        <v>45517.0</v>
      </c>
      <c r="AE20" s="27">
        <v>45511.0</v>
      </c>
      <c r="AF20" s="27">
        <v>45694.0</v>
      </c>
      <c r="AG20" s="22" t="s">
        <v>30</v>
      </c>
      <c r="AH20" s="28"/>
      <c r="AJ20" s="29">
        <f t="shared" si="5"/>
        <v>10000</v>
      </c>
      <c r="AK20" s="36">
        <v>45694.0</v>
      </c>
      <c r="AL20" s="37" t="s">
        <v>30</v>
      </c>
      <c r="AM20" s="65"/>
      <c r="AN20" s="65"/>
      <c r="AO20" s="66">
        <v>32395.0</v>
      </c>
      <c r="AP20" s="67" t="s">
        <v>31</v>
      </c>
      <c r="AQ20" s="67" t="s">
        <v>100</v>
      </c>
      <c r="AR20" s="67"/>
      <c r="AS20" s="72" t="s">
        <v>33</v>
      </c>
      <c r="AT20" s="67">
        <v>8.15063735E8</v>
      </c>
      <c r="AU20" s="116" t="s">
        <v>101</v>
      </c>
      <c r="AV20" s="114" t="s">
        <v>102</v>
      </c>
    </row>
    <row r="21" ht="9.0" customHeight="1">
      <c r="E21" s="117"/>
      <c r="L21" s="117"/>
      <c r="T21" s="117"/>
      <c r="AB21" s="23"/>
      <c r="AE21" s="27"/>
      <c r="AF21" s="27"/>
      <c r="AH21" s="28"/>
      <c r="AJ21" s="23"/>
      <c r="AO21" s="117"/>
      <c r="AU21" s="118"/>
    </row>
    <row r="22" ht="15.75" customHeight="1">
      <c r="A22" s="15" t="s">
        <v>103</v>
      </c>
      <c r="E22" s="117"/>
      <c r="L22" s="117"/>
      <c r="T22" s="117"/>
      <c r="AB22" s="23"/>
      <c r="AE22" s="27"/>
      <c r="AF22" s="27"/>
      <c r="AH22" s="28"/>
      <c r="AJ22" s="23"/>
      <c r="AO22" s="117"/>
      <c r="AU22" s="118"/>
    </row>
    <row r="23" ht="33.75" customHeight="1">
      <c r="A23" s="119">
        <v>45611.0</v>
      </c>
      <c r="B23" s="120" t="s">
        <v>104</v>
      </c>
      <c r="C23" s="121">
        <v>50000.0</v>
      </c>
      <c r="D23" s="41">
        <v>0.0825</v>
      </c>
      <c r="E23" s="122"/>
      <c r="F23" s="45"/>
      <c r="G23" s="45"/>
      <c r="H23" s="45"/>
      <c r="I23" s="45"/>
      <c r="J23" s="45"/>
      <c r="K23" s="45"/>
      <c r="L23" s="122"/>
      <c r="M23" s="45"/>
      <c r="N23" s="45"/>
      <c r="O23" s="45"/>
      <c r="P23" s="45"/>
      <c r="Q23" s="45"/>
      <c r="R23" s="45"/>
      <c r="S23" s="45"/>
      <c r="T23" s="122"/>
      <c r="U23" s="45"/>
      <c r="V23" s="45"/>
      <c r="W23" s="45"/>
      <c r="X23" s="45"/>
      <c r="Y23" s="45"/>
      <c r="Z23" s="45"/>
      <c r="AA23" s="45"/>
      <c r="AB23" s="46">
        <f>(C23*D23)*((AF23-AE23+1)/365)</f>
        <v>949.3150685</v>
      </c>
      <c r="AC23" s="47">
        <f>AB23</f>
        <v>949.3150685</v>
      </c>
      <c r="AD23" s="50">
        <v>45611.0</v>
      </c>
      <c r="AE23" s="50">
        <v>45611.0</v>
      </c>
      <c r="AF23" s="50">
        <v>45694.0</v>
      </c>
      <c r="AG23" s="44" t="s">
        <v>30</v>
      </c>
      <c r="AH23" s="51" t="s">
        <v>105</v>
      </c>
      <c r="AI23" s="45"/>
      <c r="AJ23" s="123">
        <f>C23</f>
        <v>50000</v>
      </c>
      <c r="AK23" s="124">
        <v>45694.0</v>
      </c>
      <c r="AL23" s="120" t="s">
        <v>30</v>
      </c>
      <c r="AM23" s="45"/>
      <c r="AN23" s="45"/>
      <c r="AO23" s="125">
        <v>23419.0</v>
      </c>
      <c r="AP23" s="120" t="s">
        <v>31</v>
      </c>
      <c r="AQ23" s="126" t="s">
        <v>106</v>
      </c>
      <c r="AR23" s="127"/>
      <c r="AS23" s="126" t="s">
        <v>33</v>
      </c>
      <c r="AT23" s="126">
        <v>6.795033275E9</v>
      </c>
      <c r="AU23" s="128" t="s">
        <v>107</v>
      </c>
      <c r="AV23" s="129" t="s">
        <v>108</v>
      </c>
      <c r="AW23" s="45"/>
    </row>
    <row r="24" ht="15.75" customHeight="1">
      <c r="C24" s="130"/>
      <c r="AH24" s="28"/>
      <c r="AJ24" s="24"/>
      <c r="AU24" s="118"/>
    </row>
    <row r="25" ht="15.75" customHeight="1">
      <c r="A25" s="131"/>
      <c r="B25" s="131"/>
      <c r="C25" s="132">
        <f>(SUM(C3:C23)-C4-C5)</f>
        <v>1500000</v>
      </c>
      <c r="D25" s="131"/>
      <c r="E25" s="132">
        <f t="shared" ref="E25:F25" si="6">sum(E3:E23)</f>
        <v>60968.21</v>
      </c>
      <c r="F25" s="132">
        <f t="shared" si="6"/>
        <v>60968.21</v>
      </c>
      <c r="G25" s="131"/>
      <c r="H25" s="131"/>
      <c r="I25" s="131"/>
      <c r="J25" s="131"/>
      <c r="K25" s="131"/>
      <c r="L25" s="132">
        <f t="shared" ref="L25:M25" si="7">sum(L3:L23)</f>
        <v>62005.49</v>
      </c>
      <c r="M25" s="132">
        <f t="shared" si="7"/>
        <v>62005.49</v>
      </c>
      <c r="N25" s="131"/>
      <c r="O25" s="131"/>
      <c r="P25" s="131"/>
      <c r="Q25" s="131"/>
      <c r="R25" s="131"/>
      <c r="S25" s="131"/>
      <c r="T25" s="132">
        <f t="shared" ref="T25:U25" si="8">sum(T3:T23)</f>
        <v>61668.49315</v>
      </c>
      <c r="U25" s="132">
        <f t="shared" si="8"/>
        <v>61668.49315</v>
      </c>
      <c r="V25" s="131"/>
      <c r="W25" s="131"/>
      <c r="X25" s="131"/>
      <c r="Y25" s="131"/>
      <c r="Z25" s="131"/>
      <c r="AA25" s="131"/>
      <c r="AB25" s="132">
        <f t="shared" ref="AB25:AC25" si="9">sum(AB3:AB23)</f>
        <v>62954.79452</v>
      </c>
      <c r="AC25" s="132">
        <f t="shared" si="9"/>
        <v>62954.79452</v>
      </c>
      <c r="AD25" s="131"/>
      <c r="AE25" s="131"/>
      <c r="AF25" s="131"/>
      <c r="AG25" s="131"/>
      <c r="AH25" s="133"/>
      <c r="AI25" s="131"/>
      <c r="AJ25" s="132">
        <f>sum(AJ3:AJ23)-AJ4-AJ5</f>
        <v>1500000</v>
      </c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4"/>
      <c r="AV25" s="131"/>
      <c r="AW25" s="131"/>
    </row>
    <row r="26" ht="15.75" customHeight="1">
      <c r="AH26" s="28"/>
      <c r="AJ26" s="24"/>
      <c r="AU26" s="118"/>
    </row>
    <row r="27" ht="15.75" customHeight="1">
      <c r="AH27" s="28"/>
      <c r="AJ27" s="24"/>
      <c r="AU27" s="118"/>
    </row>
    <row r="28" ht="15.75" customHeight="1">
      <c r="AH28" s="28"/>
      <c r="AJ28" s="24"/>
      <c r="AU28" s="118"/>
    </row>
    <row r="29" ht="15.75" customHeight="1">
      <c r="C29" s="135"/>
      <c r="AH29" s="28"/>
      <c r="AJ29" s="24"/>
      <c r="AU29" s="118"/>
    </row>
    <row r="30" ht="15.75" customHeight="1">
      <c r="C30" s="136" t="s">
        <v>109</v>
      </c>
      <c r="AH30" s="28"/>
      <c r="AJ30" s="24"/>
      <c r="AU30" s="118"/>
    </row>
    <row r="31" ht="15.75" customHeight="1">
      <c r="C31" s="136" t="s">
        <v>110</v>
      </c>
      <c r="AH31" s="28"/>
      <c r="AJ31" s="24"/>
      <c r="AU31" s="118"/>
    </row>
    <row r="32" ht="15.75" customHeight="1">
      <c r="C32" s="135"/>
      <c r="AH32" s="28"/>
      <c r="AJ32" s="24"/>
      <c r="AU32" s="118"/>
    </row>
    <row r="33" ht="15.75" customHeight="1">
      <c r="AH33" s="28"/>
      <c r="AJ33" s="24"/>
      <c r="AU33" s="118"/>
    </row>
    <row r="34" ht="15.75" customHeight="1">
      <c r="AH34" s="28"/>
      <c r="AJ34" s="24"/>
      <c r="AU34" s="118"/>
    </row>
    <row r="35" ht="15.75" customHeight="1">
      <c r="AH35" s="28"/>
      <c r="AJ35" s="24"/>
      <c r="AU35" s="118"/>
    </row>
    <row r="36" ht="15.75" customHeight="1">
      <c r="AH36" s="28"/>
      <c r="AJ36" s="24"/>
      <c r="AU36" s="118"/>
    </row>
    <row r="37" ht="15.75" customHeight="1">
      <c r="AH37" s="28"/>
      <c r="AJ37" s="24"/>
      <c r="AU37" s="118"/>
    </row>
    <row r="38" ht="15.75" customHeight="1">
      <c r="AH38" s="28"/>
      <c r="AJ38" s="24"/>
      <c r="AU38" s="118"/>
    </row>
    <row r="39" ht="15.75" customHeight="1">
      <c r="AH39" s="28"/>
      <c r="AJ39" s="24"/>
      <c r="AU39" s="118"/>
    </row>
    <row r="40" ht="15.75" customHeight="1">
      <c r="AH40" s="28"/>
      <c r="AJ40" s="24"/>
      <c r="AU40" s="118"/>
    </row>
    <row r="41" ht="15.75" customHeight="1">
      <c r="AH41" s="28"/>
      <c r="AJ41" s="24"/>
      <c r="AU41" s="118"/>
    </row>
    <row r="42" ht="15.75" customHeight="1">
      <c r="AH42" s="28"/>
      <c r="AJ42" s="24"/>
      <c r="AU42" s="118"/>
    </row>
    <row r="43" ht="15.75" customHeight="1">
      <c r="AH43" s="28"/>
      <c r="AJ43" s="24"/>
      <c r="AU43" s="118"/>
    </row>
    <row r="44" ht="15.75" customHeight="1">
      <c r="AH44" s="28"/>
      <c r="AJ44" s="24"/>
      <c r="AU44" s="118"/>
    </row>
    <row r="45" ht="15.75" customHeight="1">
      <c r="AH45" s="28"/>
      <c r="AJ45" s="24"/>
      <c r="AU45" s="118"/>
    </row>
    <row r="46" ht="15.75" customHeight="1">
      <c r="AH46" s="28"/>
      <c r="AJ46" s="24"/>
      <c r="AU46" s="118"/>
    </row>
    <row r="47" ht="15.75" customHeight="1">
      <c r="AH47" s="28"/>
      <c r="AJ47" s="24"/>
      <c r="AU47" s="118"/>
    </row>
    <row r="48" ht="15.75" customHeight="1">
      <c r="AH48" s="28"/>
      <c r="AJ48" s="24"/>
      <c r="AU48" s="118"/>
    </row>
    <row r="49" ht="15.75" customHeight="1">
      <c r="AH49" s="28"/>
      <c r="AJ49" s="24"/>
      <c r="AU49" s="118"/>
    </row>
    <row r="50" ht="15.75" customHeight="1">
      <c r="AH50" s="28"/>
      <c r="AJ50" s="24"/>
      <c r="AU50" s="118"/>
    </row>
    <row r="51" ht="15.75" customHeight="1">
      <c r="AH51" s="28"/>
      <c r="AJ51" s="24"/>
      <c r="AU51" s="118"/>
    </row>
    <row r="52" ht="15.75" customHeight="1">
      <c r="AH52" s="28"/>
      <c r="AJ52" s="24"/>
      <c r="AU52" s="118"/>
    </row>
    <row r="53" ht="15.75" customHeight="1">
      <c r="AH53" s="28"/>
      <c r="AJ53" s="24"/>
      <c r="AU53" s="118"/>
    </row>
    <row r="54" ht="15.75" customHeight="1">
      <c r="AH54" s="28"/>
      <c r="AJ54" s="24"/>
      <c r="AU54" s="118"/>
    </row>
    <row r="55" ht="15.75" customHeight="1">
      <c r="AH55" s="28"/>
      <c r="AJ55" s="24"/>
      <c r="AU55" s="118"/>
    </row>
    <row r="56" ht="15.75" customHeight="1">
      <c r="AH56" s="28"/>
      <c r="AJ56" s="24"/>
      <c r="AU56" s="118"/>
    </row>
    <row r="57" ht="15.75" customHeight="1">
      <c r="AH57" s="28"/>
      <c r="AJ57" s="24"/>
      <c r="AU57" s="118"/>
    </row>
    <row r="58" ht="15.75" customHeight="1">
      <c r="AH58" s="28"/>
      <c r="AJ58" s="24"/>
      <c r="AU58" s="118"/>
    </row>
    <row r="59" ht="15.75" customHeight="1">
      <c r="AH59" s="28"/>
      <c r="AJ59" s="24"/>
      <c r="AU59" s="118"/>
    </row>
    <row r="60" ht="15.75" customHeight="1">
      <c r="AH60" s="28"/>
      <c r="AJ60" s="24"/>
      <c r="AU60" s="118"/>
    </row>
    <row r="61" ht="15.75" customHeight="1">
      <c r="AH61" s="28"/>
      <c r="AJ61" s="24"/>
      <c r="AU61" s="118"/>
    </row>
    <row r="62" ht="15.75" customHeight="1">
      <c r="AH62" s="28"/>
      <c r="AJ62" s="24"/>
      <c r="AU62" s="118"/>
    </row>
    <row r="63" ht="15.75" customHeight="1">
      <c r="AH63" s="28"/>
      <c r="AJ63" s="24"/>
      <c r="AU63" s="118"/>
    </row>
    <row r="64" ht="15.75" customHeight="1">
      <c r="AH64" s="28"/>
      <c r="AJ64" s="24"/>
      <c r="AU64" s="118"/>
    </row>
    <row r="65" ht="15.75" customHeight="1">
      <c r="AH65" s="28"/>
      <c r="AJ65" s="24"/>
      <c r="AU65" s="118"/>
    </row>
    <row r="66" ht="15.75" customHeight="1">
      <c r="AH66" s="28"/>
      <c r="AJ66" s="24"/>
      <c r="AU66" s="118"/>
    </row>
    <row r="67" ht="15.75" customHeight="1">
      <c r="AH67" s="28"/>
      <c r="AJ67" s="24"/>
      <c r="AU67" s="118"/>
    </row>
    <row r="68" ht="15.75" customHeight="1">
      <c r="AH68" s="28"/>
      <c r="AJ68" s="24"/>
      <c r="AU68" s="118"/>
    </row>
    <row r="69" ht="15.75" customHeight="1">
      <c r="AH69" s="28"/>
      <c r="AJ69" s="24"/>
      <c r="AU69" s="118"/>
    </row>
    <row r="70" ht="15.75" customHeight="1">
      <c r="AH70" s="28"/>
      <c r="AJ70" s="24"/>
      <c r="AU70" s="118"/>
    </row>
    <row r="71" ht="15.75" customHeight="1">
      <c r="AH71" s="28"/>
      <c r="AJ71" s="24"/>
      <c r="AU71" s="118"/>
    </row>
    <row r="72" ht="15.75" customHeight="1">
      <c r="AH72" s="28"/>
      <c r="AJ72" s="24"/>
      <c r="AU72" s="118"/>
    </row>
    <row r="73" ht="15.75" customHeight="1">
      <c r="AH73" s="28"/>
      <c r="AJ73" s="24"/>
      <c r="AU73" s="118"/>
    </row>
    <row r="74" ht="15.75" customHeight="1">
      <c r="AH74" s="28"/>
      <c r="AJ74" s="24"/>
      <c r="AU74" s="118"/>
    </row>
    <row r="75" ht="15.75" customHeight="1">
      <c r="AH75" s="28"/>
      <c r="AJ75" s="24"/>
      <c r="AU75" s="118"/>
    </row>
    <row r="76" ht="15.75" customHeight="1">
      <c r="AH76" s="28"/>
      <c r="AJ76" s="24"/>
      <c r="AU76" s="118"/>
    </row>
    <row r="77" ht="15.75" customHeight="1">
      <c r="AH77" s="28"/>
      <c r="AJ77" s="24"/>
      <c r="AU77" s="118"/>
    </row>
    <row r="78" ht="15.75" customHeight="1">
      <c r="AH78" s="28"/>
      <c r="AJ78" s="24"/>
      <c r="AU78" s="118"/>
    </row>
    <row r="79" ht="15.75" customHeight="1">
      <c r="AH79" s="28"/>
      <c r="AJ79" s="24"/>
      <c r="AU79" s="118"/>
    </row>
    <row r="80" ht="15.75" customHeight="1">
      <c r="AH80" s="28"/>
      <c r="AJ80" s="24"/>
      <c r="AU80" s="118"/>
    </row>
    <row r="81" ht="15.75" customHeight="1">
      <c r="AH81" s="28"/>
      <c r="AJ81" s="24"/>
      <c r="AU81" s="118"/>
    </row>
    <row r="82" ht="15.75" customHeight="1">
      <c r="AH82" s="28"/>
      <c r="AJ82" s="24"/>
      <c r="AU82" s="118"/>
    </row>
    <row r="83" ht="15.75" customHeight="1">
      <c r="AH83" s="28"/>
      <c r="AJ83" s="24"/>
      <c r="AU83" s="118"/>
    </row>
    <row r="84" ht="15.75" customHeight="1">
      <c r="AH84" s="28"/>
      <c r="AJ84" s="24"/>
      <c r="AU84" s="118"/>
    </row>
    <row r="85" ht="15.75" customHeight="1">
      <c r="AH85" s="28"/>
      <c r="AJ85" s="24"/>
      <c r="AU85" s="118"/>
    </row>
    <row r="86" ht="15.75" customHeight="1">
      <c r="AH86" s="28"/>
      <c r="AJ86" s="24"/>
      <c r="AU86" s="118"/>
    </row>
    <row r="87" ht="15.75" customHeight="1">
      <c r="AH87" s="28"/>
      <c r="AJ87" s="24"/>
      <c r="AU87" s="118"/>
    </row>
    <row r="88" ht="15.75" customHeight="1">
      <c r="AH88" s="28"/>
      <c r="AJ88" s="24"/>
      <c r="AU88" s="118"/>
    </row>
    <row r="89" ht="15.75" customHeight="1">
      <c r="AH89" s="28"/>
      <c r="AJ89" s="24"/>
      <c r="AU89" s="118"/>
    </row>
    <row r="90" ht="15.75" customHeight="1">
      <c r="AH90" s="28"/>
      <c r="AJ90" s="24"/>
      <c r="AU90" s="118"/>
    </row>
    <row r="91" ht="15.75" customHeight="1">
      <c r="AH91" s="28"/>
      <c r="AJ91" s="24"/>
      <c r="AU91" s="118"/>
    </row>
    <row r="92" ht="15.75" customHeight="1">
      <c r="AH92" s="28"/>
      <c r="AJ92" s="24"/>
      <c r="AU92" s="118"/>
    </row>
    <row r="93" ht="15.75" customHeight="1">
      <c r="AH93" s="28"/>
      <c r="AJ93" s="24"/>
      <c r="AU93" s="118"/>
    </row>
    <row r="94" ht="15.75" customHeight="1">
      <c r="AH94" s="28"/>
      <c r="AJ94" s="24"/>
      <c r="AU94" s="118"/>
    </row>
    <row r="95" ht="15.75" customHeight="1">
      <c r="AH95" s="28"/>
      <c r="AJ95" s="24"/>
      <c r="AU95" s="118"/>
    </row>
    <row r="96" ht="15.75" customHeight="1">
      <c r="AH96" s="28"/>
      <c r="AJ96" s="24"/>
      <c r="AU96" s="118"/>
    </row>
    <row r="97" ht="15.75" customHeight="1">
      <c r="AH97" s="28"/>
      <c r="AJ97" s="24"/>
      <c r="AU97" s="118"/>
    </row>
    <row r="98" ht="15.75" customHeight="1">
      <c r="AH98" s="28"/>
      <c r="AJ98" s="24"/>
      <c r="AU98" s="118"/>
    </row>
    <row r="99" ht="15.75" customHeight="1">
      <c r="AH99" s="28"/>
      <c r="AJ99" s="24"/>
      <c r="AU99" s="118"/>
    </row>
    <row r="100" ht="15.75" customHeight="1">
      <c r="AH100" s="28"/>
      <c r="AJ100" s="24"/>
      <c r="AU100" s="118"/>
    </row>
    <row r="101" ht="15.75" customHeight="1">
      <c r="AH101" s="28"/>
      <c r="AJ101" s="24"/>
      <c r="AU101" s="118"/>
    </row>
    <row r="102" ht="15.75" customHeight="1">
      <c r="AH102" s="28"/>
      <c r="AJ102" s="24"/>
      <c r="AU102" s="118"/>
    </row>
    <row r="103" ht="15.75" customHeight="1">
      <c r="AH103" s="28"/>
      <c r="AJ103" s="24"/>
      <c r="AU103" s="118"/>
    </row>
    <row r="104" ht="15.75" customHeight="1">
      <c r="AH104" s="28"/>
      <c r="AJ104" s="24"/>
      <c r="AU104" s="118"/>
    </row>
    <row r="105" ht="15.75" customHeight="1">
      <c r="AH105" s="28"/>
      <c r="AJ105" s="24"/>
      <c r="AU105" s="118"/>
    </row>
    <row r="106" ht="15.75" customHeight="1">
      <c r="AH106" s="28"/>
      <c r="AJ106" s="24"/>
      <c r="AU106" s="118"/>
    </row>
    <row r="107" ht="15.75" customHeight="1">
      <c r="AH107" s="28"/>
      <c r="AJ107" s="24"/>
      <c r="AU107" s="118"/>
    </row>
    <row r="108" ht="15.75" customHeight="1">
      <c r="AH108" s="28"/>
      <c r="AJ108" s="24"/>
      <c r="AU108" s="118"/>
    </row>
    <row r="109" ht="15.75" customHeight="1">
      <c r="AH109" s="28"/>
      <c r="AJ109" s="24"/>
      <c r="AU109" s="118"/>
    </row>
    <row r="110" ht="15.75" customHeight="1">
      <c r="AH110" s="28"/>
      <c r="AJ110" s="24"/>
      <c r="AU110" s="118"/>
    </row>
    <row r="111" ht="15.75" customHeight="1">
      <c r="AH111" s="28"/>
      <c r="AJ111" s="24"/>
      <c r="AU111" s="118"/>
    </row>
    <row r="112" ht="15.75" customHeight="1">
      <c r="AH112" s="28"/>
      <c r="AJ112" s="24"/>
      <c r="AU112" s="118"/>
    </row>
    <row r="113" ht="15.75" customHeight="1">
      <c r="AH113" s="28"/>
      <c r="AJ113" s="24"/>
      <c r="AU113" s="118"/>
    </row>
    <row r="114" ht="15.75" customHeight="1">
      <c r="AH114" s="28"/>
      <c r="AJ114" s="24"/>
      <c r="AU114" s="118"/>
    </row>
    <row r="115" ht="15.75" customHeight="1">
      <c r="AH115" s="28"/>
      <c r="AJ115" s="24"/>
      <c r="AU115" s="118"/>
    </row>
    <row r="116" ht="15.75" customHeight="1">
      <c r="AH116" s="28"/>
      <c r="AJ116" s="24"/>
      <c r="AU116" s="118"/>
    </row>
    <row r="117" ht="15.75" customHeight="1">
      <c r="AH117" s="28"/>
      <c r="AJ117" s="24"/>
      <c r="AU117" s="118"/>
    </row>
    <row r="118" ht="15.75" customHeight="1">
      <c r="AH118" s="28"/>
      <c r="AJ118" s="24"/>
      <c r="AU118" s="118"/>
    </row>
    <row r="119" ht="15.75" customHeight="1">
      <c r="AH119" s="28"/>
      <c r="AJ119" s="24"/>
      <c r="AU119" s="118"/>
    </row>
    <row r="120" ht="15.75" customHeight="1">
      <c r="AH120" s="28"/>
      <c r="AJ120" s="24"/>
      <c r="AU120" s="118"/>
    </row>
    <row r="121" ht="15.75" customHeight="1">
      <c r="AH121" s="28"/>
      <c r="AJ121" s="24"/>
      <c r="AU121" s="118"/>
    </row>
    <row r="122" ht="15.75" customHeight="1">
      <c r="AH122" s="28"/>
      <c r="AJ122" s="24"/>
      <c r="AU122" s="118"/>
    </row>
    <row r="123" ht="15.75" customHeight="1">
      <c r="AH123" s="28"/>
      <c r="AJ123" s="24"/>
      <c r="AU123" s="118"/>
    </row>
    <row r="124" ht="15.75" customHeight="1">
      <c r="AH124" s="28"/>
      <c r="AJ124" s="24"/>
      <c r="AU124" s="118"/>
    </row>
    <row r="125" ht="15.75" customHeight="1">
      <c r="AH125" s="28"/>
      <c r="AJ125" s="24"/>
      <c r="AU125" s="118"/>
    </row>
    <row r="126" ht="15.75" customHeight="1">
      <c r="AH126" s="28"/>
      <c r="AJ126" s="24"/>
      <c r="AU126" s="118"/>
    </row>
    <row r="127" ht="15.75" customHeight="1">
      <c r="AH127" s="28"/>
      <c r="AJ127" s="24"/>
      <c r="AU127" s="118"/>
    </row>
    <row r="128" ht="15.75" customHeight="1">
      <c r="AH128" s="28"/>
      <c r="AJ128" s="24"/>
      <c r="AU128" s="118"/>
    </row>
    <row r="129" ht="15.75" customHeight="1">
      <c r="AH129" s="28"/>
      <c r="AJ129" s="24"/>
      <c r="AU129" s="118"/>
    </row>
    <row r="130" ht="15.75" customHeight="1">
      <c r="AH130" s="28"/>
      <c r="AJ130" s="24"/>
      <c r="AU130" s="118"/>
    </row>
    <row r="131" ht="15.75" customHeight="1">
      <c r="AH131" s="28"/>
      <c r="AJ131" s="24"/>
      <c r="AU131" s="118"/>
    </row>
    <row r="132" ht="15.75" customHeight="1">
      <c r="AH132" s="28"/>
      <c r="AJ132" s="24"/>
      <c r="AU132" s="118"/>
    </row>
    <row r="133" ht="15.75" customHeight="1">
      <c r="AH133" s="28"/>
      <c r="AJ133" s="24"/>
      <c r="AU133" s="118"/>
    </row>
    <row r="134" ht="15.75" customHeight="1">
      <c r="AH134" s="28"/>
      <c r="AJ134" s="24"/>
      <c r="AU134" s="118"/>
    </row>
    <row r="135" ht="15.75" customHeight="1">
      <c r="AH135" s="28"/>
      <c r="AJ135" s="24"/>
      <c r="AU135" s="118"/>
    </row>
    <row r="136" ht="15.75" customHeight="1">
      <c r="AH136" s="28"/>
      <c r="AJ136" s="24"/>
      <c r="AU136" s="118"/>
    </row>
    <row r="137" ht="15.75" customHeight="1">
      <c r="AH137" s="28"/>
      <c r="AJ137" s="24"/>
      <c r="AU137" s="118"/>
    </row>
    <row r="138" ht="15.75" customHeight="1">
      <c r="AH138" s="28"/>
      <c r="AJ138" s="24"/>
      <c r="AU138" s="118"/>
    </row>
    <row r="139" ht="15.75" customHeight="1">
      <c r="AH139" s="28"/>
      <c r="AJ139" s="24"/>
      <c r="AU139" s="118"/>
    </row>
    <row r="140" ht="15.75" customHeight="1">
      <c r="AH140" s="28"/>
      <c r="AJ140" s="24"/>
      <c r="AU140" s="118"/>
    </row>
    <row r="141" ht="15.75" customHeight="1">
      <c r="AH141" s="28"/>
      <c r="AJ141" s="24"/>
      <c r="AU141" s="118"/>
    </row>
    <row r="142" ht="15.75" customHeight="1">
      <c r="AH142" s="28"/>
      <c r="AJ142" s="24"/>
      <c r="AU142" s="118"/>
    </row>
    <row r="143" ht="15.75" customHeight="1">
      <c r="AH143" s="28"/>
      <c r="AJ143" s="24"/>
      <c r="AU143" s="118"/>
    </row>
    <row r="144" ht="15.75" customHeight="1">
      <c r="AH144" s="28"/>
      <c r="AJ144" s="24"/>
      <c r="AU144" s="118"/>
    </row>
    <row r="145" ht="15.75" customHeight="1">
      <c r="AH145" s="28"/>
      <c r="AJ145" s="24"/>
      <c r="AU145" s="118"/>
    </row>
    <row r="146" ht="15.75" customHeight="1">
      <c r="AH146" s="28"/>
      <c r="AJ146" s="24"/>
      <c r="AU146" s="118"/>
    </row>
    <row r="147" ht="15.75" customHeight="1">
      <c r="AH147" s="28"/>
      <c r="AJ147" s="24"/>
      <c r="AU147" s="118"/>
    </row>
    <row r="148" ht="15.75" customHeight="1">
      <c r="AH148" s="28"/>
      <c r="AJ148" s="24"/>
      <c r="AU148" s="118"/>
    </row>
    <row r="149" ht="15.75" customHeight="1">
      <c r="AH149" s="28"/>
      <c r="AJ149" s="24"/>
      <c r="AU149" s="118"/>
    </row>
    <row r="150" ht="15.75" customHeight="1">
      <c r="AH150" s="28"/>
      <c r="AJ150" s="24"/>
      <c r="AU150" s="118"/>
    </row>
    <row r="151" ht="15.75" customHeight="1">
      <c r="AH151" s="28"/>
      <c r="AJ151" s="24"/>
      <c r="AU151" s="118"/>
    </row>
    <row r="152" ht="15.75" customHeight="1">
      <c r="AH152" s="28"/>
      <c r="AJ152" s="24"/>
      <c r="AU152" s="118"/>
    </row>
    <row r="153" ht="15.75" customHeight="1">
      <c r="AH153" s="28"/>
      <c r="AJ153" s="24"/>
      <c r="AU153" s="118"/>
    </row>
    <row r="154" ht="15.75" customHeight="1">
      <c r="AH154" s="28"/>
      <c r="AJ154" s="24"/>
      <c r="AU154" s="118"/>
    </row>
    <row r="155" ht="15.75" customHeight="1">
      <c r="AH155" s="28"/>
      <c r="AJ155" s="24"/>
      <c r="AU155" s="118"/>
    </row>
    <row r="156" ht="15.75" customHeight="1">
      <c r="AH156" s="28"/>
      <c r="AJ156" s="24"/>
      <c r="AU156" s="118"/>
    </row>
    <row r="157" ht="15.75" customHeight="1">
      <c r="AH157" s="28"/>
      <c r="AJ157" s="24"/>
      <c r="AU157" s="118"/>
    </row>
    <row r="158" ht="15.75" customHeight="1">
      <c r="AH158" s="28"/>
      <c r="AJ158" s="24"/>
      <c r="AU158" s="118"/>
    </row>
    <row r="159" ht="15.75" customHeight="1">
      <c r="AH159" s="28"/>
      <c r="AJ159" s="24"/>
      <c r="AU159" s="118"/>
    </row>
    <row r="160" ht="15.75" customHeight="1">
      <c r="AH160" s="28"/>
      <c r="AJ160" s="24"/>
      <c r="AU160" s="118"/>
    </row>
    <row r="161" ht="15.75" customHeight="1">
      <c r="AH161" s="28"/>
      <c r="AJ161" s="24"/>
      <c r="AU161" s="118"/>
    </row>
    <row r="162" ht="15.75" customHeight="1">
      <c r="AH162" s="28"/>
      <c r="AJ162" s="24"/>
      <c r="AU162" s="118"/>
    </row>
    <row r="163" ht="15.75" customHeight="1">
      <c r="AH163" s="28"/>
      <c r="AJ163" s="24"/>
      <c r="AU163" s="118"/>
    </row>
    <row r="164" ht="15.75" customHeight="1">
      <c r="AH164" s="28"/>
      <c r="AJ164" s="24"/>
      <c r="AU164" s="118"/>
    </row>
    <row r="165" ht="15.75" customHeight="1">
      <c r="AH165" s="28"/>
      <c r="AJ165" s="24"/>
      <c r="AU165" s="118"/>
    </row>
    <row r="166" ht="15.75" customHeight="1">
      <c r="AH166" s="28"/>
      <c r="AJ166" s="24"/>
      <c r="AU166" s="118"/>
    </row>
    <row r="167" ht="15.75" customHeight="1">
      <c r="AH167" s="28"/>
      <c r="AJ167" s="24"/>
      <c r="AU167" s="118"/>
    </row>
    <row r="168" ht="15.75" customHeight="1">
      <c r="AH168" s="28"/>
      <c r="AJ168" s="24"/>
      <c r="AU168" s="118"/>
    </row>
    <row r="169" ht="15.75" customHeight="1">
      <c r="AH169" s="28"/>
      <c r="AJ169" s="24"/>
      <c r="AU169" s="118"/>
    </row>
    <row r="170" ht="15.75" customHeight="1">
      <c r="AH170" s="28"/>
      <c r="AJ170" s="24"/>
      <c r="AU170" s="118"/>
    </row>
    <row r="171" ht="15.75" customHeight="1">
      <c r="AH171" s="28"/>
      <c r="AJ171" s="24"/>
      <c r="AU171" s="118"/>
    </row>
    <row r="172" ht="15.75" customHeight="1">
      <c r="AH172" s="28"/>
      <c r="AJ172" s="24"/>
      <c r="AU172" s="118"/>
    </row>
    <row r="173" ht="15.75" customHeight="1">
      <c r="AH173" s="28"/>
      <c r="AJ173" s="24"/>
      <c r="AU173" s="118"/>
    </row>
    <row r="174" ht="15.75" customHeight="1">
      <c r="AH174" s="28"/>
      <c r="AJ174" s="24"/>
      <c r="AU174" s="118"/>
    </row>
    <row r="175" ht="15.75" customHeight="1">
      <c r="AH175" s="28"/>
      <c r="AJ175" s="24"/>
      <c r="AU175" s="118"/>
    </row>
    <row r="176" ht="15.75" customHeight="1">
      <c r="AH176" s="28"/>
      <c r="AJ176" s="24"/>
      <c r="AU176" s="118"/>
    </row>
    <row r="177" ht="15.75" customHeight="1">
      <c r="AH177" s="28"/>
      <c r="AJ177" s="24"/>
      <c r="AU177" s="118"/>
    </row>
    <row r="178" ht="15.75" customHeight="1">
      <c r="AH178" s="28"/>
      <c r="AJ178" s="24"/>
      <c r="AU178" s="118"/>
    </row>
    <row r="179" ht="15.75" customHeight="1">
      <c r="AH179" s="28"/>
      <c r="AJ179" s="24"/>
      <c r="AU179" s="118"/>
    </row>
    <row r="180" ht="15.75" customHeight="1">
      <c r="AH180" s="28"/>
      <c r="AJ180" s="24"/>
      <c r="AU180" s="118"/>
    </row>
    <row r="181" ht="15.75" customHeight="1">
      <c r="AH181" s="28"/>
      <c r="AJ181" s="24"/>
      <c r="AU181" s="118"/>
    </row>
    <row r="182" ht="15.75" customHeight="1">
      <c r="AH182" s="28"/>
      <c r="AJ182" s="24"/>
      <c r="AU182" s="118"/>
    </row>
    <row r="183" ht="15.75" customHeight="1">
      <c r="AH183" s="28"/>
      <c r="AJ183" s="24"/>
      <c r="AU183" s="118"/>
    </row>
    <row r="184" ht="15.75" customHeight="1">
      <c r="AH184" s="28"/>
      <c r="AJ184" s="24"/>
      <c r="AU184" s="118"/>
    </row>
    <row r="185" ht="15.75" customHeight="1">
      <c r="AH185" s="28"/>
      <c r="AJ185" s="24"/>
      <c r="AU185" s="118"/>
    </row>
    <row r="186" ht="15.75" customHeight="1">
      <c r="AH186" s="28"/>
      <c r="AJ186" s="24"/>
      <c r="AU186" s="118"/>
    </row>
    <row r="187" ht="15.75" customHeight="1">
      <c r="AH187" s="28"/>
      <c r="AJ187" s="24"/>
      <c r="AU187" s="118"/>
    </row>
    <row r="188" ht="15.75" customHeight="1">
      <c r="AH188" s="28"/>
      <c r="AJ188" s="24"/>
      <c r="AU188" s="118"/>
    </row>
    <row r="189" ht="15.75" customHeight="1">
      <c r="AH189" s="28"/>
      <c r="AJ189" s="24"/>
      <c r="AU189" s="118"/>
    </row>
    <row r="190" ht="15.75" customHeight="1">
      <c r="AH190" s="28"/>
      <c r="AJ190" s="24"/>
      <c r="AU190" s="118"/>
    </row>
    <row r="191" ht="15.75" customHeight="1">
      <c r="AH191" s="28"/>
      <c r="AJ191" s="24"/>
      <c r="AU191" s="118"/>
    </row>
    <row r="192" ht="15.75" customHeight="1">
      <c r="AH192" s="28"/>
      <c r="AJ192" s="24"/>
      <c r="AU192" s="118"/>
    </row>
    <row r="193" ht="15.75" customHeight="1">
      <c r="AH193" s="28"/>
      <c r="AJ193" s="24"/>
      <c r="AU193" s="118"/>
    </row>
    <row r="194" ht="15.75" customHeight="1">
      <c r="AH194" s="28"/>
      <c r="AJ194" s="24"/>
      <c r="AU194" s="118"/>
    </row>
    <row r="195" ht="15.75" customHeight="1">
      <c r="AH195" s="28"/>
      <c r="AJ195" s="24"/>
      <c r="AU195" s="118"/>
    </row>
    <row r="196" ht="15.75" customHeight="1">
      <c r="AH196" s="28"/>
      <c r="AJ196" s="24"/>
      <c r="AU196" s="118"/>
    </row>
    <row r="197" ht="15.75" customHeight="1">
      <c r="AH197" s="28"/>
      <c r="AJ197" s="24"/>
      <c r="AU197" s="118"/>
    </row>
    <row r="198" ht="15.75" customHeight="1">
      <c r="AH198" s="28"/>
      <c r="AJ198" s="24"/>
      <c r="AU198" s="118"/>
    </row>
    <row r="199" ht="15.75" customHeight="1">
      <c r="AH199" s="28"/>
      <c r="AJ199" s="24"/>
      <c r="AU199" s="118"/>
    </row>
    <row r="200" ht="15.75" customHeight="1">
      <c r="AH200" s="28"/>
      <c r="AJ200" s="24"/>
      <c r="AU200" s="118"/>
    </row>
    <row r="201" ht="15.75" customHeight="1">
      <c r="AH201" s="28"/>
      <c r="AJ201" s="24"/>
      <c r="AU201" s="118"/>
    </row>
    <row r="202" ht="15.75" customHeight="1">
      <c r="AH202" s="28"/>
      <c r="AJ202" s="24"/>
      <c r="AU202" s="118"/>
    </row>
    <row r="203" ht="15.75" customHeight="1">
      <c r="AH203" s="28"/>
      <c r="AJ203" s="24"/>
      <c r="AU203" s="118"/>
    </row>
    <row r="204" ht="15.75" customHeight="1">
      <c r="AH204" s="28"/>
      <c r="AJ204" s="24"/>
      <c r="AU204" s="118"/>
    </row>
    <row r="205" ht="15.75" customHeight="1">
      <c r="AH205" s="28"/>
      <c r="AJ205" s="24"/>
      <c r="AU205" s="118"/>
    </row>
    <row r="206" ht="15.75" customHeight="1">
      <c r="AH206" s="28"/>
      <c r="AJ206" s="24"/>
      <c r="AU206" s="118"/>
    </row>
    <row r="207" ht="15.75" customHeight="1">
      <c r="AH207" s="28"/>
      <c r="AJ207" s="24"/>
      <c r="AU207" s="118"/>
    </row>
    <row r="208" ht="15.75" customHeight="1">
      <c r="AH208" s="28"/>
      <c r="AJ208" s="24"/>
      <c r="AU208" s="118"/>
    </row>
    <row r="209" ht="15.75" customHeight="1">
      <c r="AH209" s="28"/>
      <c r="AJ209" s="24"/>
      <c r="AU209" s="118"/>
    </row>
    <row r="210" ht="15.75" customHeight="1">
      <c r="AH210" s="28"/>
      <c r="AJ210" s="24"/>
      <c r="AU210" s="118"/>
    </row>
    <row r="211" ht="15.75" customHeight="1">
      <c r="AH211" s="28"/>
      <c r="AJ211" s="24"/>
      <c r="AU211" s="118"/>
    </row>
    <row r="212" ht="15.75" customHeight="1">
      <c r="AH212" s="28"/>
      <c r="AJ212" s="24"/>
      <c r="AU212" s="118"/>
    </row>
    <row r="213" ht="15.75" customHeight="1">
      <c r="AH213" s="28"/>
      <c r="AJ213" s="24"/>
      <c r="AU213" s="118"/>
    </row>
    <row r="214" ht="15.75" customHeight="1">
      <c r="AH214" s="28"/>
      <c r="AJ214" s="24"/>
      <c r="AU214" s="118"/>
    </row>
    <row r="215" ht="15.75" customHeight="1">
      <c r="AH215" s="28"/>
      <c r="AJ215" s="24"/>
      <c r="AU215" s="118"/>
    </row>
    <row r="216" ht="15.75" customHeight="1">
      <c r="AH216" s="28"/>
      <c r="AJ216" s="24"/>
      <c r="AU216" s="118"/>
    </row>
    <row r="217" ht="15.75" customHeight="1">
      <c r="AH217" s="28"/>
      <c r="AJ217" s="24"/>
      <c r="AU217" s="118"/>
    </row>
    <row r="218" ht="15.75" customHeight="1">
      <c r="AH218" s="28"/>
      <c r="AJ218" s="24"/>
      <c r="AU218" s="118"/>
    </row>
    <row r="219" ht="15.75" customHeight="1">
      <c r="AH219" s="28"/>
      <c r="AJ219" s="24"/>
      <c r="AU219" s="118"/>
    </row>
    <row r="220" ht="15.75" customHeight="1">
      <c r="AH220" s="28"/>
      <c r="AJ220" s="24"/>
      <c r="AU220" s="118"/>
    </row>
    <row r="221" ht="15.75" customHeight="1">
      <c r="AH221" s="28"/>
      <c r="AJ221" s="24"/>
      <c r="AU221" s="118"/>
    </row>
    <row r="222" ht="15.75" customHeight="1">
      <c r="AH222" s="28"/>
      <c r="AJ222" s="24"/>
      <c r="AU222" s="118"/>
    </row>
    <row r="223" ht="15.75" customHeight="1">
      <c r="AH223" s="28"/>
      <c r="AJ223" s="24"/>
      <c r="AU223" s="118"/>
    </row>
    <row r="224" ht="15.75" customHeight="1">
      <c r="AH224" s="28"/>
      <c r="AJ224" s="24"/>
      <c r="AU224" s="118"/>
    </row>
    <row r="225" ht="15.75" customHeight="1">
      <c r="AH225" s="28"/>
      <c r="AJ225" s="24"/>
      <c r="AU225" s="118"/>
    </row>
    <row r="226" ht="15.75" customHeight="1">
      <c r="AH226" s="28"/>
      <c r="AJ226" s="24"/>
      <c r="AU226" s="118"/>
    </row>
    <row r="227" ht="15.75" customHeight="1">
      <c r="AH227" s="28"/>
      <c r="AJ227" s="24"/>
      <c r="AU227" s="118"/>
    </row>
    <row r="228" ht="15.75" customHeight="1">
      <c r="AH228" s="28"/>
      <c r="AJ228" s="24"/>
      <c r="AU228" s="118"/>
    </row>
    <row r="229" ht="15.75" customHeight="1">
      <c r="AH229" s="28"/>
      <c r="AJ229" s="24"/>
      <c r="AU229" s="118"/>
    </row>
    <row r="230" ht="15.75" customHeight="1">
      <c r="AH230" s="28"/>
      <c r="AJ230" s="24"/>
      <c r="AU230" s="118"/>
    </row>
    <row r="231" ht="15.75" customHeight="1">
      <c r="AH231" s="28"/>
      <c r="AJ231" s="24"/>
      <c r="AU231" s="118"/>
    </row>
    <row r="232" ht="15.75" customHeight="1">
      <c r="AH232" s="28"/>
      <c r="AJ232" s="24"/>
      <c r="AU232" s="118"/>
    </row>
    <row r="233" ht="15.75" customHeight="1">
      <c r="AH233" s="28"/>
      <c r="AJ233" s="24"/>
      <c r="AU233" s="118"/>
    </row>
    <row r="234" ht="15.75" customHeight="1">
      <c r="AH234" s="28"/>
      <c r="AJ234" s="24"/>
      <c r="AU234" s="118"/>
    </row>
    <row r="235" ht="15.75" customHeight="1">
      <c r="AH235" s="28"/>
      <c r="AJ235" s="24"/>
      <c r="AU235" s="118"/>
    </row>
    <row r="236" ht="15.75" customHeight="1">
      <c r="AH236" s="28"/>
      <c r="AJ236" s="24"/>
      <c r="AU236" s="118"/>
    </row>
    <row r="237" ht="15.75" customHeight="1">
      <c r="AH237" s="28"/>
      <c r="AJ237" s="24"/>
      <c r="AU237" s="118"/>
    </row>
    <row r="238" ht="15.75" customHeight="1">
      <c r="AH238" s="28"/>
      <c r="AJ238" s="24"/>
      <c r="AU238" s="118"/>
    </row>
    <row r="239" ht="15.75" customHeight="1">
      <c r="AH239" s="28"/>
      <c r="AJ239" s="24"/>
      <c r="AU239" s="118"/>
    </row>
    <row r="240" ht="15.75" customHeight="1">
      <c r="AH240" s="28"/>
      <c r="AJ240" s="24"/>
      <c r="AU240" s="118"/>
    </row>
    <row r="241" ht="15.75" customHeight="1">
      <c r="AH241" s="28"/>
      <c r="AJ241" s="24"/>
      <c r="AU241" s="118"/>
    </row>
    <row r="242" ht="15.75" customHeight="1">
      <c r="AH242" s="28"/>
      <c r="AJ242" s="24"/>
      <c r="AU242" s="118"/>
    </row>
    <row r="243" ht="15.75" customHeight="1">
      <c r="AH243" s="28"/>
      <c r="AJ243" s="24"/>
      <c r="AU243" s="118"/>
    </row>
    <row r="244" ht="15.75" customHeight="1">
      <c r="AH244" s="28"/>
      <c r="AJ244" s="24"/>
      <c r="AU244" s="118"/>
    </row>
    <row r="245" ht="15.75" customHeight="1">
      <c r="AH245" s="28"/>
      <c r="AJ245" s="24"/>
      <c r="AU245" s="118"/>
    </row>
    <row r="246" ht="15.75" customHeight="1">
      <c r="AH246" s="28"/>
      <c r="AJ246" s="24"/>
      <c r="AU246" s="118"/>
    </row>
    <row r="247" ht="15.75" customHeight="1">
      <c r="AH247" s="28"/>
      <c r="AJ247" s="24"/>
      <c r="AU247" s="118"/>
    </row>
    <row r="248" ht="15.75" customHeight="1">
      <c r="AH248" s="28"/>
      <c r="AJ248" s="24"/>
      <c r="AU248" s="118"/>
    </row>
    <row r="249" ht="15.75" customHeight="1">
      <c r="AH249" s="28"/>
      <c r="AJ249" s="24"/>
      <c r="AU249" s="118"/>
    </row>
    <row r="250" ht="15.75" customHeight="1">
      <c r="AH250" s="28"/>
      <c r="AJ250" s="24"/>
      <c r="AU250" s="118"/>
    </row>
    <row r="251" ht="15.75" customHeight="1">
      <c r="AH251" s="28"/>
      <c r="AJ251" s="24"/>
      <c r="AU251" s="118"/>
    </row>
    <row r="252" ht="15.75" customHeight="1">
      <c r="AH252" s="28"/>
      <c r="AJ252" s="24"/>
      <c r="AU252" s="118"/>
    </row>
    <row r="253" ht="15.75" customHeight="1">
      <c r="AH253" s="28"/>
      <c r="AJ253" s="24"/>
      <c r="AU253" s="118"/>
    </row>
    <row r="254" ht="15.75" customHeight="1">
      <c r="AH254" s="28"/>
      <c r="AJ254" s="24"/>
      <c r="AU254" s="118"/>
    </row>
    <row r="255" ht="15.75" customHeight="1">
      <c r="AH255" s="28"/>
      <c r="AJ255" s="24"/>
      <c r="AU255" s="118"/>
    </row>
    <row r="256" ht="15.75" customHeight="1">
      <c r="AH256" s="28"/>
      <c r="AJ256" s="24"/>
      <c r="AU256" s="118"/>
    </row>
    <row r="257" ht="15.75" customHeight="1">
      <c r="AH257" s="28"/>
      <c r="AJ257" s="24"/>
      <c r="AU257" s="118"/>
    </row>
    <row r="258" ht="15.75" customHeight="1">
      <c r="AH258" s="28"/>
      <c r="AJ258" s="24"/>
      <c r="AU258" s="118"/>
    </row>
    <row r="259" ht="15.75" customHeight="1">
      <c r="AH259" s="28"/>
      <c r="AJ259" s="24"/>
      <c r="AU259" s="118"/>
    </row>
    <row r="260" ht="15.75" customHeight="1">
      <c r="AH260" s="28"/>
      <c r="AJ260" s="24"/>
      <c r="AU260" s="118"/>
    </row>
    <row r="261" ht="15.75" customHeight="1">
      <c r="AH261" s="28"/>
      <c r="AJ261" s="24"/>
      <c r="AU261" s="118"/>
    </row>
    <row r="262" ht="15.75" customHeight="1">
      <c r="AH262" s="28"/>
      <c r="AJ262" s="24"/>
      <c r="AU262" s="118"/>
    </row>
    <row r="263" ht="15.75" customHeight="1">
      <c r="AH263" s="28"/>
      <c r="AJ263" s="24"/>
      <c r="AU263" s="118"/>
    </row>
    <row r="264" ht="15.75" customHeight="1">
      <c r="AH264" s="28"/>
      <c r="AJ264" s="24"/>
      <c r="AU264" s="118"/>
    </row>
    <row r="265" ht="15.75" customHeight="1">
      <c r="AH265" s="28"/>
      <c r="AJ265" s="24"/>
      <c r="AU265" s="118"/>
    </row>
    <row r="266" ht="15.75" customHeight="1">
      <c r="AH266" s="28"/>
      <c r="AJ266" s="24"/>
      <c r="AU266" s="118"/>
    </row>
    <row r="267" ht="15.75" customHeight="1">
      <c r="AH267" s="28"/>
      <c r="AJ267" s="24"/>
      <c r="AU267" s="118"/>
    </row>
    <row r="268" ht="15.75" customHeight="1">
      <c r="AH268" s="28"/>
      <c r="AJ268" s="24"/>
      <c r="AU268" s="118"/>
    </row>
    <row r="269" ht="15.75" customHeight="1">
      <c r="AH269" s="28"/>
      <c r="AJ269" s="24"/>
      <c r="AU269" s="118"/>
    </row>
    <row r="270" ht="15.75" customHeight="1">
      <c r="AH270" s="28"/>
      <c r="AJ270" s="24"/>
      <c r="AU270" s="118"/>
    </row>
    <row r="271" ht="15.75" customHeight="1">
      <c r="AH271" s="28"/>
      <c r="AJ271" s="24"/>
      <c r="AU271" s="118"/>
    </row>
    <row r="272" ht="15.75" customHeight="1">
      <c r="AH272" s="28"/>
      <c r="AJ272" s="24"/>
      <c r="AU272" s="118"/>
    </row>
    <row r="273" ht="15.75" customHeight="1">
      <c r="AH273" s="28"/>
      <c r="AJ273" s="24"/>
      <c r="AU273" s="118"/>
    </row>
    <row r="274" ht="15.75" customHeight="1">
      <c r="AH274" s="28"/>
      <c r="AJ274" s="24"/>
      <c r="AU274" s="118"/>
    </row>
    <row r="275" ht="15.75" customHeight="1">
      <c r="AH275" s="28"/>
      <c r="AJ275" s="24"/>
      <c r="AU275" s="118"/>
    </row>
    <row r="276" ht="15.75" customHeight="1">
      <c r="AH276" s="28"/>
      <c r="AJ276" s="24"/>
      <c r="AU276" s="118"/>
    </row>
    <row r="277" ht="15.75" customHeight="1">
      <c r="AH277" s="28"/>
      <c r="AJ277" s="24"/>
      <c r="AU277" s="118"/>
    </row>
    <row r="278" ht="15.75" customHeight="1">
      <c r="AH278" s="28"/>
      <c r="AJ278" s="24"/>
      <c r="AU278" s="118"/>
    </row>
    <row r="279" ht="15.75" customHeight="1">
      <c r="AH279" s="28"/>
      <c r="AJ279" s="24"/>
      <c r="AU279" s="118"/>
    </row>
    <row r="280" ht="15.75" customHeight="1">
      <c r="AH280" s="28"/>
      <c r="AJ280" s="24"/>
      <c r="AU280" s="118"/>
    </row>
    <row r="281" ht="15.75" customHeight="1">
      <c r="AH281" s="28"/>
      <c r="AJ281" s="24"/>
      <c r="AU281" s="118"/>
    </row>
    <row r="282" ht="15.75" customHeight="1">
      <c r="AH282" s="28"/>
      <c r="AJ282" s="24"/>
      <c r="AU282" s="118"/>
    </row>
    <row r="283" ht="15.75" customHeight="1">
      <c r="AH283" s="28"/>
      <c r="AJ283" s="24"/>
      <c r="AU283" s="118"/>
    </row>
    <row r="284" ht="15.75" customHeight="1">
      <c r="AH284" s="28"/>
      <c r="AJ284" s="24"/>
      <c r="AU284" s="118"/>
    </row>
    <row r="285" ht="15.75" customHeight="1">
      <c r="AH285" s="28"/>
      <c r="AJ285" s="24"/>
      <c r="AU285" s="118"/>
    </row>
    <row r="286" ht="15.75" customHeight="1">
      <c r="AH286" s="28"/>
      <c r="AJ286" s="24"/>
      <c r="AU286" s="118"/>
    </row>
    <row r="287" ht="15.75" customHeight="1">
      <c r="AH287" s="28"/>
      <c r="AJ287" s="24"/>
      <c r="AU287" s="118"/>
    </row>
    <row r="288" ht="15.75" customHeight="1">
      <c r="AH288" s="28"/>
      <c r="AJ288" s="24"/>
      <c r="AU288" s="118"/>
    </row>
    <row r="289" ht="15.75" customHeight="1">
      <c r="AH289" s="28"/>
      <c r="AJ289" s="24"/>
      <c r="AU289" s="118"/>
    </row>
    <row r="290" ht="15.75" customHeight="1">
      <c r="AH290" s="28"/>
      <c r="AJ290" s="24"/>
      <c r="AU290" s="118"/>
    </row>
    <row r="291" ht="15.75" customHeight="1">
      <c r="AH291" s="28"/>
      <c r="AJ291" s="24"/>
      <c r="AU291" s="118"/>
    </row>
    <row r="292" ht="15.75" customHeight="1">
      <c r="AH292" s="28"/>
      <c r="AJ292" s="24"/>
      <c r="AU292" s="118"/>
    </row>
    <row r="293" ht="15.75" customHeight="1">
      <c r="AH293" s="28"/>
      <c r="AJ293" s="24"/>
      <c r="AU293" s="118"/>
    </row>
    <row r="294" ht="15.75" customHeight="1">
      <c r="AH294" s="28"/>
      <c r="AJ294" s="24"/>
      <c r="AU294" s="118"/>
    </row>
    <row r="295" ht="15.75" customHeight="1">
      <c r="AH295" s="28"/>
      <c r="AJ295" s="24"/>
      <c r="AU295" s="118"/>
    </row>
    <row r="296" ht="15.75" customHeight="1">
      <c r="AH296" s="28"/>
      <c r="AJ296" s="24"/>
      <c r="AU296" s="118"/>
    </row>
    <row r="297" ht="15.75" customHeight="1">
      <c r="AH297" s="28"/>
      <c r="AJ297" s="24"/>
      <c r="AU297" s="118"/>
    </row>
    <row r="298" ht="15.75" customHeight="1">
      <c r="AH298" s="28"/>
      <c r="AJ298" s="24"/>
      <c r="AU298" s="118"/>
    </row>
    <row r="299" ht="15.75" customHeight="1">
      <c r="AH299" s="28"/>
      <c r="AJ299" s="24"/>
      <c r="AU299" s="118"/>
    </row>
    <row r="300" ht="15.75" customHeight="1">
      <c r="AH300" s="28"/>
      <c r="AJ300" s="24"/>
      <c r="AU300" s="118"/>
    </row>
    <row r="301" ht="15.75" customHeight="1">
      <c r="AH301" s="28"/>
      <c r="AJ301" s="24"/>
      <c r="AU301" s="118"/>
    </row>
    <row r="302" ht="15.75" customHeight="1">
      <c r="AH302" s="28"/>
      <c r="AJ302" s="24"/>
      <c r="AU302" s="118"/>
    </row>
    <row r="303" ht="15.75" customHeight="1">
      <c r="AH303" s="28"/>
      <c r="AJ303" s="24"/>
      <c r="AU303" s="118"/>
    </row>
    <row r="304" ht="15.75" customHeight="1">
      <c r="AH304" s="28"/>
      <c r="AJ304" s="24"/>
      <c r="AU304" s="118"/>
    </row>
    <row r="305" ht="15.75" customHeight="1">
      <c r="AH305" s="28"/>
      <c r="AJ305" s="24"/>
      <c r="AU305" s="118"/>
    </row>
    <row r="306" ht="15.75" customHeight="1">
      <c r="AH306" s="28"/>
      <c r="AJ306" s="24"/>
      <c r="AU306" s="118"/>
    </row>
    <row r="307" ht="15.75" customHeight="1">
      <c r="AH307" s="28"/>
      <c r="AJ307" s="24"/>
      <c r="AU307" s="118"/>
    </row>
    <row r="308" ht="15.75" customHeight="1">
      <c r="AH308" s="28"/>
      <c r="AJ308" s="24"/>
      <c r="AU308" s="118"/>
    </row>
    <row r="309" ht="15.75" customHeight="1">
      <c r="AH309" s="28"/>
      <c r="AJ309" s="24"/>
      <c r="AU309" s="118"/>
    </row>
    <row r="310" ht="15.75" customHeight="1">
      <c r="AH310" s="28"/>
      <c r="AJ310" s="24"/>
      <c r="AU310" s="118"/>
    </row>
    <row r="311" ht="15.75" customHeight="1">
      <c r="AH311" s="28"/>
      <c r="AJ311" s="24"/>
      <c r="AU311" s="118"/>
    </row>
    <row r="312" ht="15.75" customHeight="1">
      <c r="AH312" s="28"/>
      <c r="AJ312" s="24"/>
      <c r="AU312" s="118"/>
    </row>
    <row r="313" ht="15.75" customHeight="1">
      <c r="AH313" s="28"/>
      <c r="AJ313" s="24"/>
      <c r="AU313" s="118"/>
    </row>
    <row r="314" ht="15.75" customHeight="1">
      <c r="AH314" s="28"/>
      <c r="AJ314" s="24"/>
      <c r="AU314" s="118"/>
    </row>
    <row r="315" ht="15.75" customHeight="1">
      <c r="AH315" s="28"/>
      <c r="AJ315" s="24"/>
      <c r="AU315" s="118"/>
    </row>
    <row r="316" ht="15.75" customHeight="1">
      <c r="AH316" s="28"/>
      <c r="AJ316" s="24"/>
      <c r="AU316" s="118"/>
    </row>
    <row r="317" ht="15.75" customHeight="1">
      <c r="AH317" s="28"/>
      <c r="AJ317" s="24"/>
      <c r="AU317" s="118"/>
    </row>
    <row r="318" ht="15.75" customHeight="1">
      <c r="AH318" s="28"/>
      <c r="AJ318" s="24"/>
      <c r="AU318" s="118"/>
    </row>
    <row r="319" ht="15.75" customHeight="1">
      <c r="AH319" s="28"/>
      <c r="AJ319" s="24"/>
      <c r="AU319" s="118"/>
    </row>
    <row r="320" ht="15.75" customHeight="1">
      <c r="AH320" s="28"/>
      <c r="AJ320" s="24"/>
      <c r="AU320" s="118"/>
    </row>
    <row r="321" ht="15.75" customHeight="1">
      <c r="AH321" s="28"/>
      <c r="AJ321" s="24"/>
      <c r="AU321" s="118"/>
    </row>
    <row r="322" ht="15.75" customHeight="1">
      <c r="AH322" s="28"/>
      <c r="AJ322" s="24"/>
      <c r="AU322" s="118"/>
    </row>
    <row r="323" ht="15.75" customHeight="1">
      <c r="AH323" s="28"/>
      <c r="AJ323" s="24"/>
      <c r="AU323" s="118"/>
    </row>
    <row r="324" ht="15.75" customHeight="1">
      <c r="AH324" s="28"/>
      <c r="AJ324" s="24"/>
      <c r="AU324" s="118"/>
    </row>
    <row r="325" ht="15.75" customHeight="1">
      <c r="AH325" s="28"/>
      <c r="AJ325" s="24"/>
      <c r="AU325" s="118"/>
    </row>
    <row r="326" ht="15.75" customHeight="1">
      <c r="AH326" s="28"/>
      <c r="AJ326" s="24"/>
      <c r="AU326" s="118"/>
    </row>
    <row r="327" ht="15.75" customHeight="1">
      <c r="AH327" s="28"/>
      <c r="AJ327" s="24"/>
      <c r="AU327" s="118"/>
    </row>
    <row r="328" ht="15.75" customHeight="1">
      <c r="AH328" s="28"/>
      <c r="AJ328" s="24"/>
      <c r="AU328" s="118"/>
    </row>
    <row r="329" ht="15.75" customHeight="1">
      <c r="AH329" s="28"/>
      <c r="AJ329" s="24"/>
      <c r="AU329" s="118"/>
    </row>
    <row r="330" ht="15.75" customHeight="1">
      <c r="AH330" s="28"/>
      <c r="AJ330" s="24"/>
      <c r="AU330" s="118"/>
    </row>
    <row r="331" ht="15.75" customHeight="1">
      <c r="AH331" s="28"/>
      <c r="AJ331" s="24"/>
      <c r="AU331" s="118"/>
    </row>
    <row r="332" ht="15.75" customHeight="1">
      <c r="AH332" s="28"/>
      <c r="AJ332" s="24"/>
      <c r="AU332" s="118"/>
    </row>
    <row r="333" ht="15.75" customHeight="1">
      <c r="AH333" s="28"/>
      <c r="AJ333" s="24"/>
      <c r="AU333" s="118"/>
    </row>
    <row r="334" ht="15.75" customHeight="1">
      <c r="AH334" s="28"/>
      <c r="AJ334" s="24"/>
      <c r="AU334" s="118"/>
    </row>
    <row r="335" ht="15.75" customHeight="1">
      <c r="AH335" s="28"/>
      <c r="AJ335" s="24"/>
      <c r="AU335" s="118"/>
    </row>
    <row r="336" ht="15.75" customHeight="1">
      <c r="AH336" s="28"/>
      <c r="AJ336" s="24"/>
      <c r="AU336" s="118"/>
    </row>
    <row r="337" ht="15.75" customHeight="1">
      <c r="AH337" s="28"/>
      <c r="AJ337" s="24"/>
      <c r="AU337" s="118"/>
    </row>
    <row r="338" ht="15.75" customHeight="1">
      <c r="AH338" s="28"/>
      <c r="AJ338" s="24"/>
      <c r="AU338" s="118"/>
    </row>
    <row r="339" ht="15.75" customHeight="1">
      <c r="AH339" s="28"/>
      <c r="AJ339" s="24"/>
      <c r="AU339" s="118"/>
    </row>
    <row r="340" ht="15.75" customHeight="1">
      <c r="AH340" s="28"/>
      <c r="AJ340" s="24"/>
      <c r="AU340" s="118"/>
    </row>
    <row r="341" ht="15.75" customHeight="1">
      <c r="AH341" s="28"/>
      <c r="AJ341" s="24"/>
      <c r="AU341" s="118"/>
    </row>
    <row r="342" ht="15.75" customHeight="1">
      <c r="AH342" s="28"/>
      <c r="AJ342" s="24"/>
      <c r="AU342" s="118"/>
    </row>
    <row r="343" ht="15.75" customHeight="1">
      <c r="AH343" s="28"/>
      <c r="AJ343" s="24"/>
      <c r="AU343" s="118"/>
    </row>
    <row r="344" ht="15.75" customHeight="1">
      <c r="AH344" s="28"/>
      <c r="AJ344" s="24"/>
      <c r="AU344" s="118"/>
    </row>
    <row r="345" ht="15.75" customHeight="1">
      <c r="AH345" s="28"/>
      <c r="AJ345" s="24"/>
      <c r="AU345" s="118"/>
    </row>
    <row r="346" ht="15.75" customHeight="1">
      <c r="AH346" s="28"/>
      <c r="AJ346" s="24"/>
      <c r="AU346" s="118"/>
    </row>
    <row r="347" ht="15.75" customHeight="1">
      <c r="AH347" s="28"/>
      <c r="AJ347" s="24"/>
      <c r="AU347" s="118"/>
    </row>
    <row r="348" ht="15.75" customHeight="1">
      <c r="AH348" s="28"/>
      <c r="AJ348" s="24"/>
      <c r="AU348" s="118"/>
    </row>
    <row r="349" ht="15.75" customHeight="1">
      <c r="AH349" s="28"/>
      <c r="AJ349" s="24"/>
      <c r="AU349" s="118"/>
    </row>
    <row r="350" ht="15.75" customHeight="1">
      <c r="AH350" s="28"/>
      <c r="AJ350" s="24"/>
      <c r="AU350" s="118"/>
    </row>
    <row r="351" ht="15.75" customHeight="1">
      <c r="AH351" s="28"/>
      <c r="AJ351" s="24"/>
      <c r="AU351" s="118"/>
    </row>
    <row r="352" ht="15.75" customHeight="1">
      <c r="AH352" s="28"/>
      <c r="AJ352" s="24"/>
      <c r="AU352" s="118"/>
    </row>
    <row r="353" ht="15.75" customHeight="1">
      <c r="AH353" s="28"/>
      <c r="AJ353" s="24"/>
      <c r="AU353" s="118"/>
    </row>
    <row r="354" ht="15.75" customHeight="1">
      <c r="AH354" s="28"/>
      <c r="AJ354" s="24"/>
      <c r="AU354" s="118"/>
    </row>
    <row r="355" ht="15.75" customHeight="1">
      <c r="AH355" s="28"/>
      <c r="AJ355" s="24"/>
      <c r="AU355" s="118"/>
    </row>
    <row r="356" ht="15.75" customHeight="1">
      <c r="AH356" s="28"/>
      <c r="AJ356" s="24"/>
      <c r="AU356" s="118"/>
    </row>
    <row r="357" ht="15.75" customHeight="1">
      <c r="AH357" s="28"/>
      <c r="AJ357" s="24"/>
      <c r="AU357" s="118"/>
    </row>
    <row r="358" ht="15.75" customHeight="1">
      <c r="AH358" s="28"/>
      <c r="AJ358" s="24"/>
      <c r="AU358" s="118"/>
    </row>
    <row r="359" ht="15.75" customHeight="1">
      <c r="AH359" s="28"/>
      <c r="AJ359" s="24"/>
      <c r="AU359" s="118"/>
    </row>
    <row r="360" ht="15.75" customHeight="1">
      <c r="AH360" s="28"/>
      <c r="AJ360" s="24"/>
      <c r="AU360" s="118"/>
    </row>
    <row r="361" ht="15.75" customHeight="1">
      <c r="AH361" s="28"/>
      <c r="AJ361" s="24"/>
      <c r="AU361" s="118"/>
    </row>
    <row r="362" ht="15.75" customHeight="1">
      <c r="AH362" s="28"/>
      <c r="AJ362" s="24"/>
      <c r="AU362" s="118"/>
    </row>
    <row r="363" ht="15.75" customHeight="1">
      <c r="AH363" s="28"/>
      <c r="AJ363" s="24"/>
      <c r="AU363" s="118"/>
    </row>
    <row r="364" ht="15.75" customHeight="1">
      <c r="AH364" s="28"/>
      <c r="AJ364" s="24"/>
      <c r="AU364" s="118"/>
    </row>
    <row r="365" ht="15.75" customHeight="1">
      <c r="AH365" s="28"/>
      <c r="AJ365" s="24"/>
      <c r="AU365" s="118"/>
    </row>
    <row r="366" ht="15.75" customHeight="1">
      <c r="AH366" s="28"/>
      <c r="AJ366" s="24"/>
      <c r="AU366" s="118"/>
    </row>
    <row r="367" ht="15.75" customHeight="1">
      <c r="AH367" s="28"/>
      <c r="AJ367" s="24"/>
      <c r="AU367" s="118"/>
    </row>
    <row r="368" ht="15.75" customHeight="1">
      <c r="AH368" s="28"/>
      <c r="AJ368" s="24"/>
      <c r="AU368" s="118"/>
    </row>
    <row r="369" ht="15.75" customHeight="1">
      <c r="AH369" s="28"/>
      <c r="AJ369" s="24"/>
      <c r="AU369" s="118"/>
    </row>
    <row r="370" ht="15.75" customHeight="1">
      <c r="AH370" s="28"/>
      <c r="AJ370" s="24"/>
      <c r="AU370" s="118"/>
    </row>
    <row r="371" ht="15.75" customHeight="1">
      <c r="AH371" s="28"/>
      <c r="AJ371" s="24"/>
      <c r="AU371" s="118"/>
    </row>
    <row r="372" ht="15.75" customHeight="1">
      <c r="AH372" s="28"/>
      <c r="AJ372" s="24"/>
      <c r="AU372" s="118"/>
    </row>
    <row r="373" ht="15.75" customHeight="1">
      <c r="AH373" s="28"/>
      <c r="AJ373" s="24"/>
      <c r="AU373" s="118"/>
    </row>
    <row r="374" ht="15.75" customHeight="1">
      <c r="AH374" s="28"/>
      <c r="AJ374" s="24"/>
      <c r="AU374" s="118"/>
    </row>
    <row r="375" ht="15.75" customHeight="1">
      <c r="AH375" s="28"/>
      <c r="AJ375" s="24"/>
      <c r="AU375" s="118"/>
    </row>
    <row r="376" ht="15.75" customHeight="1">
      <c r="AH376" s="28"/>
      <c r="AJ376" s="24"/>
      <c r="AU376" s="118"/>
    </row>
    <row r="377" ht="15.75" customHeight="1">
      <c r="AH377" s="28"/>
      <c r="AJ377" s="24"/>
      <c r="AU377" s="118"/>
    </row>
    <row r="378" ht="15.75" customHeight="1">
      <c r="AH378" s="28"/>
      <c r="AJ378" s="24"/>
      <c r="AU378" s="118"/>
    </row>
    <row r="379" ht="15.75" customHeight="1">
      <c r="AH379" s="28"/>
      <c r="AJ379" s="24"/>
      <c r="AU379" s="118"/>
    </row>
    <row r="380" ht="15.75" customHeight="1">
      <c r="AH380" s="28"/>
      <c r="AJ380" s="24"/>
      <c r="AU380" s="118"/>
    </row>
    <row r="381" ht="15.75" customHeight="1">
      <c r="AH381" s="28"/>
      <c r="AJ381" s="24"/>
      <c r="AU381" s="118"/>
    </row>
    <row r="382" ht="15.75" customHeight="1">
      <c r="AH382" s="28"/>
      <c r="AJ382" s="24"/>
      <c r="AU382" s="118"/>
    </row>
    <row r="383" ht="15.75" customHeight="1">
      <c r="AH383" s="28"/>
      <c r="AJ383" s="24"/>
      <c r="AU383" s="118"/>
    </row>
    <row r="384" ht="15.75" customHeight="1">
      <c r="AH384" s="28"/>
      <c r="AJ384" s="24"/>
      <c r="AU384" s="118"/>
    </row>
    <row r="385" ht="15.75" customHeight="1">
      <c r="AH385" s="28"/>
      <c r="AJ385" s="24"/>
      <c r="AU385" s="118"/>
    </row>
    <row r="386" ht="15.75" customHeight="1">
      <c r="AH386" s="28"/>
      <c r="AJ386" s="24"/>
      <c r="AU386" s="118"/>
    </row>
    <row r="387" ht="15.75" customHeight="1">
      <c r="AH387" s="28"/>
      <c r="AJ387" s="24"/>
      <c r="AU387" s="118"/>
    </row>
    <row r="388" ht="15.75" customHeight="1">
      <c r="AH388" s="28"/>
      <c r="AJ388" s="24"/>
      <c r="AU388" s="118"/>
    </row>
    <row r="389" ht="15.75" customHeight="1">
      <c r="AH389" s="28"/>
      <c r="AJ389" s="24"/>
      <c r="AU389" s="118"/>
    </row>
    <row r="390" ht="15.75" customHeight="1">
      <c r="AH390" s="28"/>
      <c r="AJ390" s="24"/>
      <c r="AU390" s="118"/>
    </row>
    <row r="391" ht="15.75" customHeight="1">
      <c r="AH391" s="28"/>
      <c r="AJ391" s="24"/>
      <c r="AU391" s="118"/>
    </row>
    <row r="392" ht="15.75" customHeight="1">
      <c r="AH392" s="28"/>
      <c r="AJ392" s="24"/>
      <c r="AU392" s="118"/>
    </row>
    <row r="393" ht="15.75" customHeight="1">
      <c r="AH393" s="28"/>
      <c r="AJ393" s="24"/>
      <c r="AU393" s="118"/>
    </row>
    <row r="394" ht="15.75" customHeight="1">
      <c r="AH394" s="28"/>
      <c r="AJ394" s="24"/>
      <c r="AU394" s="118"/>
    </row>
    <row r="395" ht="15.75" customHeight="1">
      <c r="AH395" s="28"/>
      <c r="AJ395" s="24"/>
      <c r="AU395" s="118"/>
    </row>
    <row r="396" ht="15.75" customHeight="1">
      <c r="AH396" s="28"/>
      <c r="AJ396" s="24"/>
      <c r="AU396" s="118"/>
    </row>
    <row r="397" ht="15.75" customHeight="1">
      <c r="AH397" s="28"/>
      <c r="AJ397" s="24"/>
      <c r="AU397" s="118"/>
    </row>
    <row r="398" ht="15.75" customHeight="1">
      <c r="AH398" s="28"/>
      <c r="AJ398" s="24"/>
      <c r="AU398" s="118"/>
    </row>
    <row r="399" ht="15.75" customHeight="1">
      <c r="AH399" s="28"/>
      <c r="AJ399" s="24"/>
      <c r="AU399" s="118"/>
    </row>
    <row r="400" ht="15.75" customHeight="1">
      <c r="AH400" s="28"/>
      <c r="AJ400" s="24"/>
      <c r="AU400" s="118"/>
    </row>
    <row r="401" ht="15.75" customHeight="1">
      <c r="AH401" s="28"/>
      <c r="AJ401" s="24"/>
      <c r="AU401" s="118"/>
    </row>
    <row r="402" ht="15.75" customHeight="1">
      <c r="AH402" s="28"/>
      <c r="AJ402" s="24"/>
      <c r="AU402" s="118"/>
    </row>
    <row r="403" ht="15.75" customHeight="1">
      <c r="AH403" s="28"/>
      <c r="AJ403" s="24"/>
      <c r="AU403" s="118"/>
    </row>
    <row r="404" ht="15.75" customHeight="1">
      <c r="AH404" s="28"/>
      <c r="AJ404" s="24"/>
      <c r="AU404" s="118"/>
    </row>
    <row r="405" ht="15.75" customHeight="1">
      <c r="AH405" s="28"/>
      <c r="AJ405" s="24"/>
      <c r="AU405" s="118"/>
    </row>
    <row r="406" ht="15.75" customHeight="1">
      <c r="AH406" s="28"/>
      <c r="AJ406" s="24"/>
      <c r="AU406" s="118"/>
    </row>
    <row r="407" ht="15.75" customHeight="1">
      <c r="AH407" s="28"/>
      <c r="AJ407" s="24"/>
      <c r="AU407" s="118"/>
    </row>
    <row r="408" ht="15.75" customHeight="1">
      <c r="AH408" s="28"/>
      <c r="AJ408" s="24"/>
      <c r="AU408" s="118"/>
    </row>
    <row r="409" ht="15.75" customHeight="1">
      <c r="AH409" s="28"/>
      <c r="AJ409" s="24"/>
      <c r="AU409" s="118"/>
    </row>
    <row r="410" ht="15.75" customHeight="1">
      <c r="AH410" s="28"/>
      <c r="AJ410" s="24"/>
      <c r="AU410" s="118"/>
    </row>
    <row r="411" ht="15.75" customHeight="1">
      <c r="AH411" s="28"/>
      <c r="AJ411" s="24"/>
      <c r="AU411" s="118"/>
    </row>
    <row r="412" ht="15.75" customHeight="1">
      <c r="AH412" s="28"/>
      <c r="AJ412" s="24"/>
      <c r="AU412" s="118"/>
    </row>
    <row r="413" ht="15.75" customHeight="1">
      <c r="AH413" s="28"/>
      <c r="AJ413" s="24"/>
      <c r="AU413" s="118"/>
    </row>
    <row r="414" ht="15.75" customHeight="1">
      <c r="AH414" s="28"/>
      <c r="AJ414" s="24"/>
      <c r="AU414" s="118"/>
    </row>
    <row r="415" ht="15.75" customHeight="1">
      <c r="AH415" s="28"/>
      <c r="AJ415" s="24"/>
      <c r="AU415" s="118"/>
    </row>
    <row r="416" ht="15.75" customHeight="1">
      <c r="AH416" s="28"/>
      <c r="AJ416" s="24"/>
      <c r="AU416" s="118"/>
    </row>
    <row r="417" ht="15.75" customHeight="1">
      <c r="AH417" s="28"/>
      <c r="AJ417" s="24"/>
      <c r="AU417" s="118"/>
    </row>
    <row r="418" ht="15.75" customHeight="1">
      <c r="AH418" s="28"/>
      <c r="AJ418" s="24"/>
      <c r="AU418" s="118"/>
    </row>
    <row r="419" ht="15.75" customHeight="1">
      <c r="AH419" s="28"/>
      <c r="AJ419" s="24"/>
      <c r="AU419" s="118"/>
    </row>
    <row r="420" ht="15.75" customHeight="1">
      <c r="AH420" s="28"/>
      <c r="AJ420" s="24"/>
      <c r="AU420" s="118"/>
    </row>
    <row r="421" ht="15.75" customHeight="1">
      <c r="AH421" s="28"/>
      <c r="AJ421" s="24"/>
      <c r="AU421" s="118"/>
    </row>
    <row r="422" ht="15.75" customHeight="1">
      <c r="AH422" s="28"/>
      <c r="AJ422" s="24"/>
      <c r="AU422" s="118"/>
    </row>
    <row r="423" ht="15.75" customHeight="1">
      <c r="AH423" s="28"/>
      <c r="AJ423" s="24"/>
      <c r="AU423" s="118"/>
    </row>
    <row r="424" ht="15.75" customHeight="1">
      <c r="AH424" s="28"/>
      <c r="AJ424" s="24"/>
      <c r="AU424" s="118"/>
    </row>
    <row r="425" ht="15.75" customHeight="1">
      <c r="AH425" s="28"/>
      <c r="AJ425" s="24"/>
      <c r="AU425" s="118"/>
    </row>
    <row r="426" ht="15.75" customHeight="1">
      <c r="AH426" s="28"/>
      <c r="AJ426" s="24"/>
      <c r="AU426" s="118"/>
    </row>
    <row r="427" ht="15.75" customHeight="1">
      <c r="AH427" s="28"/>
      <c r="AJ427" s="24"/>
      <c r="AU427" s="118"/>
    </row>
    <row r="428" ht="15.75" customHeight="1">
      <c r="AH428" s="28"/>
      <c r="AJ428" s="24"/>
      <c r="AU428" s="118"/>
    </row>
    <row r="429" ht="15.75" customHeight="1">
      <c r="AH429" s="28"/>
      <c r="AJ429" s="24"/>
      <c r="AU429" s="118"/>
    </row>
    <row r="430" ht="15.75" customHeight="1">
      <c r="AH430" s="28"/>
      <c r="AJ430" s="24"/>
      <c r="AU430" s="118"/>
    </row>
    <row r="431" ht="15.75" customHeight="1">
      <c r="AH431" s="28"/>
      <c r="AJ431" s="24"/>
      <c r="AU431" s="118"/>
    </row>
    <row r="432" ht="15.75" customHeight="1">
      <c r="AH432" s="28"/>
      <c r="AJ432" s="24"/>
      <c r="AU432" s="118"/>
    </row>
    <row r="433" ht="15.75" customHeight="1">
      <c r="AH433" s="28"/>
      <c r="AJ433" s="24"/>
      <c r="AU433" s="118"/>
    </row>
    <row r="434" ht="15.75" customHeight="1">
      <c r="AH434" s="28"/>
      <c r="AJ434" s="24"/>
      <c r="AU434" s="118"/>
    </row>
    <row r="435" ht="15.75" customHeight="1">
      <c r="AH435" s="28"/>
      <c r="AJ435" s="24"/>
      <c r="AU435" s="118"/>
    </row>
    <row r="436" ht="15.75" customHeight="1">
      <c r="AH436" s="28"/>
      <c r="AJ436" s="24"/>
      <c r="AU436" s="118"/>
    </row>
    <row r="437" ht="15.75" customHeight="1">
      <c r="AH437" s="28"/>
      <c r="AJ437" s="24"/>
      <c r="AU437" s="118"/>
    </row>
    <row r="438" ht="15.75" customHeight="1">
      <c r="AH438" s="28"/>
      <c r="AJ438" s="24"/>
      <c r="AU438" s="118"/>
    </row>
    <row r="439" ht="15.75" customHeight="1">
      <c r="AH439" s="28"/>
      <c r="AJ439" s="24"/>
      <c r="AU439" s="118"/>
    </row>
    <row r="440" ht="15.75" customHeight="1">
      <c r="AH440" s="28"/>
      <c r="AJ440" s="24"/>
      <c r="AU440" s="118"/>
    </row>
    <row r="441" ht="15.75" customHeight="1">
      <c r="AH441" s="28"/>
      <c r="AJ441" s="24"/>
      <c r="AU441" s="118"/>
    </row>
    <row r="442" ht="15.75" customHeight="1">
      <c r="AH442" s="28"/>
      <c r="AJ442" s="24"/>
      <c r="AU442" s="118"/>
    </row>
    <row r="443" ht="15.75" customHeight="1">
      <c r="AH443" s="28"/>
      <c r="AJ443" s="24"/>
      <c r="AU443" s="118"/>
    </row>
    <row r="444" ht="15.75" customHeight="1">
      <c r="AH444" s="28"/>
      <c r="AJ444" s="24"/>
      <c r="AU444" s="118"/>
    </row>
    <row r="445" ht="15.75" customHeight="1">
      <c r="AH445" s="28"/>
      <c r="AJ445" s="24"/>
      <c r="AU445" s="118"/>
    </row>
    <row r="446" ht="15.75" customHeight="1">
      <c r="AH446" s="28"/>
      <c r="AJ446" s="24"/>
      <c r="AU446" s="118"/>
    </row>
    <row r="447" ht="15.75" customHeight="1">
      <c r="AH447" s="28"/>
      <c r="AJ447" s="24"/>
      <c r="AU447" s="118"/>
    </row>
    <row r="448" ht="15.75" customHeight="1">
      <c r="AH448" s="28"/>
      <c r="AJ448" s="24"/>
      <c r="AU448" s="118"/>
    </row>
    <row r="449" ht="15.75" customHeight="1">
      <c r="AH449" s="28"/>
      <c r="AJ449" s="24"/>
      <c r="AU449" s="118"/>
    </row>
    <row r="450" ht="15.75" customHeight="1">
      <c r="AH450" s="28"/>
      <c r="AJ450" s="24"/>
      <c r="AU450" s="118"/>
    </row>
    <row r="451" ht="15.75" customHeight="1">
      <c r="AH451" s="28"/>
      <c r="AJ451" s="24"/>
      <c r="AU451" s="118"/>
    </row>
    <row r="452" ht="15.75" customHeight="1">
      <c r="AH452" s="28"/>
      <c r="AJ452" s="24"/>
      <c r="AU452" s="118"/>
    </row>
    <row r="453" ht="15.75" customHeight="1">
      <c r="AH453" s="28"/>
      <c r="AJ453" s="24"/>
      <c r="AU453" s="118"/>
    </row>
    <row r="454" ht="15.75" customHeight="1">
      <c r="AH454" s="28"/>
      <c r="AJ454" s="24"/>
      <c r="AU454" s="118"/>
    </row>
    <row r="455" ht="15.75" customHeight="1">
      <c r="AH455" s="28"/>
      <c r="AJ455" s="24"/>
      <c r="AU455" s="118"/>
    </row>
    <row r="456" ht="15.75" customHeight="1">
      <c r="AH456" s="28"/>
      <c r="AJ456" s="24"/>
      <c r="AU456" s="118"/>
    </row>
    <row r="457" ht="15.75" customHeight="1">
      <c r="AH457" s="28"/>
      <c r="AJ457" s="24"/>
      <c r="AU457" s="118"/>
    </row>
    <row r="458" ht="15.75" customHeight="1">
      <c r="AH458" s="28"/>
      <c r="AJ458" s="24"/>
      <c r="AU458" s="118"/>
    </row>
    <row r="459" ht="15.75" customHeight="1">
      <c r="AH459" s="28"/>
      <c r="AJ459" s="24"/>
      <c r="AU459" s="118"/>
    </row>
    <row r="460" ht="15.75" customHeight="1">
      <c r="AH460" s="28"/>
      <c r="AJ460" s="24"/>
      <c r="AU460" s="118"/>
    </row>
    <row r="461" ht="15.75" customHeight="1">
      <c r="AH461" s="28"/>
      <c r="AJ461" s="24"/>
      <c r="AU461" s="118"/>
    </row>
    <row r="462" ht="15.75" customHeight="1">
      <c r="AH462" s="28"/>
      <c r="AJ462" s="24"/>
      <c r="AU462" s="118"/>
    </row>
    <row r="463" ht="15.75" customHeight="1">
      <c r="AH463" s="28"/>
      <c r="AJ463" s="24"/>
      <c r="AU463" s="118"/>
    </row>
    <row r="464" ht="15.75" customHeight="1">
      <c r="AH464" s="28"/>
      <c r="AJ464" s="24"/>
      <c r="AU464" s="118"/>
    </row>
    <row r="465" ht="15.75" customHeight="1">
      <c r="AH465" s="28"/>
      <c r="AJ465" s="24"/>
      <c r="AU465" s="118"/>
    </row>
    <row r="466" ht="15.75" customHeight="1">
      <c r="AH466" s="28"/>
      <c r="AJ466" s="24"/>
      <c r="AU466" s="118"/>
    </row>
    <row r="467" ht="15.75" customHeight="1">
      <c r="AH467" s="28"/>
      <c r="AJ467" s="24"/>
      <c r="AU467" s="118"/>
    </row>
    <row r="468" ht="15.75" customHeight="1">
      <c r="AH468" s="28"/>
      <c r="AJ468" s="24"/>
      <c r="AU468" s="118"/>
    </row>
    <row r="469" ht="15.75" customHeight="1">
      <c r="AH469" s="28"/>
      <c r="AJ469" s="24"/>
      <c r="AU469" s="118"/>
    </row>
    <row r="470" ht="15.75" customHeight="1">
      <c r="AH470" s="28"/>
      <c r="AJ470" s="24"/>
      <c r="AU470" s="118"/>
    </row>
    <row r="471" ht="15.75" customHeight="1">
      <c r="AH471" s="28"/>
      <c r="AJ471" s="24"/>
      <c r="AU471" s="118"/>
    </row>
    <row r="472" ht="15.75" customHeight="1">
      <c r="AH472" s="28"/>
      <c r="AJ472" s="24"/>
      <c r="AU472" s="118"/>
    </row>
    <row r="473" ht="15.75" customHeight="1">
      <c r="AH473" s="28"/>
      <c r="AJ473" s="24"/>
      <c r="AU473" s="118"/>
    </row>
    <row r="474" ht="15.75" customHeight="1">
      <c r="AH474" s="28"/>
      <c r="AJ474" s="24"/>
      <c r="AU474" s="118"/>
    </row>
    <row r="475" ht="15.75" customHeight="1">
      <c r="AH475" s="28"/>
      <c r="AJ475" s="24"/>
      <c r="AU475" s="118"/>
    </row>
    <row r="476" ht="15.75" customHeight="1">
      <c r="AH476" s="28"/>
      <c r="AJ476" s="24"/>
      <c r="AU476" s="118"/>
    </row>
    <row r="477" ht="15.75" customHeight="1">
      <c r="AH477" s="28"/>
      <c r="AJ477" s="24"/>
      <c r="AU477" s="118"/>
    </row>
    <row r="478" ht="15.75" customHeight="1">
      <c r="AH478" s="28"/>
      <c r="AJ478" s="24"/>
      <c r="AU478" s="118"/>
    </row>
    <row r="479" ht="15.75" customHeight="1">
      <c r="AH479" s="28"/>
      <c r="AJ479" s="24"/>
      <c r="AU479" s="118"/>
    </row>
    <row r="480" ht="15.75" customHeight="1">
      <c r="AH480" s="28"/>
      <c r="AJ480" s="24"/>
      <c r="AU480" s="118"/>
    </row>
    <row r="481" ht="15.75" customHeight="1">
      <c r="AH481" s="28"/>
      <c r="AJ481" s="24"/>
      <c r="AU481" s="118"/>
    </row>
    <row r="482" ht="15.75" customHeight="1">
      <c r="AH482" s="28"/>
      <c r="AJ482" s="24"/>
      <c r="AU482" s="118"/>
    </row>
    <row r="483" ht="15.75" customHeight="1">
      <c r="AH483" s="28"/>
      <c r="AJ483" s="24"/>
      <c r="AU483" s="118"/>
    </row>
    <row r="484" ht="15.75" customHeight="1">
      <c r="AH484" s="28"/>
      <c r="AJ484" s="24"/>
      <c r="AU484" s="118"/>
    </row>
    <row r="485" ht="15.75" customHeight="1">
      <c r="AH485" s="28"/>
      <c r="AJ485" s="24"/>
      <c r="AU485" s="118"/>
    </row>
    <row r="486" ht="15.75" customHeight="1">
      <c r="AH486" s="28"/>
      <c r="AJ486" s="24"/>
      <c r="AU486" s="118"/>
    </row>
    <row r="487" ht="15.75" customHeight="1">
      <c r="AH487" s="28"/>
      <c r="AJ487" s="24"/>
      <c r="AU487" s="118"/>
    </row>
    <row r="488" ht="15.75" customHeight="1">
      <c r="AH488" s="28"/>
      <c r="AJ488" s="24"/>
      <c r="AU488" s="118"/>
    </row>
    <row r="489" ht="15.75" customHeight="1">
      <c r="AH489" s="28"/>
      <c r="AJ489" s="24"/>
      <c r="AU489" s="118"/>
    </row>
    <row r="490" ht="15.75" customHeight="1">
      <c r="AH490" s="28"/>
      <c r="AJ490" s="24"/>
      <c r="AU490" s="118"/>
    </row>
    <row r="491" ht="15.75" customHeight="1">
      <c r="AH491" s="28"/>
      <c r="AJ491" s="24"/>
      <c r="AU491" s="118"/>
    </row>
    <row r="492" ht="15.75" customHeight="1">
      <c r="AH492" s="28"/>
      <c r="AJ492" s="24"/>
      <c r="AU492" s="118"/>
    </row>
    <row r="493" ht="15.75" customHeight="1">
      <c r="AH493" s="28"/>
      <c r="AJ493" s="24"/>
      <c r="AU493" s="118"/>
    </row>
    <row r="494" ht="15.75" customHeight="1">
      <c r="AH494" s="28"/>
      <c r="AJ494" s="24"/>
      <c r="AU494" s="118"/>
    </row>
    <row r="495" ht="15.75" customHeight="1">
      <c r="AH495" s="28"/>
      <c r="AJ495" s="24"/>
      <c r="AU495" s="118"/>
    </row>
    <row r="496" ht="15.75" customHeight="1">
      <c r="AH496" s="28"/>
      <c r="AJ496" s="24"/>
      <c r="AU496" s="118"/>
    </row>
    <row r="497" ht="15.75" customHeight="1">
      <c r="AH497" s="28"/>
      <c r="AJ497" s="24"/>
      <c r="AU497" s="118"/>
    </row>
    <row r="498" ht="15.75" customHeight="1">
      <c r="AH498" s="28"/>
      <c r="AJ498" s="24"/>
      <c r="AU498" s="118"/>
    </row>
    <row r="499" ht="15.75" customHeight="1">
      <c r="AH499" s="28"/>
      <c r="AJ499" s="24"/>
      <c r="AU499" s="118"/>
    </row>
    <row r="500" ht="15.75" customHeight="1">
      <c r="AH500" s="28"/>
      <c r="AJ500" s="24"/>
      <c r="AU500" s="118"/>
    </row>
    <row r="501" ht="15.75" customHeight="1">
      <c r="AH501" s="28"/>
      <c r="AJ501" s="24"/>
      <c r="AU501" s="118"/>
    </row>
    <row r="502" ht="15.75" customHeight="1">
      <c r="AH502" s="28"/>
      <c r="AJ502" s="24"/>
      <c r="AU502" s="118"/>
    </row>
    <row r="503" ht="15.75" customHeight="1">
      <c r="AH503" s="28"/>
      <c r="AJ503" s="24"/>
      <c r="AU503" s="118"/>
    </row>
    <row r="504" ht="15.75" customHeight="1">
      <c r="AH504" s="28"/>
      <c r="AJ504" s="24"/>
      <c r="AU504" s="118"/>
    </row>
    <row r="505" ht="15.75" customHeight="1">
      <c r="AH505" s="28"/>
      <c r="AJ505" s="24"/>
      <c r="AU505" s="118"/>
    </row>
    <row r="506" ht="15.75" customHeight="1">
      <c r="AH506" s="28"/>
      <c r="AJ506" s="24"/>
      <c r="AU506" s="118"/>
    </row>
    <row r="507" ht="15.75" customHeight="1">
      <c r="AH507" s="28"/>
      <c r="AJ507" s="24"/>
      <c r="AU507" s="118"/>
    </row>
    <row r="508" ht="15.75" customHeight="1">
      <c r="AH508" s="28"/>
      <c r="AJ508" s="24"/>
      <c r="AU508" s="118"/>
    </row>
    <row r="509" ht="15.75" customHeight="1">
      <c r="AH509" s="28"/>
      <c r="AJ509" s="24"/>
      <c r="AU509" s="118"/>
    </row>
    <row r="510" ht="15.75" customHeight="1">
      <c r="AH510" s="28"/>
      <c r="AJ510" s="24"/>
      <c r="AU510" s="118"/>
    </row>
    <row r="511" ht="15.75" customHeight="1">
      <c r="AH511" s="28"/>
      <c r="AJ511" s="24"/>
      <c r="AU511" s="118"/>
    </row>
    <row r="512" ht="15.75" customHeight="1">
      <c r="AH512" s="28"/>
      <c r="AJ512" s="24"/>
      <c r="AU512" s="118"/>
    </row>
    <row r="513" ht="15.75" customHeight="1">
      <c r="AH513" s="28"/>
      <c r="AJ513" s="24"/>
      <c r="AU513" s="118"/>
    </row>
    <row r="514" ht="15.75" customHeight="1">
      <c r="AH514" s="28"/>
      <c r="AJ514" s="24"/>
      <c r="AU514" s="118"/>
    </row>
    <row r="515" ht="15.75" customHeight="1">
      <c r="AH515" s="28"/>
      <c r="AJ515" s="24"/>
      <c r="AU515" s="118"/>
    </row>
    <row r="516" ht="15.75" customHeight="1">
      <c r="AH516" s="28"/>
      <c r="AJ516" s="24"/>
      <c r="AU516" s="118"/>
    </row>
    <row r="517" ht="15.75" customHeight="1">
      <c r="AH517" s="28"/>
      <c r="AJ517" s="24"/>
      <c r="AU517" s="118"/>
    </row>
    <row r="518" ht="15.75" customHeight="1">
      <c r="AH518" s="28"/>
      <c r="AJ518" s="24"/>
      <c r="AU518" s="118"/>
    </row>
    <row r="519" ht="15.75" customHeight="1">
      <c r="AH519" s="28"/>
      <c r="AJ519" s="24"/>
      <c r="AU519" s="118"/>
    </row>
    <row r="520" ht="15.75" customHeight="1">
      <c r="AH520" s="28"/>
      <c r="AJ520" s="24"/>
      <c r="AU520" s="118"/>
    </row>
    <row r="521" ht="15.75" customHeight="1">
      <c r="AH521" s="28"/>
      <c r="AJ521" s="24"/>
      <c r="AU521" s="118"/>
    </row>
    <row r="522" ht="15.75" customHeight="1">
      <c r="AH522" s="28"/>
      <c r="AJ522" s="24"/>
      <c r="AU522" s="118"/>
    </row>
    <row r="523" ht="15.75" customHeight="1">
      <c r="AH523" s="28"/>
      <c r="AJ523" s="24"/>
      <c r="AU523" s="118"/>
    </row>
    <row r="524" ht="15.75" customHeight="1">
      <c r="AH524" s="28"/>
      <c r="AJ524" s="24"/>
      <c r="AU524" s="118"/>
    </row>
    <row r="525" ht="15.75" customHeight="1">
      <c r="AH525" s="28"/>
      <c r="AJ525" s="24"/>
      <c r="AU525" s="118"/>
    </row>
    <row r="526" ht="15.75" customHeight="1">
      <c r="AH526" s="28"/>
      <c r="AJ526" s="24"/>
      <c r="AU526" s="118"/>
    </row>
    <row r="527" ht="15.75" customHeight="1">
      <c r="AH527" s="28"/>
      <c r="AJ527" s="24"/>
      <c r="AU527" s="118"/>
    </row>
    <row r="528" ht="15.75" customHeight="1">
      <c r="AH528" s="28"/>
      <c r="AJ528" s="24"/>
      <c r="AU528" s="118"/>
    </row>
    <row r="529" ht="15.75" customHeight="1">
      <c r="AH529" s="28"/>
      <c r="AJ529" s="24"/>
      <c r="AU529" s="118"/>
    </row>
    <row r="530" ht="15.75" customHeight="1">
      <c r="AH530" s="28"/>
      <c r="AJ530" s="24"/>
      <c r="AU530" s="118"/>
    </row>
    <row r="531" ht="15.75" customHeight="1">
      <c r="AH531" s="28"/>
      <c r="AJ531" s="24"/>
      <c r="AU531" s="118"/>
    </row>
    <row r="532" ht="15.75" customHeight="1">
      <c r="AH532" s="28"/>
      <c r="AJ532" s="24"/>
      <c r="AU532" s="118"/>
    </row>
    <row r="533" ht="15.75" customHeight="1">
      <c r="AH533" s="28"/>
      <c r="AJ533" s="24"/>
      <c r="AU533" s="118"/>
    </row>
    <row r="534" ht="15.75" customHeight="1">
      <c r="AH534" s="28"/>
      <c r="AJ534" s="24"/>
      <c r="AU534" s="118"/>
    </row>
    <row r="535" ht="15.75" customHeight="1">
      <c r="AH535" s="28"/>
      <c r="AJ535" s="24"/>
      <c r="AU535" s="118"/>
    </row>
    <row r="536" ht="15.75" customHeight="1">
      <c r="AH536" s="28"/>
      <c r="AJ536" s="24"/>
      <c r="AU536" s="118"/>
    </row>
    <row r="537" ht="15.75" customHeight="1">
      <c r="AH537" s="28"/>
      <c r="AJ537" s="24"/>
      <c r="AU537" s="118"/>
    </row>
    <row r="538" ht="15.75" customHeight="1">
      <c r="AH538" s="28"/>
      <c r="AJ538" s="24"/>
      <c r="AU538" s="118"/>
    </row>
    <row r="539" ht="15.75" customHeight="1">
      <c r="AH539" s="28"/>
      <c r="AJ539" s="24"/>
      <c r="AU539" s="118"/>
    </row>
    <row r="540" ht="15.75" customHeight="1">
      <c r="AH540" s="28"/>
      <c r="AJ540" s="24"/>
      <c r="AU540" s="118"/>
    </row>
    <row r="541" ht="15.75" customHeight="1">
      <c r="AH541" s="28"/>
      <c r="AJ541" s="24"/>
      <c r="AU541" s="118"/>
    </row>
    <row r="542" ht="15.75" customHeight="1">
      <c r="AH542" s="28"/>
      <c r="AJ542" s="24"/>
      <c r="AU542" s="118"/>
    </row>
    <row r="543" ht="15.75" customHeight="1">
      <c r="AH543" s="28"/>
      <c r="AJ543" s="24"/>
      <c r="AU543" s="118"/>
    </row>
    <row r="544" ht="15.75" customHeight="1">
      <c r="AH544" s="28"/>
      <c r="AJ544" s="24"/>
      <c r="AU544" s="118"/>
    </row>
    <row r="545" ht="15.75" customHeight="1">
      <c r="AH545" s="28"/>
      <c r="AJ545" s="24"/>
      <c r="AU545" s="118"/>
    </row>
    <row r="546" ht="15.75" customHeight="1">
      <c r="AH546" s="28"/>
      <c r="AJ546" s="24"/>
      <c r="AU546" s="118"/>
    </row>
    <row r="547" ht="15.75" customHeight="1">
      <c r="AH547" s="28"/>
      <c r="AJ547" s="24"/>
      <c r="AU547" s="118"/>
    </row>
    <row r="548" ht="15.75" customHeight="1">
      <c r="AH548" s="28"/>
      <c r="AJ548" s="24"/>
      <c r="AU548" s="118"/>
    </row>
    <row r="549" ht="15.75" customHeight="1">
      <c r="AH549" s="28"/>
      <c r="AJ549" s="24"/>
      <c r="AU549" s="118"/>
    </row>
    <row r="550" ht="15.75" customHeight="1">
      <c r="AH550" s="28"/>
      <c r="AJ550" s="24"/>
      <c r="AU550" s="118"/>
    </row>
    <row r="551" ht="15.75" customHeight="1">
      <c r="AH551" s="28"/>
      <c r="AJ551" s="24"/>
      <c r="AU551" s="118"/>
    </row>
    <row r="552" ht="15.75" customHeight="1">
      <c r="AH552" s="28"/>
      <c r="AJ552" s="24"/>
      <c r="AU552" s="118"/>
    </row>
    <row r="553" ht="15.75" customHeight="1">
      <c r="AH553" s="28"/>
      <c r="AJ553" s="24"/>
      <c r="AU553" s="118"/>
    </row>
    <row r="554" ht="15.75" customHeight="1">
      <c r="AH554" s="28"/>
      <c r="AJ554" s="24"/>
      <c r="AU554" s="118"/>
    </row>
    <row r="555" ht="15.75" customHeight="1">
      <c r="AH555" s="28"/>
      <c r="AJ555" s="24"/>
      <c r="AU555" s="118"/>
    </row>
    <row r="556" ht="15.75" customHeight="1">
      <c r="AH556" s="28"/>
      <c r="AJ556" s="24"/>
      <c r="AU556" s="118"/>
    </row>
    <row r="557" ht="15.75" customHeight="1">
      <c r="AH557" s="28"/>
      <c r="AJ557" s="24"/>
      <c r="AU557" s="118"/>
    </row>
    <row r="558" ht="15.75" customHeight="1">
      <c r="AH558" s="28"/>
      <c r="AJ558" s="24"/>
      <c r="AU558" s="118"/>
    </row>
    <row r="559" ht="15.75" customHeight="1">
      <c r="AH559" s="28"/>
      <c r="AJ559" s="24"/>
      <c r="AU559" s="118"/>
    </row>
    <row r="560" ht="15.75" customHeight="1">
      <c r="AH560" s="28"/>
      <c r="AJ560" s="24"/>
      <c r="AU560" s="118"/>
    </row>
    <row r="561" ht="15.75" customHeight="1">
      <c r="AH561" s="28"/>
      <c r="AJ561" s="24"/>
      <c r="AU561" s="118"/>
    </row>
    <row r="562" ht="15.75" customHeight="1">
      <c r="AH562" s="28"/>
      <c r="AJ562" s="24"/>
      <c r="AU562" s="118"/>
    </row>
    <row r="563" ht="15.75" customHeight="1">
      <c r="AH563" s="28"/>
      <c r="AJ563" s="24"/>
      <c r="AU563" s="118"/>
    </row>
    <row r="564" ht="15.75" customHeight="1">
      <c r="AH564" s="28"/>
      <c r="AJ564" s="24"/>
      <c r="AU564" s="118"/>
    </row>
    <row r="565" ht="15.75" customHeight="1">
      <c r="AH565" s="28"/>
      <c r="AJ565" s="24"/>
      <c r="AU565" s="118"/>
    </row>
    <row r="566" ht="15.75" customHeight="1">
      <c r="AH566" s="28"/>
      <c r="AJ566" s="24"/>
      <c r="AU566" s="118"/>
    </row>
    <row r="567" ht="15.75" customHeight="1">
      <c r="AH567" s="28"/>
      <c r="AJ567" s="24"/>
      <c r="AU567" s="118"/>
    </row>
    <row r="568" ht="15.75" customHeight="1">
      <c r="AH568" s="28"/>
      <c r="AJ568" s="24"/>
      <c r="AU568" s="118"/>
    </row>
    <row r="569" ht="15.75" customHeight="1">
      <c r="AH569" s="28"/>
      <c r="AJ569" s="24"/>
      <c r="AU569" s="118"/>
    </row>
    <row r="570" ht="15.75" customHeight="1">
      <c r="AH570" s="28"/>
      <c r="AJ570" s="24"/>
      <c r="AU570" s="118"/>
    </row>
    <row r="571" ht="15.75" customHeight="1">
      <c r="AH571" s="28"/>
      <c r="AJ571" s="24"/>
      <c r="AU571" s="118"/>
    </row>
    <row r="572" ht="15.75" customHeight="1">
      <c r="AH572" s="28"/>
      <c r="AJ572" s="24"/>
      <c r="AU572" s="118"/>
    </row>
    <row r="573" ht="15.75" customHeight="1">
      <c r="AH573" s="28"/>
      <c r="AJ573" s="24"/>
      <c r="AU573" s="118"/>
    </row>
    <row r="574" ht="15.75" customHeight="1">
      <c r="AH574" s="28"/>
      <c r="AJ574" s="24"/>
      <c r="AU574" s="118"/>
    </row>
    <row r="575" ht="15.75" customHeight="1">
      <c r="AH575" s="28"/>
      <c r="AJ575" s="24"/>
      <c r="AU575" s="118"/>
    </row>
    <row r="576" ht="15.75" customHeight="1">
      <c r="AH576" s="28"/>
      <c r="AJ576" s="24"/>
      <c r="AU576" s="118"/>
    </row>
    <row r="577" ht="15.75" customHeight="1">
      <c r="AH577" s="28"/>
      <c r="AJ577" s="24"/>
      <c r="AU577" s="118"/>
    </row>
    <row r="578" ht="15.75" customHeight="1">
      <c r="AH578" s="28"/>
      <c r="AJ578" s="24"/>
      <c r="AU578" s="118"/>
    </row>
    <row r="579" ht="15.75" customHeight="1">
      <c r="AH579" s="28"/>
      <c r="AJ579" s="24"/>
      <c r="AU579" s="118"/>
    </row>
    <row r="580" ht="15.75" customHeight="1">
      <c r="AH580" s="28"/>
      <c r="AJ580" s="24"/>
      <c r="AU580" s="118"/>
    </row>
    <row r="581" ht="15.75" customHeight="1">
      <c r="AH581" s="28"/>
      <c r="AJ581" s="24"/>
      <c r="AU581" s="118"/>
    </row>
    <row r="582" ht="15.75" customHeight="1">
      <c r="AH582" s="28"/>
      <c r="AJ582" s="24"/>
      <c r="AU582" s="118"/>
    </row>
    <row r="583" ht="15.75" customHeight="1">
      <c r="AH583" s="28"/>
      <c r="AJ583" s="24"/>
      <c r="AU583" s="118"/>
    </row>
    <row r="584" ht="15.75" customHeight="1">
      <c r="AH584" s="28"/>
      <c r="AJ584" s="24"/>
      <c r="AU584" s="118"/>
    </row>
    <row r="585" ht="15.75" customHeight="1">
      <c r="AH585" s="28"/>
      <c r="AJ585" s="24"/>
      <c r="AU585" s="118"/>
    </row>
    <row r="586" ht="15.75" customHeight="1">
      <c r="AH586" s="28"/>
      <c r="AJ586" s="24"/>
      <c r="AU586" s="118"/>
    </row>
    <row r="587" ht="15.75" customHeight="1">
      <c r="AH587" s="28"/>
      <c r="AJ587" s="24"/>
      <c r="AU587" s="118"/>
    </row>
    <row r="588" ht="15.75" customHeight="1">
      <c r="AH588" s="28"/>
      <c r="AJ588" s="24"/>
      <c r="AU588" s="118"/>
    </row>
    <row r="589" ht="15.75" customHeight="1">
      <c r="AH589" s="28"/>
      <c r="AJ589" s="24"/>
      <c r="AU589" s="118"/>
    </row>
    <row r="590" ht="15.75" customHeight="1">
      <c r="AH590" s="28"/>
      <c r="AJ590" s="24"/>
      <c r="AU590" s="118"/>
    </row>
    <row r="591" ht="15.75" customHeight="1">
      <c r="AH591" s="28"/>
      <c r="AJ591" s="24"/>
      <c r="AU591" s="118"/>
    </row>
    <row r="592" ht="15.75" customHeight="1">
      <c r="AH592" s="28"/>
      <c r="AJ592" s="24"/>
      <c r="AU592" s="118"/>
    </row>
    <row r="593" ht="15.75" customHeight="1">
      <c r="AH593" s="28"/>
      <c r="AJ593" s="24"/>
      <c r="AU593" s="118"/>
    </row>
    <row r="594" ht="15.75" customHeight="1">
      <c r="AH594" s="28"/>
      <c r="AJ594" s="24"/>
      <c r="AU594" s="118"/>
    </row>
    <row r="595" ht="15.75" customHeight="1">
      <c r="AH595" s="28"/>
      <c r="AJ595" s="24"/>
      <c r="AU595" s="118"/>
    </row>
    <row r="596" ht="15.75" customHeight="1">
      <c r="AH596" s="28"/>
      <c r="AJ596" s="24"/>
      <c r="AU596" s="118"/>
    </row>
    <row r="597" ht="15.75" customHeight="1">
      <c r="AH597" s="28"/>
      <c r="AJ597" s="24"/>
      <c r="AU597" s="118"/>
    </row>
    <row r="598" ht="15.75" customHeight="1">
      <c r="AH598" s="28"/>
      <c r="AJ598" s="24"/>
      <c r="AU598" s="118"/>
    </row>
    <row r="599" ht="15.75" customHeight="1">
      <c r="AH599" s="28"/>
      <c r="AJ599" s="24"/>
      <c r="AU599" s="118"/>
    </row>
    <row r="600" ht="15.75" customHeight="1">
      <c r="AH600" s="28"/>
      <c r="AJ600" s="24"/>
      <c r="AU600" s="118"/>
    </row>
    <row r="601" ht="15.75" customHeight="1">
      <c r="AH601" s="28"/>
      <c r="AJ601" s="24"/>
      <c r="AU601" s="118"/>
    </row>
    <row r="602" ht="15.75" customHeight="1">
      <c r="AH602" s="28"/>
      <c r="AJ602" s="24"/>
      <c r="AU602" s="118"/>
    </row>
    <row r="603" ht="15.75" customHeight="1">
      <c r="AH603" s="28"/>
      <c r="AJ603" s="24"/>
      <c r="AU603" s="118"/>
    </row>
    <row r="604" ht="15.75" customHeight="1">
      <c r="AH604" s="28"/>
      <c r="AJ604" s="24"/>
      <c r="AU604" s="118"/>
    </row>
    <row r="605" ht="15.75" customHeight="1">
      <c r="AH605" s="28"/>
      <c r="AJ605" s="24"/>
      <c r="AU605" s="118"/>
    </row>
    <row r="606" ht="15.75" customHeight="1">
      <c r="AH606" s="28"/>
      <c r="AJ606" s="24"/>
      <c r="AU606" s="118"/>
    </row>
    <row r="607" ht="15.75" customHeight="1">
      <c r="AH607" s="28"/>
      <c r="AJ607" s="24"/>
      <c r="AU607" s="118"/>
    </row>
    <row r="608" ht="15.75" customHeight="1">
      <c r="AH608" s="28"/>
      <c r="AJ608" s="24"/>
      <c r="AU608" s="118"/>
    </row>
    <row r="609" ht="15.75" customHeight="1">
      <c r="AH609" s="28"/>
      <c r="AJ609" s="24"/>
      <c r="AU609" s="118"/>
    </row>
    <row r="610" ht="15.75" customHeight="1">
      <c r="AH610" s="28"/>
      <c r="AJ610" s="24"/>
      <c r="AU610" s="118"/>
    </row>
    <row r="611" ht="15.75" customHeight="1">
      <c r="AH611" s="28"/>
      <c r="AJ611" s="24"/>
      <c r="AU611" s="118"/>
    </row>
    <row r="612" ht="15.75" customHeight="1">
      <c r="AH612" s="28"/>
      <c r="AJ612" s="24"/>
      <c r="AU612" s="118"/>
    </row>
    <row r="613" ht="15.75" customHeight="1">
      <c r="AH613" s="28"/>
      <c r="AJ613" s="24"/>
      <c r="AU613" s="118"/>
    </row>
    <row r="614" ht="15.75" customHeight="1">
      <c r="AH614" s="28"/>
      <c r="AJ614" s="24"/>
      <c r="AU614" s="118"/>
    </row>
    <row r="615" ht="15.75" customHeight="1">
      <c r="AH615" s="28"/>
      <c r="AJ615" s="24"/>
      <c r="AU615" s="118"/>
    </row>
    <row r="616" ht="15.75" customHeight="1">
      <c r="AH616" s="28"/>
      <c r="AJ616" s="24"/>
      <c r="AU616" s="118"/>
    </row>
    <row r="617" ht="15.75" customHeight="1">
      <c r="AH617" s="28"/>
      <c r="AJ617" s="24"/>
      <c r="AU617" s="118"/>
    </row>
    <row r="618" ht="15.75" customHeight="1">
      <c r="AH618" s="28"/>
      <c r="AJ618" s="24"/>
      <c r="AU618" s="118"/>
    </row>
    <row r="619" ht="15.75" customHeight="1">
      <c r="AH619" s="28"/>
      <c r="AJ619" s="24"/>
      <c r="AU619" s="118"/>
    </row>
    <row r="620" ht="15.75" customHeight="1">
      <c r="AH620" s="28"/>
      <c r="AJ620" s="24"/>
      <c r="AU620" s="118"/>
    </row>
    <row r="621" ht="15.75" customHeight="1">
      <c r="AH621" s="28"/>
      <c r="AJ621" s="24"/>
      <c r="AU621" s="118"/>
    </row>
    <row r="622" ht="15.75" customHeight="1">
      <c r="AH622" s="28"/>
      <c r="AJ622" s="24"/>
      <c r="AU622" s="118"/>
    </row>
    <row r="623" ht="15.75" customHeight="1">
      <c r="AH623" s="28"/>
      <c r="AJ623" s="24"/>
      <c r="AU623" s="118"/>
    </row>
    <row r="624" ht="15.75" customHeight="1">
      <c r="AH624" s="28"/>
      <c r="AJ624" s="24"/>
      <c r="AU624" s="118"/>
    </row>
    <row r="625" ht="15.75" customHeight="1">
      <c r="AH625" s="28"/>
      <c r="AJ625" s="24"/>
      <c r="AU625" s="118"/>
    </row>
    <row r="626" ht="15.75" customHeight="1">
      <c r="AH626" s="28"/>
      <c r="AJ626" s="24"/>
      <c r="AU626" s="118"/>
    </row>
    <row r="627" ht="15.75" customHeight="1">
      <c r="AH627" s="28"/>
      <c r="AJ627" s="24"/>
      <c r="AU627" s="118"/>
    </row>
    <row r="628" ht="15.75" customHeight="1">
      <c r="AH628" s="28"/>
      <c r="AJ628" s="24"/>
      <c r="AU628" s="118"/>
    </row>
    <row r="629" ht="15.75" customHeight="1">
      <c r="AH629" s="28"/>
      <c r="AJ629" s="24"/>
      <c r="AU629" s="118"/>
    </row>
    <row r="630" ht="15.75" customHeight="1">
      <c r="AH630" s="28"/>
      <c r="AJ630" s="24"/>
      <c r="AU630" s="118"/>
    </row>
    <row r="631" ht="15.75" customHeight="1">
      <c r="AH631" s="28"/>
      <c r="AJ631" s="24"/>
      <c r="AU631" s="118"/>
    </row>
    <row r="632" ht="15.75" customHeight="1">
      <c r="AH632" s="28"/>
      <c r="AJ632" s="24"/>
      <c r="AU632" s="118"/>
    </row>
    <row r="633" ht="15.75" customHeight="1">
      <c r="AH633" s="28"/>
      <c r="AJ633" s="24"/>
      <c r="AU633" s="118"/>
    </row>
    <row r="634" ht="15.75" customHeight="1">
      <c r="AH634" s="28"/>
      <c r="AJ634" s="24"/>
      <c r="AU634" s="118"/>
    </row>
    <row r="635" ht="15.75" customHeight="1">
      <c r="AH635" s="28"/>
      <c r="AJ635" s="24"/>
      <c r="AU635" s="118"/>
    </row>
    <row r="636" ht="15.75" customHeight="1">
      <c r="AH636" s="28"/>
      <c r="AJ636" s="24"/>
      <c r="AU636" s="118"/>
    </row>
    <row r="637" ht="15.75" customHeight="1">
      <c r="AH637" s="28"/>
      <c r="AJ637" s="24"/>
      <c r="AU637" s="118"/>
    </row>
    <row r="638" ht="15.75" customHeight="1">
      <c r="AH638" s="28"/>
      <c r="AJ638" s="24"/>
      <c r="AU638" s="118"/>
    </row>
    <row r="639" ht="15.75" customHeight="1">
      <c r="AH639" s="28"/>
      <c r="AJ639" s="24"/>
      <c r="AU639" s="118"/>
    </row>
    <row r="640" ht="15.75" customHeight="1">
      <c r="AH640" s="28"/>
      <c r="AJ640" s="24"/>
      <c r="AU640" s="118"/>
    </row>
    <row r="641" ht="15.75" customHeight="1">
      <c r="AH641" s="28"/>
      <c r="AJ641" s="24"/>
      <c r="AU641" s="118"/>
    </row>
    <row r="642" ht="15.75" customHeight="1">
      <c r="AH642" s="28"/>
      <c r="AJ642" s="24"/>
      <c r="AU642" s="118"/>
    </row>
    <row r="643" ht="15.75" customHeight="1">
      <c r="AH643" s="28"/>
      <c r="AJ643" s="24"/>
      <c r="AU643" s="118"/>
    </row>
    <row r="644" ht="15.75" customHeight="1">
      <c r="AH644" s="28"/>
      <c r="AJ644" s="24"/>
      <c r="AU644" s="118"/>
    </row>
    <row r="645" ht="15.75" customHeight="1">
      <c r="AH645" s="28"/>
      <c r="AJ645" s="24"/>
      <c r="AU645" s="118"/>
    </row>
    <row r="646" ht="15.75" customHeight="1">
      <c r="AH646" s="28"/>
      <c r="AJ646" s="24"/>
      <c r="AU646" s="118"/>
    </row>
    <row r="647" ht="15.75" customHeight="1">
      <c r="AH647" s="28"/>
      <c r="AJ647" s="24"/>
      <c r="AU647" s="118"/>
    </row>
    <row r="648" ht="15.75" customHeight="1">
      <c r="AH648" s="28"/>
      <c r="AJ648" s="24"/>
      <c r="AU648" s="118"/>
    </row>
    <row r="649" ht="15.75" customHeight="1">
      <c r="AH649" s="28"/>
      <c r="AJ649" s="24"/>
      <c r="AU649" s="118"/>
    </row>
    <row r="650" ht="15.75" customHeight="1">
      <c r="AH650" s="28"/>
      <c r="AJ650" s="24"/>
      <c r="AU650" s="118"/>
    </row>
    <row r="651" ht="15.75" customHeight="1">
      <c r="AH651" s="28"/>
      <c r="AJ651" s="24"/>
      <c r="AU651" s="118"/>
    </row>
    <row r="652" ht="15.75" customHeight="1">
      <c r="AH652" s="28"/>
      <c r="AJ652" s="24"/>
      <c r="AU652" s="118"/>
    </row>
    <row r="653" ht="15.75" customHeight="1">
      <c r="AH653" s="28"/>
      <c r="AJ653" s="24"/>
      <c r="AU653" s="118"/>
    </row>
    <row r="654" ht="15.75" customHeight="1">
      <c r="AH654" s="28"/>
      <c r="AJ654" s="24"/>
      <c r="AU654" s="118"/>
    </row>
    <row r="655" ht="15.75" customHeight="1">
      <c r="AH655" s="28"/>
      <c r="AJ655" s="24"/>
      <c r="AU655" s="118"/>
    </row>
    <row r="656" ht="15.75" customHeight="1">
      <c r="AH656" s="28"/>
      <c r="AJ656" s="24"/>
      <c r="AU656" s="118"/>
    </row>
    <row r="657" ht="15.75" customHeight="1">
      <c r="AH657" s="28"/>
      <c r="AJ657" s="24"/>
      <c r="AU657" s="118"/>
    </row>
    <row r="658" ht="15.75" customHeight="1">
      <c r="AH658" s="28"/>
      <c r="AJ658" s="24"/>
      <c r="AU658" s="118"/>
    </row>
    <row r="659" ht="15.75" customHeight="1">
      <c r="AH659" s="28"/>
      <c r="AJ659" s="24"/>
      <c r="AU659" s="118"/>
    </row>
    <row r="660" ht="15.75" customHeight="1">
      <c r="AH660" s="28"/>
      <c r="AJ660" s="24"/>
      <c r="AU660" s="118"/>
    </row>
    <row r="661" ht="15.75" customHeight="1">
      <c r="AH661" s="28"/>
      <c r="AJ661" s="24"/>
      <c r="AU661" s="118"/>
    </row>
    <row r="662" ht="15.75" customHeight="1">
      <c r="AH662" s="28"/>
      <c r="AJ662" s="24"/>
      <c r="AU662" s="118"/>
    </row>
    <row r="663" ht="15.75" customHeight="1">
      <c r="AH663" s="28"/>
      <c r="AJ663" s="24"/>
      <c r="AU663" s="118"/>
    </row>
    <row r="664" ht="15.75" customHeight="1">
      <c r="AH664" s="28"/>
      <c r="AJ664" s="24"/>
      <c r="AU664" s="118"/>
    </row>
    <row r="665" ht="15.75" customHeight="1">
      <c r="AH665" s="28"/>
      <c r="AJ665" s="24"/>
      <c r="AU665" s="118"/>
    </row>
    <row r="666" ht="15.75" customHeight="1">
      <c r="AH666" s="28"/>
      <c r="AJ666" s="24"/>
      <c r="AU666" s="118"/>
    </row>
    <row r="667" ht="15.75" customHeight="1">
      <c r="AH667" s="28"/>
      <c r="AJ667" s="24"/>
      <c r="AU667" s="118"/>
    </row>
    <row r="668" ht="15.75" customHeight="1">
      <c r="AH668" s="28"/>
      <c r="AJ668" s="24"/>
      <c r="AU668" s="118"/>
    </row>
    <row r="669" ht="15.75" customHeight="1">
      <c r="AH669" s="28"/>
      <c r="AJ669" s="24"/>
      <c r="AU669" s="118"/>
    </row>
    <row r="670" ht="15.75" customHeight="1">
      <c r="AH670" s="28"/>
      <c r="AJ670" s="24"/>
      <c r="AU670" s="118"/>
    </row>
    <row r="671" ht="15.75" customHeight="1">
      <c r="AH671" s="28"/>
      <c r="AJ671" s="24"/>
      <c r="AU671" s="118"/>
    </row>
    <row r="672" ht="15.75" customHeight="1">
      <c r="AH672" s="28"/>
      <c r="AJ672" s="24"/>
      <c r="AU672" s="118"/>
    </row>
    <row r="673" ht="15.75" customHeight="1">
      <c r="AH673" s="28"/>
      <c r="AJ673" s="24"/>
      <c r="AU673" s="118"/>
    </row>
    <row r="674" ht="15.75" customHeight="1">
      <c r="AH674" s="28"/>
      <c r="AJ674" s="24"/>
      <c r="AU674" s="118"/>
    </row>
    <row r="675" ht="15.75" customHeight="1">
      <c r="AH675" s="28"/>
      <c r="AJ675" s="24"/>
      <c r="AU675" s="118"/>
    </row>
    <row r="676" ht="15.75" customHeight="1">
      <c r="AH676" s="28"/>
      <c r="AJ676" s="24"/>
      <c r="AU676" s="118"/>
    </row>
    <row r="677" ht="15.75" customHeight="1">
      <c r="AH677" s="28"/>
      <c r="AJ677" s="24"/>
      <c r="AU677" s="118"/>
    </row>
    <row r="678" ht="15.75" customHeight="1">
      <c r="AH678" s="28"/>
      <c r="AJ678" s="24"/>
      <c r="AU678" s="118"/>
    </row>
    <row r="679" ht="15.75" customHeight="1">
      <c r="AH679" s="28"/>
      <c r="AJ679" s="24"/>
      <c r="AU679" s="118"/>
    </row>
    <row r="680" ht="15.75" customHeight="1">
      <c r="AH680" s="28"/>
      <c r="AJ680" s="24"/>
      <c r="AU680" s="118"/>
    </row>
    <row r="681" ht="15.75" customHeight="1">
      <c r="AH681" s="28"/>
      <c r="AJ681" s="24"/>
      <c r="AU681" s="118"/>
    </row>
    <row r="682" ht="15.75" customHeight="1">
      <c r="AH682" s="28"/>
      <c r="AJ682" s="24"/>
      <c r="AU682" s="118"/>
    </row>
    <row r="683" ht="15.75" customHeight="1">
      <c r="AH683" s="28"/>
      <c r="AJ683" s="24"/>
      <c r="AU683" s="118"/>
    </row>
    <row r="684" ht="15.75" customHeight="1">
      <c r="AH684" s="28"/>
      <c r="AJ684" s="24"/>
      <c r="AU684" s="118"/>
    </row>
    <row r="685" ht="15.75" customHeight="1">
      <c r="AH685" s="28"/>
      <c r="AJ685" s="24"/>
      <c r="AU685" s="118"/>
    </row>
    <row r="686" ht="15.75" customHeight="1">
      <c r="AH686" s="28"/>
      <c r="AJ686" s="24"/>
      <c r="AU686" s="118"/>
    </row>
    <row r="687" ht="15.75" customHeight="1">
      <c r="AH687" s="28"/>
      <c r="AJ687" s="24"/>
      <c r="AU687" s="118"/>
    </row>
    <row r="688" ht="15.75" customHeight="1">
      <c r="AH688" s="28"/>
      <c r="AJ688" s="24"/>
      <c r="AU688" s="118"/>
    </row>
    <row r="689" ht="15.75" customHeight="1">
      <c r="AH689" s="28"/>
      <c r="AJ689" s="24"/>
      <c r="AU689" s="118"/>
    </row>
    <row r="690" ht="15.75" customHeight="1">
      <c r="AH690" s="28"/>
      <c r="AJ690" s="24"/>
      <c r="AU690" s="118"/>
    </row>
    <row r="691" ht="15.75" customHeight="1">
      <c r="AH691" s="28"/>
      <c r="AJ691" s="24"/>
      <c r="AU691" s="118"/>
    </row>
    <row r="692" ht="15.75" customHeight="1">
      <c r="AH692" s="28"/>
      <c r="AJ692" s="24"/>
      <c r="AU692" s="118"/>
    </row>
    <row r="693" ht="15.75" customHeight="1">
      <c r="AH693" s="28"/>
      <c r="AJ693" s="24"/>
      <c r="AU693" s="118"/>
    </row>
    <row r="694" ht="15.75" customHeight="1">
      <c r="AH694" s="28"/>
      <c r="AJ694" s="24"/>
      <c r="AU694" s="118"/>
    </row>
    <row r="695" ht="15.75" customHeight="1">
      <c r="AH695" s="28"/>
      <c r="AJ695" s="24"/>
      <c r="AU695" s="118"/>
    </row>
    <row r="696" ht="15.75" customHeight="1">
      <c r="AH696" s="28"/>
      <c r="AJ696" s="24"/>
      <c r="AU696" s="118"/>
    </row>
    <row r="697" ht="15.75" customHeight="1">
      <c r="AH697" s="28"/>
      <c r="AJ697" s="24"/>
      <c r="AU697" s="118"/>
    </row>
    <row r="698" ht="15.75" customHeight="1">
      <c r="AH698" s="28"/>
      <c r="AJ698" s="24"/>
      <c r="AU698" s="118"/>
    </row>
    <row r="699" ht="15.75" customHeight="1">
      <c r="AH699" s="28"/>
      <c r="AJ699" s="24"/>
      <c r="AU699" s="118"/>
    </row>
    <row r="700" ht="15.75" customHeight="1">
      <c r="AH700" s="28"/>
      <c r="AJ700" s="24"/>
      <c r="AU700" s="118"/>
    </row>
    <row r="701" ht="15.75" customHeight="1">
      <c r="AH701" s="28"/>
      <c r="AJ701" s="24"/>
      <c r="AU701" s="118"/>
    </row>
    <row r="702" ht="15.75" customHeight="1">
      <c r="AH702" s="28"/>
      <c r="AJ702" s="24"/>
      <c r="AU702" s="118"/>
    </row>
    <row r="703" ht="15.75" customHeight="1">
      <c r="AH703" s="28"/>
      <c r="AJ703" s="24"/>
      <c r="AU703" s="118"/>
    </row>
    <row r="704" ht="15.75" customHeight="1">
      <c r="AH704" s="28"/>
      <c r="AJ704" s="24"/>
      <c r="AU704" s="118"/>
    </row>
    <row r="705" ht="15.75" customHeight="1">
      <c r="AH705" s="28"/>
      <c r="AJ705" s="24"/>
      <c r="AU705" s="118"/>
    </row>
    <row r="706" ht="15.75" customHeight="1">
      <c r="AH706" s="28"/>
      <c r="AJ706" s="24"/>
      <c r="AU706" s="118"/>
    </row>
    <row r="707" ht="15.75" customHeight="1">
      <c r="AH707" s="28"/>
      <c r="AJ707" s="24"/>
      <c r="AU707" s="118"/>
    </row>
    <row r="708" ht="15.75" customHeight="1">
      <c r="AH708" s="28"/>
      <c r="AJ708" s="24"/>
      <c r="AU708" s="118"/>
    </row>
    <row r="709" ht="15.75" customHeight="1">
      <c r="AH709" s="28"/>
      <c r="AJ709" s="24"/>
      <c r="AU709" s="118"/>
    </row>
    <row r="710" ht="15.75" customHeight="1">
      <c r="AH710" s="28"/>
      <c r="AJ710" s="24"/>
      <c r="AU710" s="118"/>
    </row>
    <row r="711" ht="15.75" customHeight="1">
      <c r="AH711" s="28"/>
      <c r="AJ711" s="24"/>
      <c r="AU711" s="118"/>
    </row>
    <row r="712" ht="15.75" customHeight="1">
      <c r="AH712" s="28"/>
      <c r="AJ712" s="24"/>
      <c r="AU712" s="118"/>
    </row>
    <row r="713" ht="15.75" customHeight="1">
      <c r="AH713" s="28"/>
      <c r="AJ713" s="24"/>
      <c r="AU713" s="118"/>
    </row>
    <row r="714" ht="15.75" customHeight="1">
      <c r="AH714" s="28"/>
      <c r="AJ714" s="24"/>
      <c r="AU714" s="118"/>
    </row>
    <row r="715" ht="15.75" customHeight="1">
      <c r="AH715" s="28"/>
      <c r="AJ715" s="24"/>
      <c r="AU715" s="118"/>
    </row>
    <row r="716" ht="15.75" customHeight="1">
      <c r="AH716" s="28"/>
      <c r="AJ716" s="24"/>
      <c r="AU716" s="118"/>
    </row>
    <row r="717" ht="15.75" customHeight="1">
      <c r="AH717" s="28"/>
      <c r="AJ717" s="24"/>
      <c r="AU717" s="118"/>
    </row>
    <row r="718" ht="15.75" customHeight="1">
      <c r="AH718" s="28"/>
      <c r="AJ718" s="24"/>
      <c r="AU718" s="118"/>
    </row>
    <row r="719" ht="15.75" customHeight="1">
      <c r="AH719" s="28"/>
      <c r="AJ719" s="24"/>
      <c r="AU719" s="118"/>
    </row>
    <row r="720" ht="15.75" customHeight="1">
      <c r="AH720" s="28"/>
      <c r="AJ720" s="24"/>
      <c r="AU720" s="118"/>
    </row>
    <row r="721" ht="15.75" customHeight="1">
      <c r="AH721" s="28"/>
      <c r="AJ721" s="24"/>
      <c r="AU721" s="118"/>
    </row>
    <row r="722" ht="15.75" customHeight="1">
      <c r="AH722" s="28"/>
      <c r="AJ722" s="24"/>
      <c r="AU722" s="118"/>
    </row>
    <row r="723" ht="15.75" customHeight="1">
      <c r="AH723" s="28"/>
      <c r="AJ723" s="24"/>
      <c r="AU723" s="118"/>
    </row>
    <row r="724" ht="15.75" customHeight="1">
      <c r="AH724" s="28"/>
      <c r="AJ724" s="24"/>
      <c r="AU724" s="118"/>
    </row>
    <row r="725" ht="15.75" customHeight="1">
      <c r="AH725" s="28"/>
      <c r="AJ725" s="24"/>
      <c r="AU725" s="118"/>
    </row>
    <row r="726" ht="15.75" customHeight="1">
      <c r="AH726" s="28"/>
      <c r="AJ726" s="24"/>
      <c r="AU726" s="118"/>
    </row>
    <row r="727" ht="15.75" customHeight="1">
      <c r="AH727" s="28"/>
      <c r="AJ727" s="24"/>
      <c r="AU727" s="118"/>
    </row>
    <row r="728" ht="15.75" customHeight="1">
      <c r="AH728" s="28"/>
      <c r="AJ728" s="24"/>
      <c r="AU728" s="118"/>
    </row>
    <row r="729" ht="15.75" customHeight="1">
      <c r="AH729" s="28"/>
      <c r="AJ729" s="24"/>
      <c r="AU729" s="118"/>
    </row>
    <row r="730" ht="15.75" customHeight="1">
      <c r="AH730" s="28"/>
      <c r="AJ730" s="24"/>
      <c r="AU730" s="118"/>
    </row>
    <row r="731" ht="15.75" customHeight="1">
      <c r="AH731" s="28"/>
      <c r="AJ731" s="24"/>
      <c r="AU731" s="118"/>
    </row>
    <row r="732" ht="15.75" customHeight="1">
      <c r="AH732" s="28"/>
      <c r="AJ732" s="24"/>
      <c r="AU732" s="118"/>
    </row>
    <row r="733" ht="15.75" customHeight="1">
      <c r="AH733" s="28"/>
      <c r="AJ733" s="24"/>
      <c r="AU733" s="118"/>
    </row>
    <row r="734" ht="15.75" customHeight="1">
      <c r="AH734" s="28"/>
      <c r="AJ734" s="24"/>
      <c r="AU734" s="118"/>
    </row>
    <row r="735" ht="15.75" customHeight="1">
      <c r="AH735" s="28"/>
      <c r="AJ735" s="24"/>
      <c r="AU735" s="118"/>
    </row>
    <row r="736" ht="15.75" customHeight="1">
      <c r="AH736" s="28"/>
      <c r="AJ736" s="24"/>
      <c r="AU736" s="118"/>
    </row>
    <row r="737" ht="15.75" customHeight="1">
      <c r="AH737" s="28"/>
      <c r="AJ737" s="24"/>
      <c r="AU737" s="118"/>
    </row>
    <row r="738" ht="15.75" customHeight="1">
      <c r="AH738" s="28"/>
      <c r="AJ738" s="24"/>
      <c r="AU738" s="118"/>
    </row>
    <row r="739" ht="15.75" customHeight="1">
      <c r="AH739" s="28"/>
      <c r="AJ739" s="24"/>
      <c r="AU739" s="118"/>
    </row>
    <row r="740" ht="15.75" customHeight="1">
      <c r="AH740" s="28"/>
      <c r="AJ740" s="24"/>
      <c r="AU740" s="118"/>
    </row>
    <row r="741" ht="15.75" customHeight="1">
      <c r="AH741" s="28"/>
      <c r="AJ741" s="24"/>
      <c r="AU741" s="118"/>
    </row>
    <row r="742" ht="15.75" customHeight="1">
      <c r="AH742" s="28"/>
      <c r="AJ742" s="24"/>
      <c r="AU742" s="118"/>
    </row>
    <row r="743" ht="15.75" customHeight="1">
      <c r="AH743" s="28"/>
      <c r="AJ743" s="24"/>
      <c r="AU743" s="118"/>
    </row>
    <row r="744" ht="15.75" customHeight="1">
      <c r="AH744" s="28"/>
      <c r="AJ744" s="24"/>
      <c r="AU744" s="118"/>
    </row>
    <row r="745" ht="15.75" customHeight="1">
      <c r="AH745" s="28"/>
      <c r="AJ745" s="24"/>
      <c r="AU745" s="118"/>
    </row>
    <row r="746" ht="15.75" customHeight="1">
      <c r="AH746" s="28"/>
      <c r="AJ746" s="24"/>
      <c r="AU746" s="118"/>
    </row>
    <row r="747" ht="15.75" customHeight="1">
      <c r="AH747" s="28"/>
      <c r="AJ747" s="24"/>
      <c r="AU747" s="118"/>
    </row>
    <row r="748" ht="15.75" customHeight="1">
      <c r="AH748" s="28"/>
      <c r="AJ748" s="24"/>
      <c r="AU748" s="118"/>
    </row>
    <row r="749" ht="15.75" customHeight="1">
      <c r="AH749" s="28"/>
      <c r="AJ749" s="24"/>
      <c r="AU749" s="118"/>
    </row>
    <row r="750" ht="15.75" customHeight="1">
      <c r="AH750" s="28"/>
      <c r="AJ750" s="24"/>
      <c r="AU750" s="118"/>
    </row>
    <row r="751" ht="15.75" customHeight="1">
      <c r="AH751" s="28"/>
      <c r="AJ751" s="24"/>
      <c r="AU751" s="118"/>
    </row>
    <row r="752" ht="15.75" customHeight="1">
      <c r="AH752" s="28"/>
      <c r="AJ752" s="24"/>
      <c r="AU752" s="118"/>
    </row>
    <row r="753" ht="15.75" customHeight="1">
      <c r="AH753" s="28"/>
      <c r="AJ753" s="24"/>
      <c r="AU753" s="118"/>
    </row>
    <row r="754" ht="15.75" customHeight="1">
      <c r="AH754" s="28"/>
      <c r="AJ754" s="24"/>
      <c r="AU754" s="118"/>
    </row>
    <row r="755" ht="15.75" customHeight="1">
      <c r="AH755" s="28"/>
      <c r="AJ755" s="24"/>
      <c r="AU755" s="118"/>
    </row>
    <row r="756" ht="15.75" customHeight="1">
      <c r="AH756" s="28"/>
      <c r="AJ756" s="24"/>
      <c r="AU756" s="118"/>
    </row>
    <row r="757" ht="15.75" customHeight="1">
      <c r="AH757" s="28"/>
      <c r="AJ757" s="24"/>
      <c r="AU757" s="118"/>
    </row>
    <row r="758" ht="15.75" customHeight="1">
      <c r="AH758" s="28"/>
      <c r="AJ758" s="24"/>
      <c r="AU758" s="118"/>
    </row>
    <row r="759" ht="15.75" customHeight="1">
      <c r="AH759" s="28"/>
      <c r="AJ759" s="24"/>
      <c r="AU759" s="118"/>
    </row>
    <row r="760" ht="15.75" customHeight="1">
      <c r="AH760" s="28"/>
      <c r="AJ760" s="24"/>
      <c r="AU760" s="118"/>
    </row>
    <row r="761" ht="15.75" customHeight="1">
      <c r="AH761" s="28"/>
      <c r="AJ761" s="24"/>
      <c r="AU761" s="118"/>
    </row>
    <row r="762" ht="15.75" customHeight="1">
      <c r="AH762" s="28"/>
      <c r="AJ762" s="24"/>
      <c r="AU762" s="118"/>
    </row>
    <row r="763" ht="15.75" customHeight="1">
      <c r="AH763" s="28"/>
      <c r="AJ763" s="24"/>
      <c r="AU763" s="118"/>
    </row>
    <row r="764" ht="15.75" customHeight="1">
      <c r="AH764" s="28"/>
      <c r="AJ764" s="24"/>
      <c r="AU764" s="118"/>
    </row>
    <row r="765" ht="15.75" customHeight="1">
      <c r="AH765" s="28"/>
      <c r="AJ765" s="24"/>
      <c r="AU765" s="118"/>
    </row>
    <row r="766" ht="15.75" customHeight="1">
      <c r="AH766" s="28"/>
      <c r="AJ766" s="24"/>
      <c r="AU766" s="118"/>
    </row>
    <row r="767" ht="15.75" customHeight="1">
      <c r="AH767" s="28"/>
      <c r="AJ767" s="24"/>
      <c r="AU767" s="118"/>
    </row>
    <row r="768" ht="15.75" customHeight="1">
      <c r="AH768" s="28"/>
      <c r="AJ768" s="24"/>
      <c r="AU768" s="118"/>
    </row>
    <row r="769" ht="15.75" customHeight="1">
      <c r="AH769" s="28"/>
      <c r="AJ769" s="24"/>
      <c r="AU769" s="118"/>
    </row>
    <row r="770" ht="15.75" customHeight="1">
      <c r="AH770" s="28"/>
      <c r="AJ770" s="24"/>
      <c r="AU770" s="118"/>
    </row>
    <row r="771" ht="15.75" customHeight="1">
      <c r="AH771" s="28"/>
      <c r="AJ771" s="24"/>
      <c r="AU771" s="118"/>
    </row>
    <row r="772" ht="15.75" customHeight="1">
      <c r="AH772" s="28"/>
      <c r="AJ772" s="24"/>
      <c r="AU772" s="118"/>
    </row>
    <row r="773" ht="15.75" customHeight="1">
      <c r="AH773" s="28"/>
      <c r="AJ773" s="24"/>
      <c r="AU773" s="118"/>
    </row>
    <row r="774" ht="15.75" customHeight="1">
      <c r="AH774" s="28"/>
      <c r="AJ774" s="24"/>
      <c r="AU774" s="118"/>
    </row>
    <row r="775" ht="15.75" customHeight="1">
      <c r="AH775" s="28"/>
      <c r="AJ775" s="24"/>
      <c r="AU775" s="118"/>
    </row>
    <row r="776" ht="15.75" customHeight="1">
      <c r="AH776" s="28"/>
      <c r="AJ776" s="24"/>
      <c r="AU776" s="118"/>
    </row>
    <row r="777" ht="15.75" customHeight="1">
      <c r="AH777" s="28"/>
      <c r="AJ777" s="24"/>
      <c r="AU777" s="118"/>
    </row>
    <row r="778" ht="15.75" customHeight="1">
      <c r="AH778" s="28"/>
      <c r="AJ778" s="24"/>
      <c r="AU778" s="118"/>
    </row>
    <row r="779" ht="15.75" customHeight="1">
      <c r="AH779" s="28"/>
      <c r="AJ779" s="24"/>
      <c r="AU779" s="118"/>
    </row>
    <row r="780" ht="15.75" customHeight="1">
      <c r="AH780" s="28"/>
      <c r="AJ780" s="24"/>
      <c r="AU780" s="118"/>
    </row>
    <row r="781" ht="15.75" customHeight="1">
      <c r="AH781" s="28"/>
      <c r="AJ781" s="24"/>
      <c r="AU781" s="118"/>
    </row>
    <row r="782" ht="15.75" customHeight="1">
      <c r="AH782" s="28"/>
      <c r="AJ782" s="24"/>
      <c r="AU782" s="118"/>
    </row>
    <row r="783" ht="15.75" customHeight="1">
      <c r="AH783" s="28"/>
      <c r="AJ783" s="24"/>
      <c r="AU783" s="118"/>
    </row>
    <row r="784" ht="15.75" customHeight="1">
      <c r="AH784" s="28"/>
      <c r="AJ784" s="24"/>
      <c r="AU784" s="118"/>
    </row>
    <row r="785" ht="15.75" customHeight="1">
      <c r="AH785" s="28"/>
      <c r="AJ785" s="24"/>
      <c r="AU785" s="118"/>
    </row>
    <row r="786" ht="15.75" customHeight="1">
      <c r="AH786" s="28"/>
      <c r="AJ786" s="24"/>
      <c r="AU786" s="118"/>
    </row>
    <row r="787" ht="15.75" customHeight="1">
      <c r="AH787" s="28"/>
      <c r="AJ787" s="24"/>
      <c r="AU787" s="118"/>
    </row>
    <row r="788" ht="15.75" customHeight="1">
      <c r="AH788" s="28"/>
      <c r="AJ788" s="24"/>
      <c r="AU788" s="118"/>
    </row>
    <row r="789" ht="15.75" customHeight="1">
      <c r="AH789" s="28"/>
      <c r="AJ789" s="24"/>
      <c r="AU789" s="118"/>
    </row>
    <row r="790" ht="15.75" customHeight="1">
      <c r="AH790" s="28"/>
      <c r="AJ790" s="24"/>
      <c r="AU790" s="118"/>
    </row>
    <row r="791" ht="15.75" customHeight="1">
      <c r="AH791" s="28"/>
      <c r="AJ791" s="24"/>
      <c r="AU791" s="118"/>
    </row>
    <row r="792" ht="15.75" customHeight="1">
      <c r="AH792" s="28"/>
      <c r="AJ792" s="24"/>
      <c r="AU792" s="118"/>
    </row>
    <row r="793" ht="15.75" customHeight="1">
      <c r="AH793" s="28"/>
      <c r="AJ793" s="24"/>
      <c r="AU793" s="118"/>
    </row>
    <row r="794" ht="15.75" customHeight="1">
      <c r="AH794" s="28"/>
      <c r="AJ794" s="24"/>
      <c r="AU794" s="118"/>
    </row>
    <row r="795" ht="15.75" customHeight="1">
      <c r="AH795" s="28"/>
      <c r="AJ795" s="24"/>
      <c r="AU795" s="118"/>
    </row>
    <row r="796" ht="15.75" customHeight="1">
      <c r="AH796" s="28"/>
      <c r="AJ796" s="24"/>
      <c r="AU796" s="118"/>
    </row>
    <row r="797" ht="15.75" customHeight="1">
      <c r="AH797" s="28"/>
      <c r="AJ797" s="24"/>
      <c r="AU797" s="118"/>
    </row>
    <row r="798" ht="15.75" customHeight="1">
      <c r="AH798" s="28"/>
      <c r="AJ798" s="24"/>
      <c r="AU798" s="118"/>
    </row>
    <row r="799" ht="15.75" customHeight="1">
      <c r="AH799" s="28"/>
      <c r="AJ799" s="24"/>
      <c r="AU799" s="118"/>
    </row>
    <row r="800" ht="15.75" customHeight="1">
      <c r="AH800" s="28"/>
      <c r="AJ800" s="24"/>
      <c r="AU800" s="118"/>
    </row>
    <row r="801" ht="15.75" customHeight="1">
      <c r="AH801" s="28"/>
      <c r="AJ801" s="24"/>
      <c r="AU801" s="118"/>
    </row>
    <row r="802" ht="15.75" customHeight="1">
      <c r="AH802" s="28"/>
      <c r="AJ802" s="24"/>
      <c r="AU802" s="118"/>
    </row>
    <row r="803" ht="15.75" customHeight="1">
      <c r="AH803" s="28"/>
      <c r="AJ803" s="24"/>
      <c r="AU803" s="118"/>
    </row>
    <row r="804" ht="15.75" customHeight="1">
      <c r="AH804" s="28"/>
      <c r="AJ804" s="24"/>
      <c r="AU804" s="118"/>
    </row>
    <row r="805" ht="15.75" customHeight="1">
      <c r="AH805" s="28"/>
      <c r="AJ805" s="24"/>
      <c r="AU805" s="118"/>
    </row>
    <row r="806" ht="15.75" customHeight="1">
      <c r="AH806" s="28"/>
      <c r="AJ806" s="24"/>
      <c r="AU806" s="118"/>
    </row>
    <row r="807" ht="15.75" customHeight="1">
      <c r="AH807" s="28"/>
      <c r="AJ807" s="24"/>
      <c r="AU807" s="118"/>
    </row>
    <row r="808" ht="15.75" customHeight="1">
      <c r="AH808" s="28"/>
      <c r="AJ808" s="24"/>
      <c r="AU808" s="118"/>
    </row>
    <row r="809" ht="15.75" customHeight="1">
      <c r="AH809" s="28"/>
      <c r="AJ809" s="24"/>
      <c r="AU809" s="118"/>
    </row>
    <row r="810" ht="15.75" customHeight="1">
      <c r="AH810" s="28"/>
      <c r="AJ810" s="24"/>
      <c r="AU810" s="118"/>
    </row>
    <row r="811" ht="15.75" customHeight="1">
      <c r="AH811" s="28"/>
      <c r="AJ811" s="24"/>
      <c r="AU811" s="118"/>
    </row>
    <row r="812" ht="15.75" customHeight="1">
      <c r="AH812" s="28"/>
      <c r="AJ812" s="24"/>
      <c r="AU812" s="118"/>
    </row>
    <row r="813" ht="15.75" customHeight="1">
      <c r="AH813" s="28"/>
      <c r="AJ813" s="24"/>
      <c r="AU813" s="118"/>
    </row>
    <row r="814" ht="15.75" customHeight="1">
      <c r="AH814" s="28"/>
      <c r="AJ814" s="24"/>
      <c r="AU814" s="118"/>
    </row>
    <row r="815" ht="15.75" customHeight="1">
      <c r="AH815" s="28"/>
      <c r="AJ815" s="24"/>
      <c r="AU815" s="118"/>
    </row>
    <row r="816" ht="15.75" customHeight="1">
      <c r="AH816" s="28"/>
      <c r="AJ816" s="24"/>
      <c r="AU816" s="118"/>
    </row>
    <row r="817" ht="15.75" customHeight="1">
      <c r="AH817" s="28"/>
      <c r="AJ817" s="24"/>
      <c r="AU817" s="118"/>
    </row>
    <row r="818" ht="15.75" customHeight="1">
      <c r="AH818" s="28"/>
      <c r="AJ818" s="24"/>
      <c r="AU818" s="118"/>
    </row>
    <row r="819" ht="15.75" customHeight="1">
      <c r="AH819" s="28"/>
      <c r="AJ819" s="24"/>
      <c r="AU819" s="118"/>
    </row>
    <row r="820" ht="15.75" customHeight="1">
      <c r="AH820" s="28"/>
      <c r="AJ820" s="24"/>
      <c r="AU820" s="118"/>
    </row>
    <row r="821" ht="15.75" customHeight="1">
      <c r="AH821" s="28"/>
      <c r="AJ821" s="24"/>
      <c r="AU821" s="118"/>
    </row>
    <row r="822" ht="15.75" customHeight="1">
      <c r="AH822" s="28"/>
      <c r="AJ822" s="24"/>
      <c r="AU822" s="118"/>
    </row>
    <row r="823" ht="15.75" customHeight="1">
      <c r="AH823" s="28"/>
      <c r="AJ823" s="24"/>
      <c r="AU823" s="118"/>
    </row>
    <row r="824" ht="15.75" customHeight="1">
      <c r="AH824" s="28"/>
      <c r="AJ824" s="24"/>
      <c r="AU824" s="118"/>
    </row>
    <row r="825" ht="15.75" customHeight="1">
      <c r="AH825" s="28"/>
      <c r="AJ825" s="24"/>
      <c r="AU825" s="118"/>
    </row>
    <row r="826" ht="15.75" customHeight="1">
      <c r="AH826" s="28"/>
      <c r="AJ826" s="24"/>
      <c r="AU826" s="118"/>
    </row>
    <row r="827" ht="15.75" customHeight="1">
      <c r="AH827" s="28"/>
      <c r="AJ827" s="24"/>
      <c r="AU827" s="118"/>
    </row>
    <row r="828" ht="15.75" customHeight="1">
      <c r="AH828" s="28"/>
      <c r="AJ828" s="24"/>
      <c r="AU828" s="118"/>
    </row>
    <row r="829" ht="15.75" customHeight="1">
      <c r="AH829" s="28"/>
      <c r="AJ829" s="24"/>
      <c r="AU829" s="118"/>
    </row>
    <row r="830" ht="15.75" customHeight="1">
      <c r="AH830" s="28"/>
      <c r="AJ830" s="24"/>
      <c r="AU830" s="118"/>
    </row>
    <row r="831" ht="15.75" customHeight="1">
      <c r="AH831" s="28"/>
      <c r="AJ831" s="24"/>
      <c r="AU831" s="118"/>
    </row>
    <row r="832" ht="15.75" customHeight="1">
      <c r="AH832" s="28"/>
      <c r="AJ832" s="24"/>
      <c r="AU832" s="118"/>
    </row>
    <row r="833" ht="15.75" customHeight="1">
      <c r="AH833" s="28"/>
      <c r="AJ833" s="24"/>
      <c r="AU833" s="118"/>
    </row>
    <row r="834" ht="15.75" customHeight="1">
      <c r="AH834" s="28"/>
      <c r="AJ834" s="24"/>
      <c r="AU834" s="118"/>
    </row>
    <row r="835" ht="15.75" customHeight="1">
      <c r="AH835" s="28"/>
      <c r="AJ835" s="24"/>
      <c r="AU835" s="118"/>
    </row>
    <row r="836" ht="15.75" customHeight="1">
      <c r="AH836" s="28"/>
      <c r="AJ836" s="24"/>
      <c r="AU836" s="118"/>
    </row>
    <row r="837" ht="15.75" customHeight="1">
      <c r="AH837" s="28"/>
      <c r="AJ837" s="24"/>
      <c r="AU837" s="118"/>
    </row>
    <row r="838" ht="15.75" customHeight="1">
      <c r="AH838" s="28"/>
      <c r="AJ838" s="24"/>
      <c r="AU838" s="118"/>
    </row>
    <row r="839" ht="15.75" customHeight="1">
      <c r="AH839" s="28"/>
      <c r="AJ839" s="24"/>
      <c r="AU839" s="118"/>
    </row>
    <row r="840" ht="15.75" customHeight="1">
      <c r="AH840" s="28"/>
      <c r="AJ840" s="24"/>
      <c r="AU840" s="118"/>
    </row>
    <row r="841" ht="15.75" customHeight="1">
      <c r="AH841" s="28"/>
      <c r="AJ841" s="24"/>
      <c r="AU841" s="118"/>
    </row>
    <row r="842" ht="15.75" customHeight="1">
      <c r="AH842" s="28"/>
      <c r="AJ842" s="24"/>
      <c r="AU842" s="118"/>
    </row>
    <row r="843" ht="15.75" customHeight="1">
      <c r="AH843" s="28"/>
      <c r="AJ843" s="24"/>
      <c r="AU843" s="118"/>
    </row>
    <row r="844" ht="15.75" customHeight="1">
      <c r="AH844" s="28"/>
      <c r="AJ844" s="24"/>
      <c r="AU844" s="118"/>
    </row>
    <row r="845" ht="15.75" customHeight="1">
      <c r="AH845" s="28"/>
      <c r="AJ845" s="24"/>
      <c r="AU845" s="118"/>
    </row>
    <row r="846" ht="15.75" customHeight="1">
      <c r="AH846" s="28"/>
      <c r="AJ846" s="24"/>
      <c r="AU846" s="118"/>
    </row>
    <row r="847" ht="15.75" customHeight="1">
      <c r="AH847" s="28"/>
      <c r="AJ847" s="24"/>
      <c r="AU847" s="118"/>
    </row>
    <row r="848" ht="15.75" customHeight="1">
      <c r="AH848" s="28"/>
      <c r="AJ848" s="24"/>
      <c r="AU848" s="118"/>
    </row>
    <row r="849" ht="15.75" customHeight="1">
      <c r="AH849" s="28"/>
      <c r="AJ849" s="24"/>
      <c r="AU849" s="118"/>
    </row>
    <row r="850" ht="15.75" customHeight="1">
      <c r="AH850" s="28"/>
      <c r="AJ850" s="24"/>
      <c r="AU850" s="118"/>
    </row>
    <row r="851" ht="15.75" customHeight="1">
      <c r="AH851" s="28"/>
      <c r="AJ851" s="24"/>
      <c r="AU851" s="118"/>
    </row>
    <row r="852" ht="15.75" customHeight="1">
      <c r="AH852" s="28"/>
      <c r="AJ852" s="24"/>
      <c r="AU852" s="118"/>
    </row>
    <row r="853" ht="15.75" customHeight="1">
      <c r="AH853" s="28"/>
      <c r="AJ853" s="24"/>
      <c r="AU853" s="118"/>
    </row>
    <row r="854" ht="15.75" customHeight="1">
      <c r="AH854" s="28"/>
      <c r="AJ854" s="24"/>
      <c r="AU854" s="118"/>
    </row>
    <row r="855" ht="15.75" customHeight="1">
      <c r="AH855" s="28"/>
      <c r="AJ855" s="24"/>
      <c r="AU855" s="118"/>
    </row>
    <row r="856" ht="15.75" customHeight="1">
      <c r="AH856" s="28"/>
      <c r="AJ856" s="24"/>
      <c r="AU856" s="118"/>
    </row>
    <row r="857" ht="15.75" customHeight="1">
      <c r="AH857" s="28"/>
      <c r="AJ857" s="24"/>
      <c r="AU857" s="118"/>
    </row>
    <row r="858" ht="15.75" customHeight="1">
      <c r="AH858" s="28"/>
      <c r="AJ858" s="24"/>
      <c r="AU858" s="118"/>
    </row>
    <row r="859" ht="15.75" customHeight="1">
      <c r="AH859" s="28"/>
      <c r="AJ859" s="24"/>
      <c r="AU859" s="118"/>
    </row>
    <row r="860" ht="15.75" customHeight="1">
      <c r="AH860" s="28"/>
      <c r="AJ860" s="24"/>
      <c r="AU860" s="118"/>
    </row>
    <row r="861" ht="15.75" customHeight="1">
      <c r="AH861" s="28"/>
      <c r="AJ861" s="24"/>
      <c r="AU861" s="118"/>
    </row>
    <row r="862" ht="15.75" customHeight="1">
      <c r="AH862" s="28"/>
      <c r="AJ862" s="24"/>
      <c r="AU862" s="118"/>
    </row>
    <row r="863" ht="15.75" customHeight="1">
      <c r="AH863" s="28"/>
      <c r="AJ863" s="24"/>
      <c r="AU863" s="118"/>
    </row>
    <row r="864" ht="15.75" customHeight="1">
      <c r="AH864" s="28"/>
      <c r="AJ864" s="24"/>
      <c r="AU864" s="118"/>
    </row>
    <row r="865" ht="15.75" customHeight="1">
      <c r="AH865" s="28"/>
      <c r="AJ865" s="24"/>
      <c r="AU865" s="118"/>
    </row>
    <row r="866" ht="15.75" customHeight="1">
      <c r="AH866" s="28"/>
      <c r="AJ866" s="24"/>
      <c r="AU866" s="118"/>
    </row>
    <row r="867" ht="15.75" customHeight="1">
      <c r="AH867" s="28"/>
      <c r="AJ867" s="24"/>
      <c r="AU867" s="118"/>
    </row>
    <row r="868" ht="15.75" customHeight="1">
      <c r="AH868" s="28"/>
      <c r="AJ868" s="24"/>
      <c r="AU868" s="118"/>
    </row>
    <row r="869" ht="15.75" customHeight="1">
      <c r="AH869" s="28"/>
      <c r="AJ869" s="24"/>
      <c r="AU869" s="118"/>
    </row>
    <row r="870" ht="15.75" customHeight="1">
      <c r="AH870" s="28"/>
      <c r="AJ870" s="24"/>
      <c r="AU870" s="118"/>
    </row>
    <row r="871" ht="15.75" customHeight="1">
      <c r="AH871" s="28"/>
      <c r="AJ871" s="24"/>
      <c r="AU871" s="118"/>
    </row>
    <row r="872" ht="15.75" customHeight="1">
      <c r="AH872" s="28"/>
      <c r="AJ872" s="24"/>
      <c r="AU872" s="118"/>
    </row>
    <row r="873" ht="15.75" customHeight="1">
      <c r="AH873" s="28"/>
      <c r="AJ873" s="24"/>
      <c r="AU873" s="118"/>
    </row>
    <row r="874" ht="15.75" customHeight="1">
      <c r="AH874" s="28"/>
      <c r="AJ874" s="24"/>
      <c r="AU874" s="118"/>
    </row>
    <row r="875" ht="15.75" customHeight="1">
      <c r="AH875" s="28"/>
      <c r="AJ875" s="24"/>
      <c r="AU875" s="118"/>
    </row>
    <row r="876" ht="15.75" customHeight="1">
      <c r="AH876" s="28"/>
      <c r="AJ876" s="24"/>
      <c r="AU876" s="118"/>
    </row>
    <row r="877" ht="15.75" customHeight="1">
      <c r="AH877" s="28"/>
      <c r="AJ877" s="24"/>
      <c r="AU877" s="118"/>
    </row>
    <row r="878" ht="15.75" customHeight="1">
      <c r="AH878" s="28"/>
      <c r="AJ878" s="24"/>
      <c r="AU878" s="118"/>
    </row>
    <row r="879" ht="15.75" customHeight="1">
      <c r="AH879" s="28"/>
      <c r="AJ879" s="24"/>
      <c r="AU879" s="118"/>
    </row>
    <row r="880" ht="15.75" customHeight="1">
      <c r="AH880" s="28"/>
      <c r="AJ880" s="24"/>
      <c r="AU880" s="118"/>
    </row>
    <row r="881" ht="15.75" customHeight="1">
      <c r="AH881" s="28"/>
      <c r="AJ881" s="24"/>
      <c r="AU881" s="118"/>
    </row>
    <row r="882" ht="15.75" customHeight="1">
      <c r="AH882" s="28"/>
      <c r="AJ882" s="24"/>
      <c r="AU882" s="118"/>
    </row>
    <row r="883" ht="15.75" customHeight="1">
      <c r="AH883" s="28"/>
      <c r="AJ883" s="24"/>
      <c r="AU883" s="118"/>
    </row>
    <row r="884" ht="15.75" customHeight="1">
      <c r="AH884" s="28"/>
      <c r="AJ884" s="24"/>
      <c r="AU884" s="118"/>
    </row>
    <row r="885" ht="15.75" customHeight="1">
      <c r="AH885" s="28"/>
      <c r="AJ885" s="24"/>
      <c r="AU885" s="118"/>
    </row>
    <row r="886" ht="15.75" customHeight="1">
      <c r="AH886" s="28"/>
      <c r="AJ886" s="24"/>
      <c r="AU886" s="118"/>
    </row>
    <row r="887" ht="15.75" customHeight="1">
      <c r="AH887" s="28"/>
      <c r="AJ887" s="24"/>
      <c r="AU887" s="118"/>
    </row>
    <row r="888" ht="15.75" customHeight="1">
      <c r="AH888" s="28"/>
      <c r="AJ888" s="24"/>
      <c r="AU888" s="118"/>
    </row>
    <row r="889" ht="15.75" customHeight="1">
      <c r="AH889" s="28"/>
      <c r="AJ889" s="24"/>
      <c r="AU889" s="118"/>
    </row>
    <row r="890" ht="15.75" customHeight="1">
      <c r="AH890" s="28"/>
      <c r="AJ890" s="24"/>
      <c r="AU890" s="118"/>
    </row>
    <row r="891" ht="15.75" customHeight="1">
      <c r="AH891" s="28"/>
      <c r="AJ891" s="24"/>
      <c r="AU891" s="118"/>
    </row>
    <row r="892" ht="15.75" customHeight="1">
      <c r="AH892" s="28"/>
      <c r="AJ892" s="24"/>
      <c r="AU892" s="118"/>
    </row>
    <row r="893" ht="15.75" customHeight="1">
      <c r="AH893" s="28"/>
      <c r="AJ893" s="24"/>
      <c r="AU893" s="118"/>
    </row>
    <row r="894" ht="15.75" customHeight="1">
      <c r="AH894" s="28"/>
      <c r="AJ894" s="24"/>
      <c r="AU894" s="118"/>
    </row>
    <row r="895" ht="15.75" customHeight="1">
      <c r="AH895" s="28"/>
      <c r="AJ895" s="24"/>
      <c r="AU895" s="118"/>
    </row>
    <row r="896" ht="15.75" customHeight="1">
      <c r="AH896" s="28"/>
      <c r="AJ896" s="24"/>
      <c r="AU896" s="118"/>
    </row>
    <row r="897" ht="15.75" customHeight="1">
      <c r="AH897" s="28"/>
      <c r="AJ897" s="24"/>
      <c r="AU897" s="118"/>
    </row>
    <row r="898" ht="15.75" customHeight="1">
      <c r="AH898" s="28"/>
      <c r="AJ898" s="24"/>
      <c r="AU898" s="118"/>
    </row>
    <row r="899" ht="15.75" customHeight="1">
      <c r="AH899" s="28"/>
      <c r="AJ899" s="24"/>
      <c r="AU899" s="118"/>
    </row>
    <row r="900" ht="15.75" customHeight="1">
      <c r="AH900" s="28"/>
      <c r="AJ900" s="24"/>
      <c r="AU900" s="118"/>
    </row>
    <row r="901" ht="15.75" customHeight="1">
      <c r="AH901" s="28"/>
      <c r="AJ901" s="24"/>
      <c r="AU901" s="118"/>
    </row>
    <row r="902" ht="15.75" customHeight="1">
      <c r="AH902" s="28"/>
      <c r="AJ902" s="24"/>
      <c r="AU902" s="118"/>
    </row>
    <row r="903" ht="15.75" customHeight="1">
      <c r="AH903" s="28"/>
      <c r="AJ903" s="24"/>
      <c r="AU903" s="118"/>
    </row>
    <row r="904" ht="15.75" customHeight="1">
      <c r="AH904" s="28"/>
      <c r="AJ904" s="24"/>
      <c r="AU904" s="118"/>
    </row>
    <row r="905" ht="15.75" customHeight="1">
      <c r="AH905" s="28"/>
      <c r="AJ905" s="24"/>
      <c r="AU905" s="118"/>
    </row>
    <row r="906" ht="15.75" customHeight="1">
      <c r="AH906" s="28"/>
      <c r="AJ906" s="24"/>
      <c r="AU906" s="118"/>
    </row>
    <row r="907" ht="15.75" customHeight="1">
      <c r="AH907" s="28"/>
      <c r="AJ907" s="24"/>
      <c r="AU907" s="118"/>
    </row>
    <row r="908" ht="15.75" customHeight="1">
      <c r="AH908" s="28"/>
      <c r="AJ908" s="24"/>
      <c r="AU908" s="118"/>
    </row>
    <row r="909" ht="15.75" customHeight="1">
      <c r="AH909" s="28"/>
      <c r="AJ909" s="24"/>
      <c r="AU909" s="118"/>
    </row>
    <row r="910" ht="15.75" customHeight="1">
      <c r="AH910" s="28"/>
      <c r="AJ910" s="24"/>
      <c r="AU910" s="118"/>
    </row>
    <row r="911" ht="15.75" customHeight="1">
      <c r="AH911" s="28"/>
      <c r="AJ911" s="24"/>
      <c r="AU911" s="118"/>
    </row>
    <row r="912" ht="15.75" customHeight="1">
      <c r="AH912" s="28"/>
      <c r="AJ912" s="24"/>
      <c r="AU912" s="118"/>
    </row>
    <row r="913" ht="15.75" customHeight="1">
      <c r="AH913" s="28"/>
      <c r="AJ913" s="24"/>
      <c r="AU913" s="118"/>
    </row>
    <row r="914" ht="15.75" customHeight="1">
      <c r="AH914" s="28"/>
      <c r="AJ914" s="24"/>
      <c r="AU914" s="118"/>
    </row>
    <row r="915" ht="15.75" customHeight="1">
      <c r="AH915" s="28"/>
      <c r="AJ915" s="24"/>
      <c r="AU915" s="118"/>
    </row>
    <row r="916" ht="15.75" customHeight="1">
      <c r="AH916" s="28"/>
      <c r="AJ916" s="24"/>
      <c r="AU916" s="118"/>
    </row>
    <row r="917" ht="15.75" customHeight="1">
      <c r="AH917" s="28"/>
      <c r="AJ917" s="24"/>
      <c r="AU917" s="118"/>
    </row>
    <row r="918" ht="15.75" customHeight="1">
      <c r="AH918" s="28"/>
      <c r="AJ918" s="24"/>
      <c r="AU918" s="118"/>
    </row>
    <row r="919" ht="15.75" customHeight="1">
      <c r="AH919" s="28"/>
      <c r="AJ919" s="24"/>
      <c r="AU919" s="118"/>
    </row>
    <row r="920" ht="15.75" customHeight="1">
      <c r="AH920" s="28"/>
      <c r="AJ920" s="24"/>
      <c r="AU920" s="118"/>
    </row>
    <row r="921" ht="15.75" customHeight="1">
      <c r="AH921" s="28"/>
      <c r="AJ921" s="24"/>
      <c r="AU921" s="118"/>
    </row>
    <row r="922" ht="15.75" customHeight="1">
      <c r="AH922" s="28"/>
      <c r="AJ922" s="24"/>
      <c r="AU922" s="118"/>
    </row>
    <row r="923" ht="15.75" customHeight="1">
      <c r="AH923" s="28"/>
      <c r="AJ923" s="24"/>
      <c r="AU923" s="118"/>
    </row>
    <row r="924" ht="15.75" customHeight="1">
      <c r="AH924" s="28"/>
      <c r="AJ924" s="24"/>
      <c r="AU924" s="118"/>
    </row>
    <row r="925" ht="15.75" customHeight="1">
      <c r="AH925" s="28"/>
      <c r="AJ925" s="24"/>
      <c r="AU925" s="118"/>
    </row>
    <row r="926" ht="15.75" customHeight="1">
      <c r="AH926" s="28"/>
      <c r="AJ926" s="24"/>
      <c r="AU926" s="118"/>
    </row>
    <row r="927" ht="15.75" customHeight="1">
      <c r="AH927" s="28"/>
      <c r="AJ927" s="24"/>
      <c r="AU927" s="118"/>
    </row>
    <row r="928" ht="15.75" customHeight="1">
      <c r="AH928" s="28"/>
      <c r="AJ928" s="24"/>
      <c r="AU928" s="118"/>
    </row>
    <row r="929" ht="15.75" customHeight="1">
      <c r="AH929" s="28"/>
      <c r="AJ929" s="24"/>
      <c r="AU929" s="118"/>
    </row>
    <row r="930" ht="15.75" customHeight="1">
      <c r="AH930" s="28"/>
      <c r="AJ930" s="24"/>
      <c r="AU930" s="118"/>
    </row>
    <row r="931" ht="15.75" customHeight="1">
      <c r="AH931" s="28"/>
      <c r="AJ931" s="24"/>
      <c r="AU931" s="118"/>
    </row>
    <row r="932" ht="15.75" customHeight="1">
      <c r="AH932" s="28"/>
      <c r="AJ932" s="24"/>
      <c r="AU932" s="118"/>
    </row>
    <row r="933" ht="15.75" customHeight="1">
      <c r="AH933" s="28"/>
      <c r="AJ933" s="24"/>
      <c r="AU933" s="118"/>
    </row>
    <row r="934" ht="15.75" customHeight="1">
      <c r="AH934" s="28"/>
      <c r="AJ934" s="24"/>
      <c r="AU934" s="118"/>
    </row>
    <row r="935" ht="15.75" customHeight="1">
      <c r="AH935" s="28"/>
      <c r="AJ935" s="24"/>
      <c r="AU935" s="118"/>
    </row>
    <row r="936" ht="15.75" customHeight="1">
      <c r="AH936" s="28"/>
      <c r="AJ936" s="24"/>
      <c r="AU936" s="118"/>
    </row>
    <row r="937" ht="15.75" customHeight="1">
      <c r="AH937" s="28"/>
      <c r="AJ937" s="24"/>
      <c r="AU937" s="118"/>
    </row>
    <row r="938" ht="15.75" customHeight="1">
      <c r="AH938" s="28"/>
      <c r="AJ938" s="24"/>
      <c r="AU938" s="118"/>
    </row>
    <row r="939" ht="15.75" customHeight="1">
      <c r="AH939" s="28"/>
      <c r="AJ939" s="24"/>
      <c r="AU939" s="118"/>
    </row>
    <row r="940" ht="15.75" customHeight="1">
      <c r="AH940" s="28"/>
      <c r="AJ940" s="24"/>
      <c r="AU940" s="118"/>
    </row>
    <row r="941" ht="15.75" customHeight="1">
      <c r="AH941" s="28"/>
      <c r="AJ941" s="24"/>
      <c r="AU941" s="118"/>
    </row>
    <row r="942" ht="15.75" customHeight="1">
      <c r="AH942" s="28"/>
      <c r="AJ942" s="24"/>
      <c r="AU942" s="118"/>
    </row>
    <row r="943" ht="15.75" customHeight="1">
      <c r="AH943" s="28"/>
      <c r="AJ943" s="24"/>
      <c r="AU943" s="118"/>
    </row>
    <row r="944" ht="15.75" customHeight="1">
      <c r="AH944" s="28"/>
      <c r="AJ944" s="24"/>
      <c r="AU944" s="118"/>
    </row>
    <row r="945" ht="15.75" customHeight="1">
      <c r="AH945" s="28"/>
      <c r="AJ945" s="24"/>
      <c r="AU945" s="118"/>
    </row>
    <row r="946" ht="15.75" customHeight="1">
      <c r="AH946" s="28"/>
      <c r="AJ946" s="24"/>
      <c r="AU946" s="118"/>
    </row>
    <row r="947" ht="15.75" customHeight="1">
      <c r="AH947" s="28"/>
      <c r="AJ947" s="24"/>
      <c r="AU947" s="118"/>
    </row>
    <row r="948" ht="15.75" customHeight="1">
      <c r="AH948" s="28"/>
      <c r="AJ948" s="24"/>
      <c r="AU948" s="118"/>
    </row>
    <row r="949" ht="15.75" customHeight="1">
      <c r="AH949" s="28"/>
      <c r="AJ949" s="24"/>
      <c r="AU949" s="118"/>
    </row>
    <row r="950" ht="15.75" customHeight="1">
      <c r="AH950" s="28"/>
      <c r="AJ950" s="24"/>
      <c r="AU950" s="118"/>
    </row>
    <row r="951" ht="15.75" customHeight="1">
      <c r="AH951" s="28"/>
      <c r="AJ951" s="24"/>
      <c r="AU951" s="118"/>
    </row>
    <row r="952" ht="15.75" customHeight="1">
      <c r="AH952" s="28"/>
      <c r="AJ952" s="24"/>
      <c r="AU952" s="118"/>
    </row>
    <row r="953" ht="15.75" customHeight="1">
      <c r="AH953" s="28"/>
      <c r="AJ953" s="24"/>
      <c r="AU953" s="118"/>
    </row>
    <row r="954" ht="15.75" customHeight="1">
      <c r="AH954" s="28"/>
      <c r="AJ954" s="24"/>
      <c r="AU954" s="118"/>
    </row>
    <row r="955" ht="15.75" customHeight="1">
      <c r="AH955" s="28"/>
      <c r="AJ955" s="24"/>
      <c r="AU955" s="118"/>
    </row>
    <row r="956" ht="15.75" customHeight="1">
      <c r="AH956" s="28"/>
      <c r="AJ956" s="24"/>
      <c r="AU956" s="118"/>
    </row>
    <row r="957" ht="15.75" customHeight="1">
      <c r="AH957" s="28"/>
      <c r="AJ957" s="24"/>
      <c r="AU957" s="118"/>
    </row>
    <row r="958" ht="15.75" customHeight="1">
      <c r="AH958" s="28"/>
      <c r="AJ958" s="24"/>
      <c r="AU958" s="118"/>
    </row>
    <row r="959" ht="15.75" customHeight="1">
      <c r="AH959" s="28"/>
      <c r="AJ959" s="24"/>
      <c r="AU959" s="118"/>
    </row>
    <row r="960" ht="15.75" customHeight="1">
      <c r="AH960" s="28"/>
      <c r="AJ960" s="24"/>
      <c r="AU960" s="118"/>
    </row>
    <row r="961" ht="15.75" customHeight="1">
      <c r="AH961" s="28"/>
      <c r="AJ961" s="24"/>
      <c r="AU961" s="118"/>
    </row>
    <row r="962" ht="15.75" customHeight="1">
      <c r="AH962" s="28"/>
      <c r="AJ962" s="24"/>
      <c r="AU962" s="118"/>
    </row>
    <row r="963" ht="15.75" customHeight="1">
      <c r="AH963" s="28"/>
      <c r="AJ963" s="24"/>
      <c r="AU963" s="118"/>
    </row>
    <row r="964" ht="15.75" customHeight="1">
      <c r="AH964" s="28"/>
      <c r="AJ964" s="24"/>
      <c r="AU964" s="118"/>
    </row>
    <row r="965" ht="15.75" customHeight="1">
      <c r="AH965" s="28"/>
      <c r="AJ965" s="24"/>
      <c r="AU965" s="118"/>
    </row>
    <row r="966" ht="15.75" customHeight="1">
      <c r="AH966" s="28"/>
      <c r="AJ966" s="24"/>
      <c r="AU966" s="118"/>
    </row>
    <row r="967" ht="15.75" customHeight="1">
      <c r="AH967" s="28"/>
      <c r="AJ967" s="24"/>
      <c r="AU967" s="118"/>
    </row>
    <row r="968" ht="15.75" customHeight="1">
      <c r="AH968" s="28"/>
      <c r="AJ968" s="24"/>
      <c r="AU968" s="118"/>
    </row>
    <row r="969" ht="15.75" customHeight="1">
      <c r="AH969" s="28"/>
      <c r="AJ969" s="24"/>
      <c r="AU969" s="118"/>
    </row>
    <row r="970" ht="15.75" customHeight="1">
      <c r="AH970" s="28"/>
      <c r="AJ970" s="24"/>
      <c r="AU970" s="118"/>
    </row>
    <row r="971" ht="15.75" customHeight="1">
      <c r="AH971" s="28"/>
      <c r="AJ971" s="24"/>
      <c r="AU971" s="118"/>
    </row>
    <row r="972" ht="15.75" customHeight="1">
      <c r="AH972" s="28"/>
      <c r="AJ972" s="24"/>
      <c r="AU972" s="118"/>
    </row>
    <row r="973" ht="15.75" customHeight="1">
      <c r="AH973" s="28"/>
      <c r="AJ973" s="24"/>
      <c r="AU973" s="118"/>
    </row>
    <row r="974" ht="15.75" customHeight="1">
      <c r="AH974" s="28"/>
      <c r="AJ974" s="24"/>
      <c r="AU974" s="118"/>
    </row>
    <row r="975" ht="15.75" customHeight="1">
      <c r="AH975" s="28"/>
      <c r="AJ975" s="24"/>
      <c r="AU975" s="118"/>
    </row>
    <row r="976" ht="15.75" customHeight="1">
      <c r="AH976" s="28"/>
      <c r="AJ976" s="24"/>
      <c r="AU976" s="118"/>
    </row>
    <row r="977" ht="15.75" customHeight="1">
      <c r="AH977" s="28"/>
      <c r="AJ977" s="24"/>
      <c r="AU977" s="118"/>
    </row>
    <row r="978" ht="15.75" customHeight="1">
      <c r="AH978" s="28"/>
      <c r="AJ978" s="24"/>
      <c r="AU978" s="118"/>
    </row>
    <row r="979" ht="15.75" customHeight="1">
      <c r="AH979" s="28"/>
      <c r="AJ979" s="24"/>
      <c r="AU979" s="118"/>
    </row>
    <row r="980" ht="15.75" customHeight="1">
      <c r="AH980" s="28"/>
      <c r="AJ980" s="24"/>
      <c r="AU980" s="118"/>
    </row>
    <row r="981" ht="15.75" customHeight="1">
      <c r="AH981" s="28"/>
      <c r="AJ981" s="24"/>
      <c r="AU981" s="118"/>
    </row>
    <row r="982" ht="15.75" customHeight="1">
      <c r="AH982" s="28"/>
      <c r="AJ982" s="24"/>
      <c r="AU982" s="118"/>
    </row>
    <row r="983" ht="15.75" customHeight="1">
      <c r="AH983" s="28"/>
      <c r="AJ983" s="24"/>
      <c r="AU983" s="118"/>
    </row>
    <row r="984" ht="15.75" customHeight="1">
      <c r="AH984" s="28"/>
      <c r="AJ984" s="24"/>
      <c r="AU984" s="118"/>
    </row>
    <row r="985" ht="15.75" customHeight="1">
      <c r="AH985" s="28"/>
      <c r="AJ985" s="24"/>
      <c r="AU985" s="118"/>
    </row>
    <row r="986" ht="15.75" customHeight="1">
      <c r="AH986" s="28"/>
      <c r="AJ986" s="24"/>
      <c r="AU986" s="118"/>
    </row>
    <row r="987" ht="15.75" customHeight="1">
      <c r="AH987" s="28"/>
      <c r="AJ987" s="24"/>
      <c r="AU987" s="118"/>
    </row>
    <row r="988" ht="15.75" customHeight="1">
      <c r="AH988" s="28"/>
      <c r="AJ988" s="24"/>
      <c r="AU988" s="118"/>
    </row>
    <row r="989" ht="15.75" customHeight="1">
      <c r="AH989" s="28"/>
      <c r="AJ989" s="24"/>
      <c r="AU989" s="118"/>
    </row>
    <row r="990" ht="15.75" customHeight="1">
      <c r="AH990" s="28"/>
      <c r="AJ990" s="24"/>
      <c r="AU990" s="118"/>
    </row>
    <row r="991" ht="15.75" customHeight="1">
      <c r="AH991" s="28"/>
      <c r="AJ991" s="24"/>
      <c r="AU991" s="118"/>
    </row>
    <row r="992" ht="15.75" customHeight="1">
      <c r="AH992" s="28"/>
      <c r="AJ992" s="24"/>
      <c r="AU992" s="118"/>
    </row>
    <row r="993" ht="15.75" customHeight="1">
      <c r="AH993" s="28"/>
      <c r="AJ993" s="24"/>
      <c r="AU993" s="118"/>
    </row>
    <row r="994" ht="15.75" customHeight="1">
      <c r="AH994" s="28"/>
      <c r="AJ994" s="24"/>
      <c r="AU994" s="118"/>
    </row>
    <row r="995" ht="15.75" customHeight="1">
      <c r="AH995" s="28"/>
      <c r="AJ995" s="24"/>
      <c r="AU995" s="118"/>
    </row>
    <row r="996" ht="15.75" customHeight="1">
      <c r="AH996" s="28"/>
      <c r="AJ996" s="24"/>
      <c r="AU996" s="118"/>
    </row>
    <row r="997" ht="15.75" customHeight="1">
      <c r="AH997" s="28"/>
      <c r="AJ997" s="24"/>
      <c r="AU997" s="118"/>
    </row>
    <row r="998" ht="15.75" customHeight="1">
      <c r="AH998" s="28"/>
      <c r="AJ998" s="24"/>
      <c r="AU998" s="118"/>
    </row>
    <row r="999" ht="15.75" customHeight="1">
      <c r="AH999" s="28"/>
      <c r="AJ999" s="24"/>
      <c r="AU999" s="1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5"/>
    <col customWidth="1" min="2" max="2" width="26.63"/>
    <col customWidth="1" min="3" max="3" width="17.0"/>
    <col customWidth="1" min="5" max="5" width="21.88"/>
  </cols>
  <sheetData>
    <row r="1" ht="15.75" customHeight="1">
      <c r="A1" s="12" t="s">
        <v>111</v>
      </c>
      <c r="B1" s="12" t="s">
        <v>1</v>
      </c>
      <c r="C1" s="12" t="s">
        <v>2</v>
      </c>
      <c r="D1" s="12" t="s">
        <v>3</v>
      </c>
    </row>
    <row r="2" ht="15.75" customHeight="1"/>
    <row r="3" ht="15.75" customHeight="1"/>
    <row r="4" ht="15.75" customHeight="1">
      <c r="A4" s="137" t="s">
        <v>28</v>
      </c>
      <c r="E4" s="138" t="s">
        <v>112</v>
      </c>
    </row>
    <row r="5" ht="15.75" customHeight="1">
      <c r="A5" s="21">
        <v>44953.0</v>
      </c>
      <c r="B5" s="16" t="s">
        <v>29</v>
      </c>
      <c r="C5" s="17">
        <v>50000.0</v>
      </c>
      <c r="D5" s="18">
        <v>0.08</v>
      </c>
      <c r="E5" s="139">
        <f t="shared" ref="E5:E22" si="1">C5/$C$24</f>
        <v>0.03333333333</v>
      </c>
    </row>
    <row r="6" ht="15.75" customHeight="1">
      <c r="A6" s="21">
        <v>44956.0</v>
      </c>
      <c r="B6" s="16" t="s">
        <v>36</v>
      </c>
      <c r="C6" s="17">
        <v>20000.0</v>
      </c>
      <c r="D6" s="18">
        <v>0.08</v>
      </c>
      <c r="E6" s="139">
        <f t="shared" si="1"/>
        <v>0.01333333333</v>
      </c>
    </row>
    <row r="7" ht="15.75" customHeight="1">
      <c r="A7" s="21">
        <v>44956.0</v>
      </c>
      <c r="B7" s="16" t="s">
        <v>41</v>
      </c>
      <c r="C7" s="17">
        <v>30000.0</v>
      </c>
      <c r="D7" s="18">
        <v>0.08</v>
      </c>
      <c r="E7" s="139">
        <f t="shared" si="1"/>
        <v>0.02</v>
      </c>
    </row>
    <row r="8" ht="15.75" customHeight="1">
      <c r="A8" s="21">
        <v>44957.0</v>
      </c>
      <c r="B8" s="16" t="s">
        <v>46</v>
      </c>
      <c r="C8" s="17">
        <v>120000.0</v>
      </c>
      <c r="D8" s="18">
        <v>0.0825</v>
      </c>
      <c r="E8" s="139">
        <f t="shared" si="1"/>
        <v>0.08</v>
      </c>
    </row>
    <row r="9" ht="15.75" customHeight="1">
      <c r="A9" s="21">
        <v>44958.0</v>
      </c>
      <c r="B9" s="22" t="s">
        <v>50</v>
      </c>
      <c r="C9" s="17">
        <v>80000.0</v>
      </c>
      <c r="D9" s="18">
        <v>0.0825</v>
      </c>
      <c r="E9" s="139">
        <f t="shared" si="1"/>
        <v>0.05333333333</v>
      </c>
    </row>
    <row r="10" ht="15.75" customHeight="1">
      <c r="A10" s="21">
        <v>44958.0</v>
      </c>
      <c r="B10" s="22" t="s">
        <v>53</v>
      </c>
      <c r="C10" s="17">
        <v>100000.0</v>
      </c>
      <c r="D10" s="18">
        <v>0.08</v>
      </c>
      <c r="E10" s="139">
        <f t="shared" si="1"/>
        <v>0.06666666667</v>
      </c>
    </row>
    <row r="11" ht="15.75" customHeight="1">
      <c r="A11" s="21">
        <v>44958.0</v>
      </c>
      <c r="B11" s="22" t="s">
        <v>113</v>
      </c>
      <c r="C11" s="17">
        <v>50000.0</v>
      </c>
      <c r="D11" s="18">
        <v>0.08</v>
      </c>
      <c r="E11" s="139">
        <f t="shared" si="1"/>
        <v>0.03333333333</v>
      </c>
    </row>
    <row r="12" ht="15.75" customHeight="1">
      <c r="A12" s="21">
        <v>44959.0</v>
      </c>
      <c r="B12" s="22" t="s">
        <v>62</v>
      </c>
      <c r="C12" s="17">
        <v>50000.0</v>
      </c>
      <c r="D12" s="18">
        <v>0.08</v>
      </c>
      <c r="E12" s="139">
        <f t="shared" si="1"/>
        <v>0.03333333333</v>
      </c>
    </row>
    <row r="13" ht="15.75" customHeight="1">
      <c r="A13" s="21">
        <v>44960.0</v>
      </c>
      <c r="B13" s="22" t="s">
        <v>65</v>
      </c>
      <c r="C13" s="17">
        <v>50000.0</v>
      </c>
      <c r="D13" s="18">
        <v>0.08</v>
      </c>
      <c r="E13" s="139">
        <f t="shared" si="1"/>
        <v>0.03333333333</v>
      </c>
    </row>
    <row r="14" ht="15.75" customHeight="1">
      <c r="A14" s="21">
        <v>44960.0</v>
      </c>
      <c r="B14" s="22" t="s">
        <v>69</v>
      </c>
      <c r="C14" s="17">
        <v>20000.0</v>
      </c>
      <c r="D14" s="18">
        <v>0.08</v>
      </c>
      <c r="E14" s="139">
        <f t="shared" si="1"/>
        <v>0.01333333333</v>
      </c>
    </row>
    <row r="15" ht="15.75" customHeight="1">
      <c r="A15" s="21">
        <v>44960.0</v>
      </c>
      <c r="B15" s="22" t="s">
        <v>114</v>
      </c>
      <c r="C15" s="17">
        <v>500000.0</v>
      </c>
      <c r="D15" s="18">
        <v>0.0825</v>
      </c>
      <c r="E15" s="139">
        <f t="shared" si="1"/>
        <v>0.3333333333</v>
      </c>
    </row>
    <row r="16" ht="15.75" customHeight="1">
      <c r="A16" s="21">
        <v>44960.0</v>
      </c>
      <c r="B16" s="22" t="s">
        <v>77</v>
      </c>
      <c r="C16" s="17">
        <v>30000.0</v>
      </c>
      <c r="D16" s="18">
        <v>0.08</v>
      </c>
      <c r="E16" s="139">
        <f t="shared" si="1"/>
        <v>0.02</v>
      </c>
    </row>
    <row r="17" ht="15.75" customHeight="1">
      <c r="A17" s="21">
        <v>44960.0</v>
      </c>
      <c r="B17" s="22" t="s">
        <v>81</v>
      </c>
      <c r="C17" s="17">
        <v>20000.0</v>
      </c>
      <c r="D17" s="18">
        <v>0.08</v>
      </c>
      <c r="E17" s="139">
        <f t="shared" si="1"/>
        <v>0.01333333333</v>
      </c>
    </row>
    <row r="18" ht="15.75" customHeight="1">
      <c r="A18" s="21">
        <v>44961.0</v>
      </c>
      <c r="B18" s="22" t="s">
        <v>84</v>
      </c>
      <c r="C18" s="17">
        <v>50000.0</v>
      </c>
      <c r="D18" s="18">
        <v>0.08</v>
      </c>
      <c r="E18" s="139">
        <f t="shared" si="1"/>
        <v>0.03333333333</v>
      </c>
    </row>
    <row r="19" ht="15.75" customHeight="1">
      <c r="A19" s="21">
        <v>44963.0</v>
      </c>
      <c r="B19" s="22" t="s">
        <v>88</v>
      </c>
      <c r="C19" s="17">
        <v>200000.0</v>
      </c>
      <c r="D19" s="18">
        <v>0.085</v>
      </c>
      <c r="E19" s="139">
        <f t="shared" si="1"/>
        <v>0.1333333333</v>
      </c>
    </row>
    <row r="20" ht="15.75" customHeight="1">
      <c r="A20" s="21">
        <v>44965.0</v>
      </c>
      <c r="B20" s="22" t="s">
        <v>92</v>
      </c>
      <c r="C20" s="17">
        <v>100000.0</v>
      </c>
      <c r="D20" s="18">
        <v>0.0825</v>
      </c>
      <c r="E20" s="139">
        <f t="shared" si="1"/>
        <v>0.06666666667</v>
      </c>
    </row>
    <row r="21" ht="15.75" customHeight="1">
      <c r="A21" s="21">
        <v>44967.0</v>
      </c>
      <c r="B21" s="22" t="s">
        <v>95</v>
      </c>
      <c r="C21" s="17">
        <v>20000.0</v>
      </c>
      <c r="D21" s="18">
        <v>0.08</v>
      </c>
      <c r="E21" s="139">
        <f t="shared" si="1"/>
        <v>0.01333333333</v>
      </c>
    </row>
    <row r="22" ht="15.75" customHeight="1">
      <c r="A22" s="21">
        <v>44970.0</v>
      </c>
      <c r="B22" s="22" t="s">
        <v>99</v>
      </c>
      <c r="C22" s="17">
        <v>10000.0</v>
      </c>
      <c r="D22" s="18">
        <v>0.08</v>
      </c>
      <c r="E22" s="139">
        <f t="shared" si="1"/>
        <v>0.006666666667</v>
      </c>
    </row>
    <row r="23" ht="15.75" customHeight="1"/>
    <row r="24" ht="15.75" customHeight="1">
      <c r="B24" s="140" t="s">
        <v>115</v>
      </c>
      <c r="C24" s="130">
        <f>sum(C5:C22)</f>
        <v>1500000</v>
      </c>
      <c r="E24" s="139">
        <f>sum(E5:E22)</f>
        <v>1</v>
      </c>
    </row>
    <row r="25" ht="15.75" customHeight="1"/>
    <row r="26" ht="15.75" customHeight="1"/>
    <row r="27" ht="15.75" customHeight="1">
      <c r="A27" s="141" t="s">
        <v>103</v>
      </c>
    </row>
    <row r="28" ht="15.75" customHeight="1">
      <c r="A28" s="142" t="s">
        <v>116</v>
      </c>
      <c r="E28" s="138" t="s">
        <v>112</v>
      </c>
    </row>
    <row r="29" ht="15.75" customHeight="1">
      <c r="A29" s="143">
        <v>45611.0</v>
      </c>
      <c r="B29" s="16" t="s">
        <v>36</v>
      </c>
      <c r="C29" s="17">
        <v>20000.0</v>
      </c>
      <c r="D29" s="18">
        <v>0.08</v>
      </c>
      <c r="E29" s="144">
        <f t="shared" ref="E29:E30" si="2">C29/$C$53</f>
        <v>0.01333333333</v>
      </c>
    </row>
    <row r="30" ht="15.75" customHeight="1">
      <c r="A30" s="143">
        <v>45611.0</v>
      </c>
      <c r="B30" s="16" t="s">
        <v>41</v>
      </c>
      <c r="C30" s="17">
        <v>30000.0</v>
      </c>
      <c r="D30" s="18">
        <v>0.08</v>
      </c>
      <c r="E30" s="144">
        <f t="shared" si="2"/>
        <v>0.02</v>
      </c>
    </row>
    <row r="31" ht="15.75" customHeight="1">
      <c r="E31" s="144"/>
    </row>
    <row r="32" ht="15.75" customHeight="1">
      <c r="A32" s="142" t="s">
        <v>117</v>
      </c>
      <c r="E32" s="144"/>
    </row>
    <row r="33" ht="15.75" customHeight="1">
      <c r="A33" s="145">
        <v>45611.0</v>
      </c>
      <c r="B33" s="146" t="s">
        <v>104</v>
      </c>
      <c r="C33" s="147">
        <v>50000.0</v>
      </c>
      <c r="D33" s="148">
        <v>0.0825</v>
      </c>
      <c r="E33" s="149">
        <f>C33/$C$53</f>
        <v>0.03333333333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E34" s="144"/>
    </row>
    <row r="35" ht="15.75" customHeight="1">
      <c r="A35" s="142" t="s">
        <v>118</v>
      </c>
      <c r="E35" s="144"/>
    </row>
    <row r="36" ht="15.75" customHeight="1">
      <c r="A36" s="21">
        <v>44953.0</v>
      </c>
      <c r="B36" s="16" t="s">
        <v>29</v>
      </c>
      <c r="C36" s="17">
        <v>50000.0</v>
      </c>
      <c r="D36" s="18">
        <v>0.08</v>
      </c>
      <c r="E36" s="144">
        <f t="shared" ref="E36:E51" si="3">C36/$C$53</f>
        <v>0.03333333333</v>
      </c>
    </row>
    <row r="37" ht="15.75" customHeight="1">
      <c r="A37" s="21">
        <v>44957.0</v>
      </c>
      <c r="B37" s="16" t="s">
        <v>46</v>
      </c>
      <c r="C37" s="17">
        <v>120000.0</v>
      </c>
      <c r="D37" s="18">
        <v>0.0825</v>
      </c>
      <c r="E37" s="144">
        <f t="shared" si="3"/>
        <v>0.08</v>
      </c>
    </row>
    <row r="38" ht="15.75" customHeight="1">
      <c r="A38" s="21">
        <v>44958.0</v>
      </c>
      <c r="B38" s="22" t="s">
        <v>50</v>
      </c>
      <c r="C38" s="17">
        <v>80000.0</v>
      </c>
      <c r="D38" s="18">
        <v>0.0825</v>
      </c>
      <c r="E38" s="144">
        <f t="shared" si="3"/>
        <v>0.05333333333</v>
      </c>
    </row>
    <row r="39" ht="15.75" customHeight="1">
      <c r="A39" s="21">
        <v>44958.0</v>
      </c>
      <c r="B39" s="22" t="s">
        <v>53</v>
      </c>
      <c r="C39" s="17">
        <v>100000.0</v>
      </c>
      <c r="D39" s="18">
        <v>0.08</v>
      </c>
      <c r="E39" s="144">
        <f t="shared" si="3"/>
        <v>0.06666666667</v>
      </c>
    </row>
    <row r="40" ht="15.75" customHeight="1">
      <c r="A40" s="21">
        <v>44958.0</v>
      </c>
      <c r="B40" s="22" t="s">
        <v>113</v>
      </c>
      <c r="C40" s="17">
        <v>50000.0</v>
      </c>
      <c r="D40" s="18">
        <v>0.08</v>
      </c>
      <c r="E40" s="144">
        <f t="shared" si="3"/>
        <v>0.03333333333</v>
      </c>
    </row>
    <row r="41" ht="15.75" customHeight="1">
      <c r="A41" s="21">
        <v>44959.0</v>
      </c>
      <c r="B41" s="22" t="s">
        <v>62</v>
      </c>
      <c r="C41" s="17">
        <v>50000.0</v>
      </c>
      <c r="D41" s="18">
        <v>0.08</v>
      </c>
      <c r="E41" s="144">
        <f t="shared" si="3"/>
        <v>0.03333333333</v>
      </c>
    </row>
    <row r="42" ht="15.75" customHeight="1">
      <c r="A42" s="21">
        <v>44960.0</v>
      </c>
      <c r="B42" s="22" t="s">
        <v>65</v>
      </c>
      <c r="C42" s="17">
        <v>50000.0</v>
      </c>
      <c r="D42" s="18">
        <v>0.08</v>
      </c>
      <c r="E42" s="144">
        <f t="shared" si="3"/>
        <v>0.03333333333</v>
      </c>
    </row>
    <row r="43" ht="15.75" customHeight="1">
      <c r="A43" s="21">
        <v>44960.0</v>
      </c>
      <c r="B43" s="22" t="s">
        <v>69</v>
      </c>
      <c r="C43" s="17">
        <v>20000.0</v>
      </c>
      <c r="D43" s="18">
        <v>0.08</v>
      </c>
      <c r="E43" s="144">
        <f t="shared" si="3"/>
        <v>0.01333333333</v>
      </c>
    </row>
    <row r="44" ht="15.75" customHeight="1">
      <c r="A44" s="21">
        <v>44960.0</v>
      </c>
      <c r="B44" s="22" t="s">
        <v>114</v>
      </c>
      <c r="C44" s="17">
        <v>500000.0</v>
      </c>
      <c r="D44" s="18">
        <v>0.0825</v>
      </c>
      <c r="E44" s="144">
        <f t="shared" si="3"/>
        <v>0.3333333333</v>
      </c>
    </row>
    <row r="45" ht="15.75" customHeight="1">
      <c r="A45" s="21">
        <v>44960.0</v>
      </c>
      <c r="B45" s="22" t="s">
        <v>77</v>
      </c>
      <c r="C45" s="17">
        <v>30000.0</v>
      </c>
      <c r="D45" s="18">
        <v>0.08</v>
      </c>
      <c r="E45" s="144">
        <f t="shared" si="3"/>
        <v>0.02</v>
      </c>
    </row>
    <row r="46" ht="15.75" customHeight="1">
      <c r="A46" s="21">
        <v>44960.0</v>
      </c>
      <c r="B46" s="22" t="s">
        <v>81</v>
      </c>
      <c r="C46" s="17">
        <v>20000.0</v>
      </c>
      <c r="D46" s="18">
        <v>0.08</v>
      </c>
      <c r="E46" s="144">
        <f t="shared" si="3"/>
        <v>0.01333333333</v>
      </c>
    </row>
    <row r="47" ht="15.75" customHeight="1">
      <c r="A47" s="21">
        <v>44961.0</v>
      </c>
      <c r="B47" s="22" t="s">
        <v>84</v>
      </c>
      <c r="C47" s="17">
        <v>50000.0</v>
      </c>
      <c r="D47" s="18">
        <v>0.08</v>
      </c>
      <c r="E47" s="144">
        <f t="shared" si="3"/>
        <v>0.03333333333</v>
      </c>
    </row>
    <row r="48" ht="15.75" customHeight="1">
      <c r="A48" s="21">
        <v>44963.0</v>
      </c>
      <c r="B48" s="22" t="s">
        <v>88</v>
      </c>
      <c r="C48" s="17">
        <v>200000.0</v>
      </c>
      <c r="D48" s="18">
        <v>0.085</v>
      </c>
      <c r="E48" s="144">
        <f t="shared" si="3"/>
        <v>0.1333333333</v>
      </c>
    </row>
    <row r="49" ht="15.75" customHeight="1">
      <c r="A49" s="21">
        <v>44965.0</v>
      </c>
      <c r="B49" s="22" t="s">
        <v>92</v>
      </c>
      <c r="C49" s="17">
        <v>100000.0</v>
      </c>
      <c r="D49" s="18">
        <v>0.0825</v>
      </c>
      <c r="E49" s="144">
        <f t="shared" si="3"/>
        <v>0.06666666667</v>
      </c>
    </row>
    <row r="50" ht="15.75" customHeight="1">
      <c r="A50" s="21">
        <v>44967.0</v>
      </c>
      <c r="B50" s="22" t="s">
        <v>95</v>
      </c>
      <c r="C50" s="17">
        <v>20000.0</v>
      </c>
      <c r="D50" s="18">
        <v>0.08</v>
      </c>
      <c r="E50" s="144">
        <f t="shared" si="3"/>
        <v>0.01333333333</v>
      </c>
    </row>
    <row r="51" ht="15.75" customHeight="1">
      <c r="A51" s="21">
        <v>44970.0</v>
      </c>
      <c r="B51" s="22" t="s">
        <v>99</v>
      </c>
      <c r="C51" s="17">
        <v>10000.0</v>
      </c>
      <c r="D51" s="18">
        <v>0.08</v>
      </c>
      <c r="E51" s="144">
        <f t="shared" si="3"/>
        <v>0.006666666667</v>
      </c>
    </row>
    <row r="52" ht="15.75" customHeight="1"/>
    <row r="53" ht="15.75" customHeight="1">
      <c r="A53" s="131"/>
      <c r="B53" s="140" t="s">
        <v>115</v>
      </c>
      <c r="C53" s="132">
        <f>sum(C29:C51)-C33</f>
        <v>1500000</v>
      </c>
      <c r="D53" s="131"/>
      <c r="E53" s="150">
        <f>sum(E29:E51)-E33</f>
        <v>1</v>
      </c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