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4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AWw4/dRab7lDlQx2Q2D7f0z13L4UUVFieEfuihBiqSQ="/>
    </ext>
  </extLst>
</workbook>
</file>

<file path=xl/sharedStrings.xml><?xml version="1.0" encoding="utf-8"?>
<sst xmlns="http://schemas.openxmlformats.org/spreadsheetml/2006/main" count="185" uniqueCount="80">
  <si>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</si>
  <si>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</si>
  <si>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</si>
  <si>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</si>
  <si>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</si>
  <si>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</si>
  <si>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</si>
  <si>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</si>
  <si>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</si>
  <si>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</si>
  <si>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</si>
  <si>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</si>
  <si>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2nd实际发息</t>
  </si>
  <si>
    <t>Cover Start date</t>
  </si>
  <si>
    <t>Cover End date</t>
  </si>
  <si>
    <t>3rd 应发股息</t>
  </si>
  <si>
    <t>3rd实际发息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</si>
  <si>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</si>
  <si>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</si>
  <si>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</si>
  <si>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</si>
  <si>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</si>
  <si>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</si>
  <si>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</si>
  <si>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</si>
  <si>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</si>
  <si>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</si>
  <si>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</si>
  <si>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Song Huang</t>
  </si>
  <si>
    <t>Chase 834 ACH</t>
  </si>
  <si>
    <t>Domestic</t>
  </si>
  <si>
    <t>017-82-3859</t>
  </si>
  <si>
    <t>ACH</t>
  </si>
  <si>
    <t>2700 Broadway, Apt 10A, New York, NY, 10025</t>
  </si>
  <si>
    <t>Reliance USA Service Inc (Lina Tasci)</t>
  </si>
  <si>
    <t>-</t>
  </si>
  <si>
    <t>92-195-6411</t>
  </si>
  <si>
    <t>29 14 139th Sttreet, APT 6G, Flushing, NY, 11354</t>
  </si>
  <si>
    <t>Deming Zhang</t>
  </si>
  <si>
    <t>International</t>
  </si>
  <si>
    <t>220 Ansun Road, No. 38, Room 100, Shanghai, China, 200051</t>
  </si>
  <si>
    <t>2016 Yi Zhang Dynasty Trust</t>
  </si>
  <si>
    <t>Domestic/Entity</t>
  </si>
  <si>
    <t>81-6764299</t>
  </si>
  <si>
    <t>17 Montauk Trail, Wayne, NJ, 07470</t>
  </si>
  <si>
    <t>Stephanie Yang (Yuchi Li)</t>
  </si>
  <si>
    <t>106-80-1252</t>
  </si>
  <si>
    <t>12 Wilmington Drive, Melville, NY, 11747</t>
  </si>
  <si>
    <t>Rongqing Xu</t>
  </si>
  <si>
    <t>551-99-4229</t>
  </si>
  <si>
    <t>253-11 57th Ave, Little Neck, NY, 11362</t>
  </si>
  <si>
    <t>Jianzhong You</t>
  </si>
  <si>
    <t>424-21-5849</t>
  </si>
  <si>
    <t>39900000591697174</t>
  </si>
  <si>
    <t>212 Heritage Mill Dr, Madison, AL, 35758</t>
  </si>
  <si>
    <t>Changqin Wang</t>
  </si>
  <si>
    <t>6-8-2023发了4238.35，6月9号补发了249.32</t>
  </si>
  <si>
    <t>118-78-2971</t>
  </si>
  <si>
    <t>29-49 137 Street, APT 3C, Flushing, NY, 11354</t>
  </si>
  <si>
    <t>Hui Tang</t>
  </si>
  <si>
    <t>22 AVENUE DES ERABLES, , VIRY-CHATILLON, Ile de France, FR, 91170</t>
  </si>
  <si>
    <t>Run Wang</t>
  </si>
  <si>
    <t>6月8-2023发了847.67，6月9号补发了24.93</t>
  </si>
  <si>
    <t>697-30-9488</t>
  </si>
  <si>
    <t>70 W McClellan Ave, Livingston, NJ, 07039</t>
  </si>
  <si>
    <t>David Tang</t>
  </si>
  <si>
    <t>530-04-3430</t>
  </si>
  <si>
    <t>51-54 Codewise Place, 1st Floor, Elmhurst, NY, 11373</t>
  </si>
  <si>
    <t>Christina Y Hu</t>
  </si>
  <si>
    <t>156-02-7449</t>
  </si>
  <si>
    <t>22228 St Barts Ln, Estero, FL, 33928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</si>
  <si>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</si>
  <si>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</si>
  <si>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</si>
  <si>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</si>
  <si>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</si>
  <si>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Stephanie Yang</t>
  </si>
  <si>
    <t>Christina Hu</t>
  </si>
  <si>
    <t>Total Capital Contribution: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</si>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</sst>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_(&quot;$&quot;* #,##0.00_);_(&quot;$&quot;* \(#,##0.00\);_(&quot;$&quot;* &quot;-&quot;??_);_(@_)"/>
    <numFmt numFmtId="166" formatCode="0.0000%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FF0000"/>
      <name val="Calibri"/>
    </font>
    <font>
      <color rgb="FFFF0000"/>
      <name val="Arial"/>
    </font>
    <font>
      <sz val="11.0"/>
      <color theme="1"/>
      <name val="Helvetica Neue"/>
    </font>
    <font>
      <b/>
      <color theme="1"/>
      <name val="Arial"/>
      <scheme val="minor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5" xfId="0" applyAlignment="1" applyBorder="1" applyFont="1" applyNumberFormat="1">
      <alignment horizontal="center" shrinkToFit="0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wrapText="0"/>
    </xf>
    <xf borderId="1" fillId="0" fontId="3" numFmtId="165" xfId="0" applyAlignment="1" applyBorder="1" applyFont="1" applyNumberForma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1" fillId="0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left" vertical="bottom"/>
    </xf>
    <xf borderId="1" fillId="0" fontId="4" numFmtId="0" xfId="0" applyAlignment="1" applyBorder="1" applyFont="1">
      <alignment horizontal="center" vertical="bottom"/>
    </xf>
    <xf borderId="0" fillId="0" fontId="6" numFmtId="164" xfId="0" applyAlignment="1" applyFont="1" applyNumberForma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6" numFmtId="165" xfId="0" applyAlignment="1" applyFont="1" applyNumberFormat="1">
      <alignment horizontal="center" shrinkToFit="0" wrapText="0"/>
    </xf>
    <xf borderId="0" fillId="0" fontId="6" numFmtId="10" xfId="0" applyAlignment="1" applyFont="1" applyNumberFormat="1">
      <alignment horizontal="center" shrinkToFit="0" wrapText="0"/>
    </xf>
    <xf borderId="1" fillId="0" fontId="6" numFmtId="165" xfId="0" applyAlignment="1" applyBorder="1" applyFont="1" applyNumberFormat="1">
      <alignment horizontal="center" shrinkToFit="0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wrapText="0"/>
    </xf>
    <xf borderId="1" fillId="0" fontId="6" numFmtId="165" xfId="0" applyAlignment="1" applyBorder="1" applyFont="1" applyNumberFormat="1">
      <alignment horizontal="center" shrinkToFit="0" vertical="bottom" wrapText="0"/>
    </xf>
    <xf borderId="0" fillId="0" fontId="6" numFmtId="165" xfId="0" applyAlignment="1" applyFont="1" applyNumberForma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0" fontId="6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left" shrinkToFit="0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1" fillId="0" fontId="6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horizontal="left"/>
    </xf>
    <xf borderId="0" fillId="0" fontId="9" numFmtId="0" xfId="0" applyFont="1"/>
    <xf borderId="0" fillId="0" fontId="10" numFmtId="165" xfId="0" applyFont="1" applyNumberFormat="1"/>
    <xf borderId="0" fillId="0" fontId="10" numFmtId="0" xfId="0" applyAlignment="1" applyFont="1">
      <alignment horizontal="left"/>
    </xf>
    <xf borderId="0" fillId="0" fontId="4" numFmtId="165" xfId="0" applyAlignment="1" applyFont="1" applyNumberFormat="1">
      <alignment shrinkToFit="0" vertical="bottom" wrapText="0"/>
    </xf>
    <xf borderId="0" fillId="0" fontId="11" numFmtId="0" xfId="0" applyAlignment="1" applyFont="1">
      <alignment vertical="bottom"/>
    </xf>
    <xf borderId="0" fillId="0" fontId="10" numFmtId="166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0" fillId="0" fontId="5" numFmtId="166" xfId="0" applyFont="1" applyNumberFormat="1"/>
    <xf borderId="0" fillId="0" fontId="6" numFmtId="164" xfId="0" applyAlignment="1" applyFont="1" applyNumberForma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5" numFmtId="165" xfId="0" applyFont="1" applyNumberFormat="1"/>
    <xf borderId="0" fillId="0" fontId="11" numFmtId="0" xfId="0" applyAlignment="1" applyFont="1">
      <alignment readingOrder="0" vertical="bottom"/>
    </xf>
    <xf borderId="0" fillId="0" fontId="10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5"/>
    <col customWidth="1" min="2" max="2" width="33.38"/>
    <col customWidth="1" min="3" max="3" width="17.5"/>
    <col customWidth="1" min="11" max="11" width="37.25"/>
    <col customWidth="1" min="26" max="26" width="15.88"/>
    <col customWidth="1" min="27" max="27" width="21.63"/>
    <col customWidth="1" min="32" max="32" width="16.63"/>
    <col customWidth="1" min="33" max="33" width="13.5"/>
    <col customWidth="1" min="36" max="36" width="19.13"/>
    <col customWidth="1" min="37" max="37" width="19.25"/>
    <col customWidth="1" min="38" max="38" width="53.63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1"/>
      <c r="AA1" s="2" t="s">
        <v>17</v>
      </c>
      <c r="AB1" s="1" t="s">
        <v>18</v>
      </c>
      <c r="AC1" s="1" t="s">
        <v>19</v>
      </c>
      <c r="AD1" s="1"/>
      <c r="AE1" s="3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/>
    </row>
    <row r="2" ht="15.75" customHeight="1">
      <c r="A2" s="5">
        <v>45064.0</v>
      </c>
      <c r="B2" s="6" t="s">
        <v>28</v>
      </c>
      <c r="C2" s="7">
        <v>100000.0</v>
      </c>
      <c r="D2" s="8">
        <v>0.085</v>
      </c>
      <c r="E2" s="9">
        <v>4284.93</v>
      </c>
      <c r="F2" s="7">
        <v>4284.93</v>
      </c>
      <c r="G2" s="5">
        <v>45085.0</v>
      </c>
      <c r="H2" s="5">
        <v>45066.0</v>
      </c>
      <c r="I2" s="5">
        <v>45249.0</v>
      </c>
      <c r="J2" s="10" t="s">
        <v>29</v>
      </c>
      <c r="K2" s="11"/>
      <c r="L2" s="12">
        <v>4238.36</v>
      </c>
      <c r="M2" s="13">
        <v>4238.36</v>
      </c>
      <c r="N2" s="14">
        <v>45240.0</v>
      </c>
      <c r="O2" s="14">
        <v>45250.0</v>
      </c>
      <c r="P2" s="14">
        <v>45431.0</v>
      </c>
      <c r="Q2" s="10" t="s">
        <v>29</v>
      </c>
      <c r="R2" s="6"/>
      <c r="S2" s="9">
        <f t="shared" ref="S2:S13" si="1">(C2*D2)*((W2-V2+1)/365)</f>
        <v>4284.931507</v>
      </c>
      <c r="T2" s="7">
        <f t="shared" ref="T2:T3" si="2">S2</f>
        <v>4284.931507</v>
      </c>
      <c r="U2" s="15">
        <v>45435.0</v>
      </c>
      <c r="V2" s="15">
        <v>45432.0</v>
      </c>
      <c r="W2" s="15">
        <v>45615.0</v>
      </c>
      <c r="X2" s="10" t="s">
        <v>29</v>
      </c>
      <c r="Y2" s="6"/>
      <c r="Z2" s="6"/>
      <c r="AA2" s="9">
        <f t="shared" ref="AA2:AA13" si="3">C2</f>
        <v>100000</v>
      </c>
      <c r="AB2" s="15">
        <v>45616.0</v>
      </c>
      <c r="AC2" s="10" t="s">
        <v>29</v>
      </c>
      <c r="AD2" s="6"/>
      <c r="AE2" s="16">
        <v>27212.0</v>
      </c>
      <c r="AF2" s="17" t="s">
        <v>30</v>
      </c>
      <c r="AG2" s="17" t="s">
        <v>31</v>
      </c>
      <c r="AH2" s="18"/>
      <c r="AI2" s="17" t="s">
        <v>32</v>
      </c>
      <c r="AJ2" s="17">
        <v>1.4790115E7</v>
      </c>
      <c r="AK2" s="17">
        <v>1.1000138E7</v>
      </c>
      <c r="AL2" s="19" t="s">
        <v>33</v>
      </c>
      <c r="AM2" s="6"/>
    </row>
    <row r="3" ht="15.75" customHeight="1">
      <c r="A3" s="5">
        <v>45064.0</v>
      </c>
      <c r="B3" s="6" t="s">
        <v>34</v>
      </c>
      <c r="C3" s="7">
        <v>20000.0</v>
      </c>
      <c r="D3" s="8">
        <v>0.085</v>
      </c>
      <c r="E3" s="9">
        <v>856.99</v>
      </c>
      <c r="F3" s="7">
        <v>856.99</v>
      </c>
      <c r="G3" s="5">
        <v>45085.0</v>
      </c>
      <c r="H3" s="5">
        <v>45066.0</v>
      </c>
      <c r="I3" s="5">
        <v>45249.0</v>
      </c>
      <c r="J3" s="10" t="s">
        <v>29</v>
      </c>
      <c r="K3" s="11"/>
      <c r="L3" s="12">
        <v>847.67</v>
      </c>
      <c r="M3" s="13">
        <v>847.67</v>
      </c>
      <c r="N3" s="14">
        <v>45240.0</v>
      </c>
      <c r="O3" s="14">
        <v>45250.0</v>
      </c>
      <c r="P3" s="14">
        <v>45431.0</v>
      </c>
      <c r="Q3" s="10" t="s">
        <v>29</v>
      </c>
      <c r="R3" s="6"/>
      <c r="S3" s="9">
        <f t="shared" si="1"/>
        <v>856.9863014</v>
      </c>
      <c r="T3" s="7">
        <f t="shared" si="2"/>
        <v>856.9863014</v>
      </c>
      <c r="U3" s="15">
        <v>45435.0</v>
      </c>
      <c r="V3" s="15">
        <v>45432.0</v>
      </c>
      <c r="W3" s="15">
        <v>45615.0</v>
      </c>
      <c r="X3" s="10" t="s">
        <v>29</v>
      </c>
      <c r="Y3" s="6"/>
      <c r="Z3" s="6"/>
      <c r="AA3" s="9">
        <f t="shared" si="3"/>
        <v>20000</v>
      </c>
      <c r="AB3" s="15">
        <v>45616.0</v>
      </c>
      <c r="AC3" s="10" t="s">
        <v>29</v>
      </c>
      <c r="AD3" s="6"/>
      <c r="AE3" s="20" t="s">
        <v>35</v>
      </c>
      <c r="AF3" s="17" t="s">
        <v>30</v>
      </c>
      <c r="AG3" s="18"/>
      <c r="AH3" s="17" t="s">
        <v>36</v>
      </c>
      <c r="AI3" s="17" t="s">
        <v>32</v>
      </c>
      <c r="AJ3" s="17">
        <v>6.4058514E7</v>
      </c>
      <c r="AK3" s="17">
        <v>2.200002E7</v>
      </c>
      <c r="AL3" s="19" t="s">
        <v>37</v>
      </c>
      <c r="AM3" s="6"/>
    </row>
    <row r="4" ht="15.75" customHeight="1">
      <c r="A4" s="21">
        <v>45065.0</v>
      </c>
      <c r="B4" s="22" t="s">
        <v>38</v>
      </c>
      <c r="C4" s="23">
        <v>50000.0</v>
      </c>
      <c r="D4" s="24">
        <v>0.085</v>
      </c>
      <c r="E4" s="25">
        <v>2142.47</v>
      </c>
      <c r="F4" s="23">
        <v>1928.22</v>
      </c>
      <c r="G4" s="21">
        <v>45085.0</v>
      </c>
      <c r="H4" s="21">
        <v>45066.0</v>
      </c>
      <c r="I4" s="21">
        <v>45249.0</v>
      </c>
      <c r="J4" s="26" t="s">
        <v>29</v>
      </c>
      <c r="K4" s="27"/>
      <c r="L4" s="28">
        <v>2119.18</v>
      </c>
      <c r="M4" s="29">
        <v>1907.26</v>
      </c>
      <c r="N4" s="30">
        <v>45240.0</v>
      </c>
      <c r="O4" s="30">
        <v>45250.0</v>
      </c>
      <c r="P4" s="30">
        <v>45431.0</v>
      </c>
      <c r="Q4" s="26" t="s">
        <v>29</v>
      </c>
      <c r="R4" s="22"/>
      <c r="S4" s="25">
        <f t="shared" si="1"/>
        <v>2142.465753</v>
      </c>
      <c r="T4" s="23">
        <f>S4*0.9</f>
        <v>1928.219178</v>
      </c>
      <c r="U4" s="31">
        <v>45435.0</v>
      </c>
      <c r="V4" s="31">
        <v>45432.0</v>
      </c>
      <c r="W4" s="31">
        <v>45615.0</v>
      </c>
      <c r="X4" s="26" t="s">
        <v>29</v>
      </c>
      <c r="Y4" s="22"/>
      <c r="Z4" s="22"/>
      <c r="AA4" s="25">
        <f t="shared" si="3"/>
        <v>50000</v>
      </c>
      <c r="AB4" s="31">
        <v>45616.0</v>
      </c>
      <c r="AC4" s="26" t="s">
        <v>29</v>
      </c>
      <c r="AD4" s="22"/>
      <c r="AE4" s="32">
        <v>13287.0</v>
      </c>
      <c r="AF4" s="33" t="s">
        <v>39</v>
      </c>
      <c r="AG4" s="33" t="s">
        <v>35</v>
      </c>
      <c r="AH4" s="33"/>
      <c r="AI4" s="33" t="s">
        <v>32</v>
      </c>
      <c r="AJ4" s="33">
        <v>9.345807441E9</v>
      </c>
      <c r="AK4" s="33">
        <v>2.1272655E7</v>
      </c>
      <c r="AL4" s="34" t="s">
        <v>40</v>
      </c>
      <c r="AM4" s="22"/>
    </row>
    <row r="5" ht="15.75" customHeight="1">
      <c r="A5" s="5">
        <v>45065.0</v>
      </c>
      <c r="B5" s="6" t="s">
        <v>41</v>
      </c>
      <c r="C5" s="7">
        <v>500000.0</v>
      </c>
      <c r="D5" s="8">
        <v>0.0875</v>
      </c>
      <c r="E5" s="9">
        <v>22054.79</v>
      </c>
      <c r="F5" s="7">
        <v>22054.79</v>
      </c>
      <c r="G5" s="5">
        <v>45085.0</v>
      </c>
      <c r="H5" s="5">
        <v>45066.0</v>
      </c>
      <c r="I5" s="5">
        <v>45249.0</v>
      </c>
      <c r="J5" s="10" t="s">
        <v>29</v>
      </c>
      <c r="K5" s="11"/>
      <c r="L5" s="12">
        <v>21815.07</v>
      </c>
      <c r="M5" s="13">
        <v>21815.07</v>
      </c>
      <c r="N5" s="14">
        <v>45240.0</v>
      </c>
      <c r="O5" s="14">
        <v>45250.0</v>
      </c>
      <c r="P5" s="14">
        <v>45431.0</v>
      </c>
      <c r="Q5" s="10" t="s">
        <v>29</v>
      </c>
      <c r="R5" s="6"/>
      <c r="S5" s="9">
        <f t="shared" si="1"/>
        <v>22054.79452</v>
      </c>
      <c r="T5" s="7">
        <f t="shared" ref="T5:T9" si="4">S5</f>
        <v>22054.79452</v>
      </c>
      <c r="U5" s="15">
        <v>45435.0</v>
      </c>
      <c r="V5" s="15">
        <v>45432.0</v>
      </c>
      <c r="W5" s="15">
        <v>45615.0</v>
      </c>
      <c r="X5" s="10" t="s">
        <v>29</v>
      </c>
      <c r="Y5" s="6"/>
      <c r="Z5" s="6"/>
      <c r="AA5" s="9">
        <f t="shared" si="3"/>
        <v>500000</v>
      </c>
      <c r="AB5" s="15">
        <v>45617.0</v>
      </c>
      <c r="AC5" s="10" t="s">
        <v>29</v>
      </c>
      <c r="AD5" s="6"/>
      <c r="AE5" s="35" t="s">
        <v>35</v>
      </c>
      <c r="AF5" s="36" t="s">
        <v>42</v>
      </c>
      <c r="AG5" s="36"/>
      <c r="AH5" s="36" t="s">
        <v>43</v>
      </c>
      <c r="AI5" s="36" t="s">
        <v>32</v>
      </c>
      <c r="AJ5" s="36">
        <v>3.751712309E9</v>
      </c>
      <c r="AK5" s="36">
        <v>2.1202337E7</v>
      </c>
      <c r="AL5" s="37" t="s">
        <v>44</v>
      </c>
      <c r="AM5" s="6"/>
    </row>
    <row r="6" ht="15.75" customHeight="1">
      <c r="A6" s="5">
        <v>45065.0</v>
      </c>
      <c r="B6" s="6" t="s">
        <v>45</v>
      </c>
      <c r="C6" s="7">
        <v>20000.0</v>
      </c>
      <c r="D6" s="8">
        <v>0.085</v>
      </c>
      <c r="E6" s="9">
        <v>856.99</v>
      </c>
      <c r="F6" s="7">
        <v>856.99</v>
      </c>
      <c r="G6" s="5">
        <v>45085.0</v>
      </c>
      <c r="H6" s="5">
        <v>45066.0</v>
      </c>
      <c r="I6" s="5">
        <v>45249.0</v>
      </c>
      <c r="J6" s="10" t="s">
        <v>29</v>
      </c>
      <c r="K6" s="11"/>
      <c r="L6" s="12">
        <v>847.67</v>
      </c>
      <c r="M6" s="13">
        <v>847.67</v>
      </c>
      <c r="N6" s="14">
        <v>45240.0</v>
      </c>
      <c r="O6" s="14">
        <v>45250.0</v>
      </c>
      <c r="P6" s="14">
        <v>45431.0</v>
      </c>
      <c r="Q6" s="10" t="s">
        <v>29</v>
      </c>
      <c r="R6" s="6"/>
      <c r="S6" s="9">
        <f t="shared" si="1"/>
        <v>856.9863014</v>
      </c>
      <c r="T6" s="7">
        <f t="shared" si="4"/>
        <v>856.9863014</v>
      </c>
      <c r="U6" s="15">
        <v>45435.0</v>
      </c>
      <c r="V6" s="15">
        <v>45432.0</v>
      </c>
      <c r="W6" s="15">
        <v>45615.0</v>
      </c>
      <c r="X6" s="10" t="s">
        <v>29</v>
      </c>
      <c r="Y6" s="6"/>
      <c r="Z6" s="6"/>
      <c r="AA6" s="9">
        <f t="shared" si="3"/>
        <v>20000</v>
      </c>
      <c r="AB6" s="15">
        <v>45616.0</v>
      </c>
      <c r="AC6" s="10" t="s">
        <v>29</v>
      </c>
      <c r="AD6" s="6"/>
      <c r="AE6" s="16">
        <v>33409.0</v>
      </c>
      <c r="AF6" s="17" t="s">
        <v>30</v>
      </c>
      <c r="AG6" s="38" t="s">
        <v>46</v>
      </c>
      <c r="AH6" s="38"/>
      <c r="AI6" s="17" t="s">
        <v>32</v>
      </c>
      <c r="AJ6" s="38">
        <v>8.42263808E8</v>
      </c>
      <c r="AK6" s="38">
        <v>2.1000021E7</v>
      </c>
      <c r="AL6" s="39" t="s">
        <v>47</v>
      </c>
      <c r="AM6" s="6"/>
    </row>
    <row r="7" ht="15.75" customHeight="1">
      <c r="A7" s="5">
        <v>45068.0</v>
      </c>
      <c r="B7" s="6" t="s">
        <v>48</v>
      </c>
      <c r="C7" s="7">
        <v>10000.0</v>
      </c>
      <c r="D7" s="8">
        <v>0.085</v>
      </c>
      <c r="E7" s="9">
        <v>423.84</v>
      </c>
      <c r="F7" s="7">
        <v>423.84</v>
      </c>
      <c r="G7" s="5">
        <v>45085.0</v>
      </c>
      <c r="H7" s="5">
        <v>45068.0</v>
      </c>
      <c r="I7" s="5">
        <v>45249.0</v>
      </c>
      <c r="J7" s="10" t="s">
        <v>29</v>
      </c>
      <c r="K7" s="11"/>
      <c r="L7" s="12">
        <v>423.84</v>
      </c>
      <c r="M7" s="13">
        <v>423.84</v>
      </c>
      <c r="N7" s="14">
        <v>45240.0</v>
      </c>
      <c r="O7" s="14">
        <v>45250.0</v>
      </c>
      <c r="P7" s="14">
        <v>45431.0</v>
      </c>
      <c r="Q7" s="10" t="s">
        <v>29</v>
      </c>
      <c r="R7" s="6"/>
      <c r="S7" s="9">
        <f t="shared" si="1"/>
        <v>428.4931507</v>
      </c>
      <c r="T7" s="7">
        <f t="shared" si="4"/>
        <v>428.4931507</v>
      </c>
      <c r="U7" s="15">
        <v>45435.0</v>
      </c>
      <c r="V7" s="15">
        <v>45432.0</v>
      </c>
      <c r="W7" s="15">
        <v>45615.0</v>
      </c>
      <c r="X7" s="10" t="s">
        <v>29</v>
      </c>
      <c r="Y7" s="6"/>
      <c r="Z7" s="6"/>
      <c r="AA7" s="9">
        <f t="shared" si="3"/>
        <v>10000</v>
      </c>
      <c r="AB7" s="15">
        <v>45616.0</v>
      </c>
      <c r="AC7" s="10" t="s">
        <v>29</v>
      </c>
      <c r="AD7" s="6"/>
      <c r="AE7" s="40">
        <v>21025.0</v>
      </c>
      <c r="AF7" s="36" t="s">
        <v>30</v>
      </c>
      <c r="AG7" s="36" t="s">
        <v>49</v>
      </c>
      <c r="AH7" s="36"/>
      <c r="AI7" s="36" t="s">
        <v>32</v>
      </c>
      <c r="AJ7" s="36">
        <v>4.97552854E9</v>
      </c>
      <c r="AK7" s="36">
        <v>2.1000089E7</v>
      </c>
      <c r="AL7" s="37" t="s">
        <v>50</v>
      </c>
      <c r="AM7" s="6"/>
    </row>
    <row r="8" ht="15.75" customHeight="1">
      <c r="A8" s="5">
        <v>45068.0</v>
      </c>
      <c r="B8" s="6" t="s">
        <v>51</v>
      </c>
      <c r="C8" s="7">
        <v>30000.0</v>
      </c>
      <c r="D8" s="8">
        <v>0.085</v>
      </c>
      <c r="E8" s="9">
        <v>1271.51</v>
      </c>
      <c r="F8" s="7">
        <v>1271.51</v>
      </c>
      <c r="G8" s="5">
        <v>45085.0</v>
      </c>
      <c r="H8" s="5">
        <v>45068.0</v>
      </c>
      <c r="I8" s="5">
        <v>45249.0</v>
      </c>
      <c r="J8" s="10" t="s">
        <v>29</v>
      </c>
      <c r="K8" s="11"/>
      <c r="L8" s="12">
        <v>1271.51</v>
      </c>
      <c r="M8" s="13">
        <v>1271.51</v>
      </c>
      <c r="N8" s="14">
        <v>45240.0</v>
      </c>
      <c r="O8" s="14">
        <v>45250.0</v>
      </c>
      <c r="P8" s="14">
        <v>45431.0</v>
      </c>
      <c r="Q8" s="10" t="s">
        <v>29</v>
      </c>
      <c r="R8" s="6"/>
      <c r="S8" s="9">
        <f t="shared" si="1"/>
        <v>1285.479452</v>
      </c>
      <c r="T8" s="7">
        <f t="shared" si="4"/>
        <v>1285.479452</v>
      </c>
      <c r="U8" s="15">
        <v>45435.0</v>
      </c>
      <c r="V8" s="15">
        <v>45432.0</v>
      </c>
      <c r="W8" s="15">
        <v>45615.0</v>
      </c>
      <c r="X8" s="10" t="s">
        <v>29</v>
      </c>
      <c r="Y8" s="6"/>
      <c r="Z8" s="6"/>
      <c r="AA8" s="9">
        <f t="shared" si="3"/>
        <v>30000</v>
      </c>
      <c r="AB8" s="15">
        <v>45616.0</v>
      </c>
      <c r="AC8" s="10" t="s">
        <v>29</v>
      </c>
      <c r="AD8" s="6"/>
      <c r="AE8" s="40">
        <v>20828.0</v>
      </c>
      <c r="AF8" s="36" t="s">
        <v>30</v>
      </c>
      <c r="AG8" s="36" t="s">
        <v>52</v>
      </c>
      <c r="AH8" s="36"/>
      <c r="AI8" s="36" t="s">
        <v>32</v>
      </c>
      <c r="AJ8" s="36" t="s">
        <v>53</v>
      </c>
      <c r="AK8" s="36">
        <v>1.01205681E8</v>
      </c>
      <c r="AL8" s="37" t="s">
        <v>54</v>
      </c>
      <c r="AM8" s="6"/>
    </row>
    <row r="9" ht="15.75" customHeight="1">
      <c r="A9" s="5">
        <v>45068.0</v>
      </c>
      <c r="B9" s="38" t="s">
        <v>55</v>
      </c>
      <c r="C9" s="7">
        <v>100000.0</v>
      </c>
      <c r="D9" s="8">
        <v>0.09</v>
      </c>
      <c r="E9" s="9">
        <v>4487.67</v>
      </c>
      <c r="F9" s="7">
        <v>4487.67</v>
      </c>
      <c r="G9" s="5">
        <v>45085.0</v>
      </c>
      <c r="H9" s="5">
        <v>45068.0</v>
      </c>
      <c r="I9" s="5">
        <v>45249.0</v>
      </c>
      <c r="J9" s="10" t="s">
        <v>29</v>
      </c>
      <c r="K9" s="11" t="s">
        <v>56</v>
      </c>
      <c r="L9" s="12">
        <v>4487.67</v>
      </c>
      <c r="M9" s="13">
        <v>4487.67</v>
      </c>
      <c r="N9" s="14">
        <v>45240.0</v>
      </c>
      <c r="O9" s="14">
        <v>45250.0</v>
      </c>
      <c r="P9" s="14">
        <v>45431.0</v>
      </c>
      <c r="Q9" s="10" t="s">
        <v>29</v>
      </c>
      <c r="R9" s="6"/>
      <c r="S9" s="9">
        <f t="shared" si="1"/>
        <v>4536.986301</v>
      </c>
      <c r="T9" s="7">
        <f t="shared" si="4"/>
        <v>4536.986301</v>
      </c>
      <c r="U9" s="15">
        <v>45435.0</v>
      </c>
      <c r="V9" s="15">
        <v>45432.0</v>
      </c>
      <c r="W9" s="15">
        <v>45615.0</v>
      </c>
      <c r="X9" s="10" t="s">
        <v>29</v>
      </c>
      <c r="Y9" s="6"/>
      <c r="Z9" s="6"/>
      <c r="AA9" s="9">
        <f t="shared" si="3"/>
        <v>100000</v>
      </c>
      <c r="AB9" s="15">
        <v>45616.0</v>
      </c>
      <c r="AC9" s="10" t="s">
        <v>29</v>
      </c>
      <c r="AD9" s="6"/>
      <c r="AE9" s="40">
        <v>20147.0</v>
      </c>
      <c r="AF9" s="36" t="s">
        <v>30</v>
      </c>
      <c r="AG9" s="36" t="s">
        <v>57</v>
      </c>
      <c r="AH9" s="36"/>
      <c r="AI9" s="36" t="s">
        <v>32</v>
      </c>
      <c r="AJ9" s="36">
        <v>3.6107990278E10</v>
      </c>
      <c r="AK9" s="36">
        <v>3.117611E7</v>
      </c>
      <c r="AL9" s="41" t="s">
        <v>58</v>
      </c>
      <c r="AM9" s="6"/>
    </row>
    <row r="10" ht="15.75" customHeight="1">
      <c r="A10" s="21">
        <v>45068.0</v>
      </c>
      <c r="B10" s="22" t="s">
        <v>59</v>
      </c>
      <c r="C10" s="23">
        <v>50000.0</v>
      </c>
      <c r="D10" s="24">
        <v>0.085</v>
      </c>
      <c r="E10" s="25">
        <v>2119.18</v>
      </c>
      <c r="F10" s="23">
        <v>1907.26</v>
      </c>
      <c r="G10" s="21">
        <v>45085.0</v>
      </c>
      <c r="H10" s="21">
        <v>45068.0</v>
      </c>
      <c r="I10" s="21">
        <v>45249.0</v>
      </c>
      <c r="J10" s="26" t="s">
        <v>29</v>
      </c>
      <c r="K10" s="27"/>
      <c r="L10" s="28">
        <v>2119.18</v>
      </c>
      <c r="M10" s="29">
        <v>1907.26</v>
      </c>
      <c r="N10" s="30">
        <v>45240.0</v>
      </c>
      <c r="O10" s="30">
        <v>45250.0</v>
      </c>
      <c r="P10" s="30">
        <v>45431.0</v>
      </c>
      <c r="Q10" s="26" t="s">
        <v>29</v>
      </c>
      <c r="R10" s="22"/>
      <c r="S10" s="25">
        <f t="shared" si="1"/>
        <v>2142.465753</v>
      </c>
      <c r="T10" s="23">
        <f>S10*0.9</f>
        <v>1928.219178</v>
      </c>
      <c r="U10" s="31">
        <v>45435.0</v>
      </c>
      <c r="V10" s="31">
        <v>45432.0</v>
      </c>
      <c r="W10" s="31">
        <v>45615.0</v>
      </c>
      <c r="X10" s="26" t="s">
        <v>29</v>
      </c>
      <c r="Y10" s="22"/>
      <c r="Z10" s="22"/>
      <c r="AA10" s="25">
        <f t="shared" si="3"/>
        <v>50000</v>
      </c>
      <c r="AB10" s="31">
        <v>45616.0</v>
      </c>
      <c r="AC10" s="26" t="s">
        <v>29</v>
      </c>
      <c r="AD10" s="22"/>
      <c r="AE10" s="42">
        <v>23901.0</v>
      </c>
      <c r="AF10" s="43" t="s">
        <v>39</v>
      </c>
      <c r="AG10" s="43" t="s">
        <v>35</v>
      </c>
      <c r="AH10" s="44"/>
      <c r="AI10" s="43" t="s">
        <v>32</v>
      </c>
      <c r="AJ10" s="43">
        <v>9.345807492E9</v>
      </c>
      <c r="AK10" s="43">
        <v>2.1272655E7</v>
      </c>
      <c r="AL10" s="45" t="s">
        <v>60</v>
      </c>
      <c r="AM10" s="22"/>
    </row>
    <row r="11" ht="15.75" customHeight="1">
      <c r="A11" s="5">
        <v>45068.0</v>
      </c>
      <c r="B11" s="6" t="s">
        <v>61</v>
      </c>
      <c r="C11" s="7">
        <v>20000.0</v>
      </c>
      <c r="D11" s="8">
        <v>0.0875</v>
      </c>
      <c r="E11" s="9">
        <v>872.6</v>
      </c>
      <c r="F11" s="7">
        <v>872.6</v>
      </c>
      <c r="G11" s="5">
        <v>45085.0</v>
      </c>
      <c r="H11" s="5">
        <v>45068.0</v>
      </c>
      <c r="I11" s="5">
        <v>45249.0</v>
      </c>
      <c r="J11" s="10" t="s">
        <v>29</v>
      </c>
      <c r="K11" s="11" t="s">
        <v>62</v>
      </c>
      <c r="L11" s="12">
        <v>872.6</v>
      </c>
      <c r="M11" s="13">
        <v>872.6</v>
      </c>
      <c r="N11" s="14">
        <v>45240.0</v>
      </c>
      <c r="O11" s="14">
        <v>45250.0</v>
      </c>
      <c r="P11" s="14">
        <v>45431.0</v>
      </c>
      <c r="Q11" s="10" t="s">
        <v>29</v>
      </c>
      <c r="R11" s="6"/>
      <c r="S11" s="9">
        <f t="shared" si="1"/>
        <v>882.1917808</v>
      </c>
      <c r="T11" s="7">
        <f t="shared" ref="T11:T13" si="5">S11</f>
        <v>882.1917808</v>
      </c>
      <c r="U11" s="15">
        <v>45435.0</v>
      </c>
      <c r="V11" s="15">
        <v>45432.0</v>
      </c>
      <c r="W11" s="15">
        <v>45615.0</v>
      </c>
      <c r="X11" s="10" t="s">
        <v>29</v>
      </c>
      <c r="Y11" s="6"/>
      <c r="Z11" s="6"/>
      <c r="AA11" s="9">
        <f t="shared" si="3"/>
        <v>20000</v>
      </c>
      <c r="AB11" s="15">
        <v>45616.0</v>
      </c>
      <c r="AC11" s="10" t="s">
        <v>29</v>
      </c>
      <c r="AD11" s="6"/>
      <c r="AE11" s="16">
        <v>31719.0</v>
      </c>
      <c r="AF11" s="17" t="s">
        <v>30</v>
      </c>
      <c r="AG11" s="17" t="s">
        <v>63</v>
      </c>
      <c r="AH11" s="18"/>
      <c r="AI11" s="17" t="s">
        <v>32</v>
      </c>
      <c r="AJ11" s="46">
        <v>4.83094207478E11</v>
      </c>
      <c r="AK11" s="17">
        <v>2.1000322E7</v>
      </c>
      <c r="AL11" s="19" t="s">
        <v>64</v>
      </c>
      <c r="AM11" s="6"/>
    </row>
    <row r="12" ht="15.75" customHeight="1">
      <c r="A12" s="5">
        <v>45068.0</v>
      </c>
      <c r="B12" s="6" t="s">
        <v>65</v>
      </c>
      <c r="C12" s="7">
        <v>50000.0</v>
      </c>
      <c r="D12" s="8">
        <v>0.085</v>
      </c>
      <c r="E12" s="9">
        <v>2119.18</v>
      </c>
      <c r="F12" s="7">
        <v>2119.18</v>
      </c>
      <c r="G12" s="5">
        <v>45085.0</v>
      </c>
      <c r="H12" s="5">
        <v>45068.0</v>
      </c>
      <c r="I12" s="5">
        <v>45249.0</v>
      </c>
      <c r="J12" s="10" t="s">
        <v>29</v>
      </c>
      <c r="K12" s="11"/>
      <c r="L12" s="12">
        <v>2119.18</v>
      </c>
      <c r="M12" s="13">
        <v>2119.18</v>
      </c>
      <c r="N12" s="14">
        <v>45240.0</v>
      </c>
      <c r="O12" s="14">
        <v>45250.0</v>
      </c>
      <c r="P12" s="14">
        <v>45431.0</v>
      </c>
      <c r="Q12" s="10" t="s">
        <v>29</v>
      </c>
      <c r="R12" s="6"/>
      <c r="S12" s="9">
        <f t="shared" si="1"/>
        <v>2142.465753</v>
      </c>
      <c r="T12" s="7">
        <f t="shared" si="5"/>
        <v>2142.465753</v>
      </c>
      <c r="U12" s="15">
        <v>45435.0</v>
      </c>
      <c r="V12" s="15">
        <v>45432.0</v>
      </c>
      <c r="W12" s="15">
        <v>45615.0</v>
      </c>
      <c r="X12" s="10" t="s">
        <v>29</v>
      </c>
      <c r="Y12" s="6"/>
      <c r="Z12" s="6"/>
      <c r="AA12" s="9">
        <f t="shared" si="3"/>
        <v>50000</v>
      </c>
      <c r="AB12" s="15">
        <v>45616.0</v>
      </c>
      <c r="AC12" s="10" t="s">
        <v>29</v>
      </c>
      <c r="AD12" s="6"/>
      <c r="AE12" s="16">
        <v>15157.0</v>
      </c>
      <c r="AF12" s="17" t="s">
        <v>30</v>
      </c>
      <c r="AG12" s="17" t="s">
        <v>66</v>
      </c>
      <c r="AH12" s="18"/>
      <c r="AI12" s="17" t="s">
        <v>32</v>
      </c>
      <c r="AJ12" s="17">
        <v>7.011452811E9</v>
      </c>
      <c r="AK12" s="17">
        <v>2.1407912E7</v>
      </c>
      <c r="AL12" s="19" t="s">
        <v>67</v>
      </c>
      <c r="AM12" s="6"/>
    </row>
    <row r="13" ht="15.75" customHeight="1">
      <c r="A13" s="5">
        <v>45068.0</v>
      </c>
      <c r="B13" s="6" t="s">
        <v>68</v>
      </c>
      <c r="C13" s="7">
        <v>50000.0</v>
      </c>
      <c r="D13" s="8">
        <v>0.085</v>
      </c>
      <c r="E13" s="9">
        <v>2119.18</v>
      </c>
      <c r="F13" s="7">
        <v>2119.18</v>
      </c>
      <c r="G13" s="5">
        <v>45085.0</v>
      </c>
      <c r="H13" s="5">
        <v>45068.0</v>
      </c>
      <c r="I13" s="5">
        <v>45249.0</v>
      </c>
      <c r="J13" s="10" t="s">
        <v>29</v>
      </c>
      <c r="K13" s="11"/>
      <c r="L13" s="12">
        <v>2119.18</v>
      </c>
      <c r="M13" s="13">
        <v>2119.18</v>
      </c>
      <c r="N13" s="14">
        <v>45240.0</v>
      </c>
      <c r="O13" s="14">
        <v>45250.0</v>
      </c>
      <c r="P13" s="14">
        <v>45431.0</v>
      </c>
      <c r="Q13" s="10" t="s">
        <v>29</v>
      </c>
      <c r="R13" s="6"/>
      <c r="S13" s="9">
        <f t="shared" si="1"/>
        <v>2142.465753</v>
      </c>
      <c r="T13" s="7">
        <f t="shared" si="5"/>
        <v>2142.465753</v>
      </c>
      <c r="U13" s="15">
        <v>45435.0</v>
      </c>
      <c r="V13" s="15">
        <v>45432.0</v>
      </c>
      <c r="W13" s="15">
        <v>45615.0</v>
      </c>
      <c r="X13" s="10" t="s">
        <v>29</v>
      </c>
      <c r="Y13" s="6"/>
      <c r="Z13" s="6"/>
      <c r="AA13" s="9">
        <f t="shared" si="3"/>
        <v>50000</v>
      </c>
      <c r="AB13" s="15">
        <v>45616.0</v>
      </c>
      <c r="AC13" s="10" t="s">
        <v>29</v>
      </c>
      <c r="AD13" s="6"/>
      <c r="AE13" s="16">
        <v>23889.0</v>
      </c>
      <c r="AF13" s="17" t="s">
        <v>30</v>
      </c>
      <c r="AG13" s="38" t="s">
        <v>69</v>
      </c>
      <c r="AH13" s="38"/>
      <c r="AI13" s="17" t="s">
        <v>32</v>
      </c>
      <c r="AJ13" s="38">
        <v>3.81049724587E11</v>
      </c>
      <c r="AK13" s="38">
        <v>2.1200339E7</v>
      </c>
      <c r="AL13" s="39" t="s">
        <v>70</v>
      </c>
      <c r="AM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10"/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38"/>
      <c r="AF14" s="38"/>
      <c r="AG14" s="38"/>
      <c r="AH14" s="38"/>
      <c r="AI14" s="38"/>
      <c r="AJ14" s="38"/>
      <c r="AK14" s="38"/>
      <c r="AL14" s="38"/>
      <c r="AM14" s="6"/>
    </row>
    <row r="15" ht="15.75" customHeight="1">
      <c r="K15" s="47"/>
    </row>
    <row r="16" ht="15.75" customHeight="1">
      <c r="A16" s="48"/>
      <c r="B16" s="48"/>
      <c r="C16" s="49">
        <f>SUM(C2:C13)</f>
        <v>1000000</v>
      </c>
      <c r="D16" s="48"/>
      <c r="E16" s="49">
        <f t="shared" ref="E16:F16" si="6">SUM(E2:E13)</f>
        <v>43609.33</v>
      </c>
      <c r="F16" s="49">
        <f t="shared" si="6"/>
        <v>43183.16</v>
      </c>
      <c r="G16" s="48"/>
      <c r="H16" s="48"/>
      <c r="I16" s="48"/>
      <c r="J16" s="48"/>
      <c r="K16" s="50"/>
      <c r="L16" s="49">
        <f t="shared" ref="L16:M16" si="7">SUM(L2:L13)</f>
        <v>43281.11</v>
      </c>
      <c r="M16" s="49">
        <f t="shared" si="7"/>
        <v>42857.27</v>
      </c>
      <c r="N16" s="48"/>
      <c r="O16" s="48"/>
      <c r="P16" s="48"/>
      <c r="Q16" s="48"/>
      <c r="R16" s="48"/>
      <c r="S16" s="49">
        <f t="shared" ref="S16:T16" si="8">SUM(S2:S13)</f>
        <v>43756.71233</v>
      </c>
      <c r="T16" s="49">
        <f t="shared" si="8"/>
        <v>43328.21918</v>
      </c>
      <c r="U16" s="48"/>
      <c r="V16" s="48"/>
      <c r="W16" s="48"/>
      <c r="X16" s="48"/>
      <c r="Y16" s="48"/>
      <c r="Z16" s="48"/>
      <c r="AA16" s="49">
        <f>SUM(AA2:AA13)</f>
        <v>1000000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</row>
    <row r="17" ht="15.75" customHeight="1">
      <c r="K17" s="47"/>
    </row>
    <row r="18" ht="15.75" customHeight="1">
      <c r="K18" s="47"/>
    </row>
    <row r="19" ht="15.75" customHeight="1">
      <c r="K19" s="47"/>
    </row>
    <row r="20" ht="15.75" customHeight="1">
      <c r="K20" s="47"/>
    </row>
    <row r="21" ht="15.75" customHeight="1">
      <c r="K21" s="47"/>
    </row>
    <row r="22" ht="15.75" customHeight="1">
      <c r="C22" s="51" t="s">
        <v>71</v>
      </c>
      <c r="K22" s="47"/>
    </row>
    <row r="23" ht="15.75" customHeight="1">
      <c r="C23" s="51" t="s">
        <v>72</v>
      </c>
      <c r="K23" s="47"/>
    </row>
    <row r="24" ht="15.75" customHeight="1">
      <c r="K24" s="47"/>
    </row>
    <row r="25" ht="15.75" customHeight="1">
      <c r="K25" s="47"/>
    </row>
    <row r="26" ht="15.75" customHeight="1">
      <c r="K26" s="47"/>
    </row>
    <row r="27" ht="15.75" customHeight="1">
      <c r="K27" s="47"/>
    </row>
    <row r="28" ht="15.75" customHeight="1">
      <c r="K28" s="47"/>
    </row>
    <row r="29" ht="15.75" customHeight="1">
      <c r="K29" s="47"/>
    </row>
    <row r="30" ht="15.75" customHeight="1">
      <c r="K30" s="47"/>
    </row>
    <row r="31" ht="15.75" customHeight="1">
      <c r="K31" s="47"/>
    </row>
    <row r="32" ht="15.75" customHeight="1">
      <c r="K32" s="47"/>
    </row>
    <row r="33" ht="15.75" customHeight="1">
      <c r="K33" s="47"/>
    </row>
    <row r="34" ht="15.75" customHeight="1">
      <c r="K34" s="47"/>
    </row>
    <row r="35" ht="15.75" customHeight="1">
      <c r="K35" s="4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2.38"/>
    <col customWidth="1" min="3" max="3" width="20.38"/>
  </cols>
  <sheetData>
    <row r="1" ht="15.75" customHeight="1">
      <c r="A1" s="4" t="s">
        <v>73</v>
      </c>
      <c r="B1" s="4" t="s">
        <v>1</v>
      </c>
      <c r="C1" s="4" t="s">
        <v>2</v>
      </c>
      <c r="D1" s="4" t="s">
        <v>3</v>
      </c>
    </row>
    <row r="2" ht="15.75" customHeight="1"/>
    <row r="3" ht="15.75" customHeight="1"/>
    <row r="4" ht="15.75" customHeight="1">
      <c r="A4" s="52" t="s">
        <v>74</v>
      </c>
      <c r="E4" s="53" t="s">
        <v>75</v>
      </c>
    </row>
    <row r="5" ht="15.75" customHeight="1">
      <c r="A5" s="54">
        <v>45064.0</v>
      </c>
      <c r="B5" s="17" t="s">
        <v>28</v>
      </c>
      <c r="C5" s="55">
        <v>100000.0</v>
      </c>
      <c r="D5" s="56">
        <v>0.085</v>
      </c>
      <c r="E5" s="57">
        <f t="shared" ref="E5:E16" si="1">C5/$C$19</f>
        <v>0.1</v>
      </c>
    </row>
    <row r="6" ht="15.75" customHeight="1">
      <c r="A6" s="54">
        <v>45064.0</v>
      </c>
      <c r="B6" s="17" t="s">
        <v>34</v>
      </c>
      <c r="C6" s="55">
        <v>20000.0</v>
      </c>
      <c r="D6" s="56">
        <v>0.085</v>
      </c>
      <c r="E6" s="57">
        <f t="shared" si="1"/>
        <v>0.02</v>
      </c>
    </row>
    <row r="7" ht="15.75" customHeight="1">
      <c r="A7" s="58">
        <v>45065.0</v>
      </c>
      <c r="B7" s="43" t="s">
        <v>38</v>
      </c>
      <c r="C7" s="59">
        <v>50000.0</v>
      </c>
      <c r="D7" s="60">
        <v>0.085</v>
      </c>
      <c r="E7" s="57">
        <f t="shared" si="1"/>
        <v>0.05</v>
      </c>
    </row>
    <row r="8" ht="15.75" customHeight="1">
      <c r="A8" s="54">
        <v>45065.0</v>
      </c>
      <c r="B8" s="17" t="s">
        <v>41</v>
      </c>
      <c r="C8" s="55">
        <v>500000.0</v>
      </c>
      <c r="D8" s="56">
        <v>0.0875</v>
      </c>
      <c r="E8" s="57">
        <f t="shared" si="1"/>
        <v>0.5</v>
      </c>
    </row>
    <row r="9" ht="15.75" customHeight="1">
      <c r="A9" s="54">
        <v>45065.0</v>
      </c>
      <c r="B9" s="17" t="s">
        <v>76</v>
      </c>
      <c r="C9" s="55">
        <v>20000.0</v>
      </c>
      <c r="D9" s="56">
        <v>0.085</v>
      </c>
      <c r="E9" s="57">
        <f t="shared" si="1"/>
        <v>0.02</v>
      </c>
    </row>
    <row r="10" ht="15.75" customHeight="1">
      <c r="A10" s="54">
        <v>45068.0</v>
      </c>
      <c r="B10" s="17" t="s">
        <v>48</v>
      </c>
      <c r="C10" s="55">
        <v>10000.0</v>
      </c>
      <c r="D10" s="56">
        <v>0.085</v>
      </c>
      <c r="E10" s="57">
        <f t="shared" si="1"/>
        <v>0.01</v>
      </c>
    </row>
    <row r="11" ht="15.75" customHeight="1">
      <c r="A11" s="54">
        <v>45068.0</v>
      </c>
      <c r="B11" s="17" t="s">
        <v>51</v>
      </c>
      <c r="C11" s="55">
        <v>30000.0</v>
      </c>
      <c r="D11" s="56">
        <v>0.085</v>
      </c>
      <c r="E11" s="57">
        <f t="shared" si="1"/>
        <v>0.03</v>
      </c>
    </row>
    <row r="12" ht="15.75" customHeight="1">
      <c r="A12" s="54">
        <v>45068.0</v>
      </c>
      <c r="B12" s="17" t="s">
        <v>55</v>
      </c>
      <c r="C12" s="55">
        <v>100000.0</v>
      </c>
      <c r="D12" s="56">
        <v>0.09</v>
      </c>
      <c r="E12" s="57">
        <f t="shared" si="1"/>
        <v>0.1</v>
      </c>
    </row>
    <row r="13" ht="15.75" customHeight="1">
      <c r="A13" s="58">
        <v>45068.0</v>
      </c>
      <c r="B13" s="43" t="s">
        <v>59</v>
      </c>
      <c r="C13" s="59">
        <v>50000.0</v>
      </c>
      <c r="D13" s="60">
        <v>0.085</v>
      </c>
      <c r="E13" s="57">
        <f t="shared" si="1"/>
        <v>0.05</v>
      </c>
    </row>
    <row r="14" ht="15.75" customHeight="1">
      <c r="A14" s="54">
        <v>45068.0</v>
      </c>
      <c r="B14" s="17" t="s">
        <v>61</v>
      </c>
      <c r="C14" s="55">
        <v>20000.0</v>
      </c>
      <c r="D14" s="56">
        <v>0.0875</v>
      </c>
      <c r="E14" s="57">
        <f t="shared" si="1"/>
        <v>0.02</v>
      </c>
    </row>
    <row r="15" ht="15.75" customHeight="1">
      <c r="A15" s="54">
        <v>45068.0</v>
      </c>
      <c r="B15" s="17" t="s">
        <v>65</v>
      </c>
      <c r="C15" s="55">
        <v>50000.0</v>
      </c>
      <c r="D15" s="56">
        <v>0.085</v>
      </c>
      <c r="E15" s="57">
        <f t="shared" si="1"/>
        <v>0.05</v>
      </c>
    </row>
    <row r="16" ht="15.75" customHeight="1">
      <c r="A16" s="54">
        <v>45068.0</v>
      </c>
      <c r="B16" s="17" t="s">
        <v>77</v>
      </c>
      <c r="C16" s="55">
        <v>50000.0</v>
      </c>
      <c r="D16" s="56">
        <v>0.085</v>
      </c>
      <c r="E16" s="57">
        <f t="shared" si="1"/>
        <v>0.05</v>
      </c>
    </row>
    <row r="17" ht="15.75" customHeight="1">
      <c r="A17" s="61"/>
      <c r="B17" s="61"/>
      <c r="C17" s="61"/>
      <c r="D17" s="61"/>
    </row>
    <row r="18" ht="15.75" customHeight="1"/>
    <row r="19" ht="15.75" customHeight="1">
      <c r="B19" s="62" t="s">
        <v>78</v>
      </c>
      <c r="C19" s="63">
        <f>sum(C5:C16)</f>
        <v>1000000</v>
      </c>
      <c r="E19" s="57">
        <f>sum(E5:E16)</f>
        <v>1</v>
      </c>
    </row>
    <row r="20" ht="15.75" customHeight="1"/>
    <row r="21" ht="15.75" customHeight="1"/>
    <row r="22" ht="15.75" customHeight="1">
      <c r="A22" s="64" t="s">
        <v>79</v>
      </c>
      <c r="E22" s="53" t="s">
        <v>75</v>
      </c>
    </row>
    <row r="23" ht="15.75" customHeight="1">
      <c r="A23" s="54">
        <v>45064.0</v>
      </c>
      <c r="B23" s="17" t="s">
        <v>28</v>
      </c>
      <c r="C23" s="55">
        <v>100000.0</v>
      </c>
      <c r="D23" s="56">
        <v>0.085</v>
      </c>
      <c r="E23" s="57">
        <f t="shared" ref="E23:E34" si="2">C23/$C$37</f>
        <v>0.1</v>
      </c>
    </row>
    <row r="24" ht="15.75" customHeight="1">
      <c r="A24" s="54">
        <v>45064.0</v>
      </c>
      <c r="B24" s="17" t="s">
        <v>34</v>
      </c>
      <c r="C24" s="55">
        <v>20000.0</v>
      </c>
      <c r="D24" s="56">
        <v>0.085</v>
      </c>
      <c r="E24" s="57">
        <f t="shared" si="2"/>
        <v>0.02</v>
      </c>
    </row>
    <row r="25" ht="15.75" customHeight="1">
      <c r="A25" s="58">
        <v>45065.0</v>
      </c>
      <c r="B25" s="43" t="s">
        <v>38</v>
      </c>
      <c r="C25" s="59">
        <v>50000.0</v>
      </c>
      <c r="D25" s="60">
        <v>0.085</v>
      </c>
      <c r="E25" s="57">
        <f t="shared" si="2"/>
        <v>0.05</v>
      </c>
    </row>
    <row r="26" ht="15.75" customHeight="1">
      <c r="A26" s="54">
        <v>45065.0</v>
      </c>
      <c r="B26" s="17" t="s">
        <v>41</v>
      </c>
      <c r="C26" s="55">
        <v>500000.0</v>
      </c>
      <c r="D26" s="56">
        <v>0.0875</v>
      </c>
      <c r="E26" s="57">
        <f t="shared" si="2"/>
        <v>0.5</v>
      </c>
    </row>
    <row r="27" ht="15.75" customHeight="1">
      <c r="A27" s="54">
        <v>45065.0</v>
      </c>
      <c r="B27" s="17" t="s">
        <v>76</v>
      </c>
      <c r="C27" s="55">
        <v>20000.0</v>
      </c>
      <c r="D27" s="56">
        <v>0.085</v>
      </c>
      <c r="E27" s="57">
        <f t="shared" si="2"/>
        <v>0.02</v>
      </c>
    </row>
    <row r="28" ht="15.75" customHeight="1">
      <c r="A28" s="54">
        <v>45068.0</v>
      </c>
      <c r="B28" s="17" t="s">
        <v>48</v>
      </c>
      <c r="C28" s="55">
        <v>10000.0</v>
      </c>
      <c r="D28" s="56">
        <v>0.085</v>
      </c>
      <c r="E28" s="57">
        <f t="shared" si="2"/>
        <v>0.01</v>
      </c>
    </row>
    <row r="29" ht="15.75" customHeight="1">
      <c r="A29" s="54">
        <v>45068.0</v>
      </c>
      <c r="B29" s="17" t="s">
        <v>51</v>
      </c>
      <c r="C29" s="55">
        <v>30000.0</v>
      </c>
      <c r="D29" s="56">
        <v>0.085</v>
      </c>
      <c r="E29" s="57">
        <f t="shared" si="2"/>
        <v>0.03</v>
      </c>
    </row>
    <row r="30" ht="15.75" customHeight="1">
      <c r="A30" s="54">
        <v>45068.0</v>
      </c>
      <c r="B30" s="17" t="s">
        <v>55</v>
      </c>
      <c r="C30" s="55">
        <v>100000.0</v>
      </c>
      <c r="D30" s="56">
        <v>0.09</v>
      </c>
      <c r="E30" s="57">
        <f t="shared" si="2"/>
        <v>0.1</v>
      </c>
    </row>
    <row r="31" ht="15.75" customHeight="1">
      <c r="A31" s="58">
        <v>45068.0</v>
      </c>
      <c r="B31" s="43" t="s">
        <v>59</v>
      </c>
      <c r="C31" s="59">
        <v>50000.0</v>
      </c>
      <c r="D31" s="60">
        <v>0.085</v>
      </c>
      <c r="E31" s="57">
        <f t="shared" si="2"/>
        <v>0.05</v>
      </c>
    </row>
    <row r="32" ht="15.75" customHeight="1">
      <c r="A32" s="54">
        <v>45068.0</v>
      </c>
      <c r="B32" s="17" t="s">
        <v>61</v>
      </c>
      <c r="C32" s="55">
        <v>20000.0</v>
      </c>
      <c r="D32" s="56">
        <v>0.0875</v>
      </c>
      <c r="E32" s="57">
        <f t="shared" si="2"/>
        <v>0.02</v>
      </c>
    </row>
    <row r="33" ht="15.75" customHeight="1">
      <c r="A33" s="54">
        <v>45068.0</v>
      </c>
      <c r="B33" s="17" t="s">
        <v>65</v>
      </c>
      <c r="C33" s="55">
        <v>50000.0</v>
      </c>
      <c r="D33" s="56">
        <v>0.085</v>
      </c>
      <c r="E33" s="57">
        <f t="shared" si="2"/>
        <v>0.05</v>
      </c>
    </row>
    <row r="34" ht="15.75" customHeight="1">
      <c r="A34" s="54">
        <v>45068.0</v>
      </c>
      <c r="B34" s="17" t="s">
        <v>77</v>
      </c>
      <c r="C34" s="55">
        <v>50000.0</v>
      </c>
      <c r="D34" s="56">
        <v>0.085</v>
      </c>
      <c r="E34" s="57">
        <f t="shared" si="2"/>
        <v>0.05</v>
      </c>
    </row>
    <row r="35" ht="15.75" customHeight="1">
      <c r="A35" s="61"/>
      <c r="B35" s="61"/>
      <c r="C35" s="61"/>
      <c r="D35" s="61"/>
    </row>
    <row r="36" ht="15.75" customHeight="1"/>
    <row r="37" ht="15.75" customHeight="1">
      <c r="A37" s="48"/>
      <c r="B37" s="62" t="s">
        <v>78</v>
      </c>
      <c r="C37" s="49">
        <f>sum(C23:C34)</f>
        <v>1000000</v>
      </c>
      <c r="D37" s="48"/>
      <c r="E37" s="65">
        <f>sum(E23:E34)</f>
        <v>1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