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6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STr3eXiSSSn0zJiKkz1hrXCsaFATBUpTTeBvno1KgbE="/>
    </ext>
  </extLst>
</workbook>
</file>

<file path=xl/sharedStrings.xml><?xml version="1.0" encoding="utf-8"?>
<sst xmlns="http://schemas.openxmlformats.org/spreadsheetml/2006/main" count="336" uniqueCount="134">
  <si>
    <t>Date of Fund Arrived</t>
  </si>
  <si>
    <t>Investor Name</t>
  </si>
  <si>
    <t>Investment Amount</t>
  </si>
  <si>
    <t>Dividend Rate</t>
  </si>
  <si>
    <t>1st 应发利息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</si>
  <si>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</si>
  <si>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</si>
  <si>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</si>
  <si>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</si>
  <si>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</si>
  <si>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</si>
  <si>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</si>
  <si>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</si>
  <si>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</si>
  <si>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</si>
  <si>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</si>
  <si>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</si>
  <si>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</si>
  <si>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</si>
  <si>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</si>
  <si>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</si>
  <si>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</si>
  <si>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</si>
  <si>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</si>
  <si>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</si>
  <si>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</si>
  <si>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Wei Liu</t>
  </si>
  <si>
    <t>Chase 836 ACH</t>
  </si>
  <si>
    <t>Chase 836 Check</t>
  </si>
  <si>
    <t>Domestic</t>
  </si>
  <si>
    <t>284-02-8110</t>
  </si>
  <si>
    <t>ACH</t>
  </si>
  <si>
    <t>17 Crescent Pl, Short Hills, NJ, 07078</t>
  </si>
  <si>
    <t>Deming Zhang</t>
  </si>
  <si>
    <t>International</t>
  </si>
  <si>
    <t>-</t>
  </si>
  <si>
    <t>220 Ansun Road, No. 38, Room 100, Shanghai, China, 200051</t>
  </si>
  <si>
    <t>Jing He</t>
  </si>
  <si>
    <t>059-90-9200</t>
  </si>
  <si>
    <t>1497 Washington Ave, New Hyde Park, NY, 11040</t>
  </si>
  <si>
    <t>AGI Medical PC (Steve Shay)</t>
  </si>
  <si>
    <t>Steve Shay deposited $40,000.00 on 07/17/2023; CrowdFunz needs to refund $10,000.00 to him due to his subscription amount of $30,000.00.</t>
  </si>
  <si>
    <t>Domestic/Entity</t>
  </si>
  <si>
    <t>26-4432199</t>
  </si>
  <si>
    <t>36-20 168th Street #1H, Flushing, NY 11358</t>
  </si>
  <si>
    <t>Ming Zhao</t>
  </si>
  <si>
    <t>062-84-2373</t>
  </si>
  <si>
    <t>10615 Queens Blvd Apt 5H, Forest Hills, NY, 11375</t>
  </si>
  <si>
    <t>Jun Xu</t>
  </si>
  <si>
    <t>828-87-5084</t>
  </si>
  <si>
    <t>255 Warren St, Apt 1004, Jersey City, NJ, 07302</t>
  </si>
  <si>
    <t>Yung Chang</t>
  </si>
  <si>
    <t>481-04-2594</t>
  </si>
  <si>
    <t>8351 S Homestead Ln, Tempe, AZ, 85284</t>
  </si>
  <si>
    <t>Haiying Lan</t>
  </si>
  <si>
    <t>Haiying Lan's $50,000.00 bounced back on 07/19/2023; She resent the same amount of investment principal on 07/20/2023.</t>
  </si>
  <si>
    <t>201-83-3964</t>
  </si>
  <si>
    <t>13835 Elder Ave 11C, Flushing, NY, 11355</t>
  </si>
  <si>
    <t>David Tang</t>
  </si>
  <si>
    <t>530-04-3430</t>
  </si>
  <si>
    <t>51-54 Codewise Place, 1st Floor, Elmhurst, NY, 11373</t>
  </si>
  <si>
    <t>Ryst Holding Group Inc (Yuchi Li)</t>
  </si>
  <si>
    <t>81-2019349</t>
  </si>
  <si>
    <t>12 Wilmington Dr, Melville, NY, 11747</t>
  </si>
  <si>
    <t>Sophia H Li</t>
  </si>
  <si>
    <t>577-15-7781</t>
  </si>
  <si>
    <t>7 Melview CT, Melville, NY, 11747</t>
  </si>
  <si>
    <t>Leilei Holding Inc. (Catherine Zhan)</t>
  </si>
  <si>
    <t>92-2417343</t>
  </si>
  <si>
    <t xml:space="preserve">10255 67th Drive, APT. 6G, Forest Hills, NY, 11375
</t>
  </si>
  <si>
    <t>Huiting Holding Inc. (Catherine Zhan)</t>
  </si>
  <si>
    <t>92-2742483</t>
  </si>
  <si>
    <t>10255 67th Drive Apt 6G, Forest Hills, NY, 11375</t>
  </si>
  <si>
    <t>Hui Lin Ho</t>
  </si>
  <si>
    <t>102-76-0331</t>
  </si>
  <si>
    <t>18 Talbot Dr, Great Neck, 11020</t>
  </si>
  <si>
    <t>2016 Hualong Zhang Dynasty Trust (Hualong Zhang)</t>
  </si>
  <si>
    <t>81-6764423</t>
  </si>
  <si>
    <t>17 Montauk Trail, Wayne, NJ, 07470</t>
  </si>
  <si>
    <t>Haiyan Wu</t>
  </si>
  <si>
    <t>090-88-3342</t>
  </si>
  <si>
    <t>3 Folie Ct, Manhasset, NY, 11030</t>
  </si>
  <si>
    <t>Zheqing Yuan</t>
  </si>
  <si>
    <t>于10-23-2023退出，多付了683.22的利息，因此本金只退回$29316.78</t>
  </si>
  <si>
    <t>671-76-0223</t>
  </si>
  <si>
    <t>11 SCHENCK AVE APT 3C, GREAT NECK, NY, 11021</t>
  </si>
  <si>
    <t>Jian Zhong</t>
  </si>
  <si>
    <t>Chase 836 Wire Transfer</t>
  </si>
  <si>
    <t>Paid by branch Wire Transfer</t>
  </si>
  <si>
    <t>255-77-8248</t>
  </si>
  <si>
    <t>4 Briarwood Ct, Whippany, NJ, 07981</t>
  </si>
  <si>
    <t>Reliance USA Service Inc ( Lina Tasci)</t>
  </si>
  <si>
    <t>92-1956411</t>
  </si>
  <si>
    <t>29 14 139th Street, Apt.6G, Flushing, NY, 11354</t>
  </si>
  <si>
    <t>Kang Li Trading Inc (Kam Ng)</t>
  </si>
  <si>
    <t>45-5273890</t>
  </si>
  <si>
    <t>6221 20 Ave, Brooklyn, NY 11204</t>
  </si>
  <si>
    <t>Angela Xu (Jun Lu)</t>
  </si>
  <si>
    <t>141-11-5681</t>
  </si>
  <si>
    <t>41 Cranberry Lane, Montvale, NJ, 07645</t>
  </si>
  <si>
    <t>Wenxin Xiao</t>
  </si>
  <si>
    <t>825-46-5259</t>
  </si>
  <si>
    <t>100 Riverside Blvd., New York, NY, 10069</t>
  </si>
  <si>
    <t>Yanyan Lin</t>
  </si>
  <si>
    <t>157-08-7486</t>
  </si>
  <si>
    <t>201 Dey street, Apt 154, Harrison, NJ, 07029</t>
  </si>
  <si>
    <t>Scott Youning Chen</t>
  </si>
  <si>
    <t>054-78-3041</t>
  </si>
  <si>
    <t>12 Ganna Ln., Huntington Station, NY, 11746</t>
  </si>
  <si>
    <t>Changqin Wang</t>
  </si>
  <si>
    <t>118-78-2971</t>
  </si>
  <si>
    <t>29-49 137 Street, APT 3C, Flushing, NY, 11354</t>
  </si>
  <si>
    <t>Song Huang</t>
  </si>
  <si>
    <t>017-82-3859</t>
  </si>
  <si>
    <t>2700 Broadway, Apt 10A, New York, NY, 10025</t>
  </si>
  <si>
    <t>Feng Yuan (Meimei Jia)</t>
  </si>
  <si>
    <t>44-2-11 Door, Heping District, Shenyang City, Liaoning Province, 110002</t>
  </si>
  <si>
    <t>Shushu Geng</t>
  </si>
  <si>
    <t xml:space="preserve">Shushu Geng replaced Zheqin Yuan's $30,000 investment on 10/23/2023; </t>
  </si>
  <si>
    <t>891-33-0894</t>
  </si>
  <si>
    <t>225 Chosin Few Way, Apt 3244, Bayonne, NJ 07002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</si>
  <si>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</si>
  <si>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</si>
  <si>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</si>
  <si>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</si>
  <si>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Exit Equity</t>
  </si>
  <si>
    <t>Invest-in Equity</t>
  </si>
  <si>
    <t>Existing Equity</t>
  </si>
  <si>
    <t>Jacqueline Shay</t>
  </si>
  <si>
    <t>Kang Li Trading Inc</t>
  </si>
  <si>
    <t>Angela Xu</t>
  </si>
  <si>
    <t>Scott Chen</t>
  </si>
  <si>
    <t>Total Capital Contribution at Year End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</si>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</sst>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14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  <scheme val="minor"/>
    </font>
    <font>
      <b/>
      <i/>
      <sz val="11.0"/>
      <color theme="1"/>
      <name val="Calibri"/>
    </font>
    <font>
      <color theme="1"/>
      <name val="Arial"/>
    </font>
    <font>
      <color rgb="FF000000"/>
      <name val="Arial"/>
    </font>
    <font>
      <color rgb="FFFF0000"/>
      <name val="Arial"/>
    </font>
    <font>
      <b/>
      <i/>
      <color theme="1"/>
      <name val="Arial"/>
    </font>
    <font>
      <b/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1" fillId="0" fontId="3" numFmtId="165" xfId="0" applyAlignment="1" applyBorder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wrapText="0"/>
    </xf>
    <xf borderId="1" fillId="0" fontId="3" numFmtId="165" xfId="0" applyAlignment="1" applyBorder="1" applyFont="1" applyNumberFormat="1">
      <alignment horizontal="center" shrinkToFit="0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shrinkToFit="0" wrapText="0"/>
    </xf>
    <xf borderId="0" fillId="2" fontId="3" numFmtId="164" xfId="0" applyAlignment="1" applyFill="1" applyFont="1" applyNumberFormat="1">
      <alignment horizontal="center" readingOrder="0" shrinkToFit="0" wrapText="0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horizontal="center" shrinkToFit="0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 vertical="bottom"/>
    </xf>
    <xf borderId="1" fillId="0" fontId="5" numFmtId="165" xfId="0" applyAlignment="1" applyBorder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wrapText="0"/>
    </xf>
    <xf borderId="1" fillId="0" fontId="5" numFmtId="165" xfId="0" applyAlignment="1" applyBorder="1" applyFont="1" applyNumberFormat="1">
      <alignment horizontal="center" shrinkToFit="0" wrapText="0"/>
    </xf>
    <xf borderId="0" fillId="0" fontId="5" numFmtId="165" xfId="0" applyAlignment="1" applyFont="1" applyNumberFormat="1">
      <alignment horizontal="center" shrinkToFit="0" wrapText="0"/>
    </xf>
    <xf borderId="0" fillId="0" fontId="5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shrinkToFit="0" wrapText="0"/>
    </xf>
    <xf borderId="0" fillId="2" fontId="5" numFmtId="164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vertical="bottom"/>
    </xf>
    <xf borderId="1" fillId="0" fontId="5" numFmtId="164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 vertical="bottom"/>
    </xf>
    <xf borderId="0" fillId="2" fontId="3" numFmtId="165" xfId="0" applyAlignment="1" applyFont="1" applyNumberFormat="1">
      <alignment horizontal="center" vertical="bottom"/>
    </xf>
    <xf borderId="0" fillId="2" fontId="3" numFmtId="10" xfId="0" applyAlignment="1" applyFont="1" applyNumberFormat="1">
      <alignment horizontal="center" vertical="bottom"/>
    </xf>
    <xf borderId="1" fillId="2" fontId="3" numFmtId="165" xfId="0" applyAlignment="1" applyBorder="1" applyFont="1" applyNumberForma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2" fontId="3" numFmtId="164" xfId="0" applyAlignment="1" applyFont="1" applyNumberFormat="1">
      <alignment horizontal="center" vertical="bottom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center" shrinkToFit="0" wrapText="0"/>
    </xf>
    <xf borderId="0" fillId="2" fontId="4" numFmtId="164" xfId="0" applyAlignment="1" applyFont="1" applyNumberForma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4" numFmtId="165" xfId="0" applyAlignment="1" applyFont="1" applyNumberFormat="1">
      <alignment horizontal="center" vertical="bottom"/>
    </xf>
    <xf borderId="2" fillId="2" fontId="4" numFmtId="10" xfId="0" applyAlignment="1" applyBorder="1" applyFont="1" applyNumberFormat="1">
      <alignment horizontal="center" vertical="bottom"/>
    </xf>
    <xf borderId="0" fillId="2" fontId="4" numFmtId="165" xfId="0" applyAlignment="1" applyFont="1" applyNumberFormat="1">
      <alignment horizontal="right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shrinkToFit="0" vertical="bottom" wrapText="1"/>
    </xf>
    <xf borderId="2" fillId="2" fontId="4" numFmtId="0" xfId="0" applyAlignment="1" applyBorder="1" applyFon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shrinkToFit="0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1" fillId="0" fontId="3" numFmtId="165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left" shrinkToFit="0" wrapText="1"/>
    </xf>
    <xf borderId="0" fillId="2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1" fillId="0" fontId="4" numFmtId="164" xfId="0" applyAlignment="1" applyBorder="1" applyFont="1" applyNumberFormat="1">
      <alignment horizontal="center"/>
    </xf>
    <xf borderId="0" fillId="2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0" fontId="5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left"/>
    </xf>
    <xf borderId="0" fillId="0" fontId="3" numFmtId="164" xfId="0" applyAlignment="1" applyFont="1" applyNumberFormat="1">
      <alignment horizontal="center" shrinkToFit="0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 readingOrder="0" vertical="bottom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7" numFmtId="0" xfId="0" applyAlignment="1" applyFont="1">
      <alignment horizontal="center" vertical="bottom"/>
    </xf>
    <xf borderId="0" fillId="0" fontId="4" numFmtId="166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3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right" vertical="bottom"/>
    </xf>
    <xf borderId="0" fillId="0" fontId="4" numFmtId="165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1" fillId="0" fontId="8" numFmtId="167" xfId="0" applyBorder="1" applyFont="1" applyNumberFormat="1"/>
    <xf borderId="0" fillId="0" fontId="1" numFmtId="0" xfId="0" applyAlignment="1" applyFont="1">
      <alignment horizontal="right" readingOrder="0" shrinkToFit="0" wrapText="0"/>
    </xf>
    <xf borderId="2" fillId="0" fontId="4" numFmtId="10" xfId="0" applyAlignment="1" applyBorder="1" applyFont="1" applyNumberFormat="1">
      <alignment horizontal="center" vertical="bottom"/>
    </xf>
    <xf borderId="0" fillId="0" fontId="8" numFmtId="167" xfId="0" applyFont="1" applyNumberFormat="1"/>
    <xf borderId="0" fillId="2" fontId="8" numFmtId="16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64" xfId="0" applyAlignment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right" vertical="bottom"/>
    </xf>
    <xf borderId="0" fillId="0" fontId="8" numFmtId="165" xfId="0" applyFont="1" applyNumberFormat="1"/>
    <xf borderId="0" fillId="0" fontId="7" numFmtId="0" xfId="0" applyAlignment="1" applyFont="1">
      <alignment readingOrder="0" vertical="bottom"/>
    </xf>
    <xf borderId="2" fillId="0" fontId="3" numFmtId="10" xfId="0" applyAlignment="1" applyBorder="1" applyFont="1" applyNumberFormat="1">
      <alignment horizontal="center" vertical="bottom"/>
    </xf>
    <xf borderId="0" fillId="0" fontId="12" numFmtId="0" xfId="0" applyFont="1"/>
    <xf borderId="0" fillId="0" fontId="13" numFmtId="165" xfId="0" applyFont="1" applyNumberFormat="1"/>
    <xf borderId="0" fillId="0" fontId="1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88"/>
    <col customWidth="1" min="2" max="2" width="42.38"/>
    <col customWidth="1" min="3" max="3" width="20.5"/>
    <col customWidth="1" min="4" max="4" width="14.88"/>
    <col customWidth="1" min="5" max="5" width="15.0"/>
    <col customWidth="1" min="7" max="7" width="14.25"/>
    <col customWidth="1" min="8" max="8" width="15.13"/>
    <col customWidth="1" min="9" max="9" width="13.38"/>
    <col customWidth="1" min="10" max="10" width="19.38"/>
    <col customWidth="1" min="11" max="11" width="41.5"/>
    <col customWidth="1" min="12" max="12" width="3.0"/>
    <col customWidth="1" min="20" max="20" width="2.88"/>
    <col customWidth="1" min="21" max="21" width="1.88"/>
    <col customWidth="1" min="22" max="22" width="19.25"/>
    <col customWidth="1" min="24" max="24" width="16.38"/>
    <col customWidth="1" min="27" max="27" width="17.38"/>
    <col customWidth="1" min="28" max="28" width="14.5"/>
    <col customWidth="1" min="31" max="31" width="18.5"/>
    <col customWidth="1" min="32" max="32" width="17.13"/>
    <col customWidth="1" min="33" max="33" width="75.75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/>
      <c r="M1" s="6" t="s">
        <v>11</v>
      </c>
      <c r="N1" s="5" t="s">
        <v>12</v>
      </c>
      <c r="O1" s="5" t="s">
        <v>6</v>
      </c>
      <c r="P1" s="5" t="s">
        <v>13</v>
      </c>
      <c r="Q1" s="5" t="s">
        <v>14</v>
      </c>
      <c r="R1" s="5" t="s">
        <v>9</v>
      </c>
      <c r="S1" s="5" t="s">
        <v>10</v>
      </c>
      <c r="T1" s="5"/>
      <c r="U1" s="5"/>
      <c r="V1" s="6" t="s">
        <v>15</v>
      </c>
      <c r="W1" s="5" t="s">
        <v>16</v>
      </c>
      <c r="X1" s="5" t="s">
        <v>17</v>
      </c>
      <c r="Y1" s="7"/>
      <c r="Z1" s="8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/>
    </row>
    <row r="2" ht="15.75" customHeight="1">
      <c r="A2" s="10">
        <v>45124.0</v>
      </c>
      <c r="B2" s="11" t="s">
        <v>26</v>
      </c>
      <c r="C2" s="12">
        <v>60000.0</v>
      </c>
      <c r="D2" s="13">
        <v>0.085</v>
      </c>
      <c r="E2" s="14">
        <v>2584.93</v>
      </c>
      <c r="F2" s="15">
        <v>2584.93</v>
      </c>
      <c r="G2" s="16">
        <v>45145.0</v>
      </c>
      <c r="H2" s="16">
        <v>45132.0</v>
      </c>
      <c r="I2" s="16">
        <v>45316.0</v>
      </c>
      <c r="J2" s="11" t="s">
        <v>27</v>
      </c>
      <c r="K2" s="17"/>
      <c r="L2" s="18"/>
      <c r="M2" s="19">
        <f t="shared" ref="M2:M29" si="1">(C2*D2)*((Q2-P2+1)/365)</f>
        <v>2543.013699</v>
      </c>
      <c r="N2" s="20">
        <f t="shared" ref="N2:N27" si="2">M2</f>
        <v>2543.013699</v>
      </c>
      <c r="O2" s="21">
        <v>45317.0</v>
      </c>
      <c r="P2" s="16">
        <v>45316.0</v>
      </c>
      <c r="Q2" s="21">
        <v>45497.0</v>
      </c>
      <c r="R2" s="22" t="s">
        <v>27</v>
      </c>
      <c r="S2" s="18"/>
      <c r="T2" s="18"/>
      <c r="U2" s="18"/>
      <c r="V2" s="19">
        <f t="shared" ref="V2:V17" si="3">C2</f>
        <v>60000</v>
      </c>
      <c r="W2" s="23">
        <v>45497.0</v>
      </c>
      <c r="X2" s="24" t="s">
        <v>28</v>
      </c>
      <c r="Y2" s="25"/>
      <c r="Z2" s="26">
        <v>28890.0</v>
      </c>
      <c r="AA2" s="27" t="s">
        <v>29</v>
      </c>
      <c r="AB2" s="27" t="s">
        <v>30</v>
      </c>
      <c r="AC2" s="27"/>
      <c r="AD2" s="27" t="s">
        <v>31</v>
      </c>
      <c r="AE2" s="27">
        <v>7.67013972965E11</v>
      </c>
      <c r="AF2" s="27">
        <v>2.1000021E7</v>
      </c>
      <c r="AG2" s="28" t="s">
        <v>32</v>
      </c>
      <c r="AH2" s="18"/>
    </row>
    <row r="3" ht="15.75" customHeight="1">
      <c r="A3" s="29">
        <v>45124.0</v>
      </c>
      <c r="B3" s="30" t="s">
        <v>33</v>
      </c>
      <c r="C3" s="31">
        <v>50000.0</v>
      </c>
      <c r="D3" s="32">
        <v>0.085</v>
      </c>
      <c r="E3" s="33">
        <v>2154.11</v>
      </c>
      <c r="F3" s="34">
        <v>1938.7</v>
      </c>
      <c r="G3" s="35">
        <v>45145.0</v>
      </c>
      <c r="H3" s="35">
        <v>45132.0</v>
      </c>
      <c r="I3" s="35">
        <v>45316.0</v>
      </c>
      <c r="J3" s="30" t="s">
        <v>27</v>
      </c>
      <c r="K3" s="36"/>
      <c r="L3" s="37"/>
      <c r="M3" s="38">
        <f t="shared" si="1"/>
        <v>2119.178082</v>
      </c>
      <c r="N3" s="39">
        <f t="shared" si="2"/>
        <v>2119.178082</v>
      </c>
      <c r="O3" s="40">
        <v>45317.0</v>
      </c>
      <c r="P3" s="35">
        <v>45316.0</v>
      </c>
      <c r="Q3" s="40">
        <v>45497.0</v>
      </c>
      <c r="R3" s="41" t="s">
        <v>27</v>
      </c>
      <c r="S3" s="37"/>
      <c r="T3" s="37"/>
      <c r="U3" s="37"/>
      <c r="V3" s="38">
        <f t="shared" si="3"/>
        <v>50000</v>
      </c>
      <c r="W3" s="42">
        <v>45498.0</v>
      </c>
      <c r="X3" s="43" t="s">
        <v>27</v>
      </c>
      <c r="Y3" s="37"/>
      <c r="Z3" s="44">
        <v>13287.0</v>
      </c>
      <c r="AA3" s="45" t="s">
        <v>34</v>
      </c>
      <c r="AB3" s="45" t="s">
        <v>35</v>
      </c>
      <c r="AC3" s="45"/>
      <c r="AD3" s="45" t="s">
        <v>31</v>
      </c>
      <c r="AE3" s="45">
        <v>9.345807441E9</v>
      </c>
      <c r="AF3" s="45">
        <v>2.1272655E7</v>
      </c>
      <c r="AG3" s="46" t="s">
        <v>36</v>
      </c>
      <c r="AH3" s="37"/>
    </row>
    <row r="4" ht="15.75" customHeight="1">
      <c r="A4" s="47">
        <v>45124.0</v>
      </c>
      <c r="B4" s="48" t="s">
        <v>37</v>
      </c>
      <c r="C4" s="49">
        <v>20000.0</v>
      </c>
      <c r="D4" s="50">
        <v>0.085</v>
      </c>
      <c r="E4" s="51">
        <v>861.64</v>
      </c>
      <c r="F4" s="52">
        <v>861.64</v>
      </c>
      <c r="G4" s="53">
        <v>45145.0</v>
      </c>
      <c r="H4" s="53">
        <v>45132.0</v>
      </c>
      <c r="I4" s="53">
        <v>45316.0</v>
      </c>
      <c r="J4" s="48" t="s">
        <v>27</v>
      </c>
      <c r="K4" s="54"/>
      <c r="L4" s="55"/>
      <c r="M4" s="19">
        <f t="shared" si="1"/>
        <v>847.6712329</v>
      </c>
      <c r="N4" s="20">
        <f t="shared" si="2"/>
        <v>847.6712329</v>
      </c>
      <c r="O4" s="21">
        <v>45317.0</v>
      </c>
      <c r="P4" s="16">
        <v>45316.0</v>
      </c>
      <c r="Q4" s="21">
        <v>45497.0</v>
      </c>
      <c r="R4" s="22" t="s">
        <v>27</v>
      </c>
      <c r="S4" s="55"/>
      <c r="T4" s="55"/>
      <c r="U4" s="55"/>
      <c r="V4" s="19">
        <f t="shared" si="3"/>
        <v>20000</v>
      </c>
      <c r="W4" s="23">
        <v>45498.0</v>
      </c>
      <c r="X4" s="48" t="s">
        <v>27</v>
      </c>
      <c r="Y4" s="25"/>
      <c r="Z4" s="26">
        <v>29032.0</v>
      </c>
      <c r="AA4" s="27" t="s">
        <v>29</v>
      </c>
      <c r="AB4" s="27" t="s">
        <v>38</v>
      </c>
      <c r="AC4" s="27"/>
      <c r="AD4" s="27" t="s">
        <v>31</v>
      </c>
      <c r="AE4" s="27">
        <v>9.34929126E8</v>
      </c>
      <c r="AF4" s="27">
        <v>2.1000021E7</v>
      </c>
      <c r="AG4" s="28" t="s">
        <v>39</v>
      </c>
      <c r="AH4" s="55"/>
    </row>
    <row r="5" ht="15.75" customHeight="1">
      <c r="A5" s="56">
        <v>45124.0</v>
      </c>
      <c r="B5" s="57" t="s">
        <v>40</v>
      </c>
      <c r="C5" s="58">
        <v>30000.0</v>
      </c>
      <c r="D5" s="59">
        <v>0.085</v>
      </c>
      <c r="E5" s="60">
        <v>1292.47</v>
      </c>
      <c r="F5" s="60">
        <v>1292.47</v>
      </c>
      <c r="G5" s="56">
        <v>45145.0</v>
      </c>
      <c r="H5" s="56">
        <v>45132.0</v>
      </c>
      <c r="I5" s="56">
        <v>45316.0</v>
      </c>
      <c r="J5" s="61" t="s">
        <v>27</v>
      </c>
      <c r="K5" s="62" t="s">
        <v>41</v>
      </c>
      <c r="L5" s="63"/>
      <c r="M5" s="64">
        <f t="shared" si="1"/>
        <v>1271.506849</v>
      </c>
      <c r="N5" s="64">
        <f t="shared" si="2"/>
        <v>1271.506849</v>
      </c>
      <c r="O5" s="65">
        <v>45317.0</v>
      </c>
      <c r="P5" s="65">
        <v>45316.0</v>
      </c>
      <c r="Q5" s="65">
        <v>45497.0</v>
      </c>
      <c r="R5" s="66" t="s">
        <v>27</v>
      </c>
      <c r="S5" s="67"/>
      <c r="T5" s="67"/>
      <c r="U5" s="67"/>
      <c r="V5" s="19">
        <f t="shared" si="3"/>
        <v>30000</v>
      </c>
      <c r="W5" s="23">
        <v>45499.0</v>
      </c>
      <c r="X5" s="48" t="s">
        <v>27</v>
      </c>
      <c r="Y5" s="68"/>
      <c r="Z5" s="69"/>
      <c r="AA5" s="70" t="s">
        <v>42</v>
      </c>
      <c r="AB5" s="71"/>
      <c r="AC5" s="66" t="s">
        <v>43</v>
      </c>
      <c r="AD5" s="70" t="s">
        <v>31</v>
      </c>
      <c r="AE5" s="70">
        <v>6.794384524E9</v>
      </c>
      <c r="AF5" s="70">
        <v>2.1000089E7</v>
      </c>
      <c r="AG5" s="71" t="s">
        <v>44</v>
      </c>
      <c r="AH5" s="67"/>
    </row>
    <row r="6" ht="15.75" customHeight="1">
      <c r="A6" s="47">
        <v>45124.0</v>
      </c>
      <c r="B6" s="48" t="s">
        <v>45</v>
      </c>
      <c r="C6" s="49">
        <v>30000.0</v>
      </c>
      <c r="D6" s="50">
        <v>0.085</v>
      </c>
      <c r="E6" s="51">
        <v>1292.47</v>
      </c>
      <c r="F6" s="52">
        <v>1292.47</v>
      </c>
      <c r="G6" s="53">
        <v>45145.0</v>
      </c>
      <c r="H6" s="53">
        <v>45132.0</v>
      </c>
      <c r="I6" s="53">
        <v>45316.0</v>
      </c>
      <c r="J6" s="48" t="s">
        <v>27</v>
      </c>
      <c r="K6" s="54"/>
      <c r="L6" s="55"/>
      <c r="M6" s="19">
        <f t="shared" si="1"/>
        <v>1271.506849</v>
      </c>
      <c r="N6" s="20">
        <f t="shared" si="2"/>
        <v>1271.506849</v>
      </c>
      <c r="O6" s="21">
        <v>45317.0</v>
      </c>
      <c r="P6" s="16">
        <v>45316.0</v>
      </c>
      <c r="Q6" s="21">
        <v>45497.0</v>
      </c>
      <c r="R6" s="22" t="s">
        <v>27</v>
      </c>
      <c r="S6" s="55"/>
      <c r="T6" s="55"/>
      <c r="U6" s="55"/>
      <c r="V6" s="19">
        <f t="shared" si="3"/>
        <v>30000</v>
      </c>
      <c r="W6" s="23">
        <v>45498.0</v>
      </c>
      <c r="X6" s="48" t="s">
        <v>27</v>
      </c>
      <c r="Y6" s="25"/>
      <c r="Z6" s="26">
        <v>25547.0</v>
      </c>
      <c r="AA6" s="27" t="s">
        <v>29</v>
      </c>
      <c r="AB6" s="27" t="s">
        <v>46</v>
      </c>
      <c r="AC6" s="72"/>
      <c r="AD6" s="27" t="s">
        <v>31</v>
      </c>
      <c r="AE6" s="27">
        <v>4.024843558E9</v>
      </c>
      <c r="AF6" s="27">
        <v>2.1313103E7</v>
      </c>
      <c r="AG6" s="73" t="s">
        <v>47</v>
      </c>
      <c r="AH6" s="55"/>
    </row>
    <row r="7" ht="15.75" customHeight="1">
      <c r="A7" s="47">
        <v>45124.0</v>
      </c>
      <c r="B7" s="48" t="s">
        <v>48</v>
      </c>
      <c r="C7" s="49">
        <v>30000.0</v>
      </c>
      <c r="D7" s="50">
        <v>0.0875</v>
      </c>
      <c r="E7" s="51">
        <v>1330.48</v>
      </c>
      <c r="F7" s="52">
        <v>1330.48</v>
      </c>
      <c r="G7" s="53">
        <v>45145.0</v>
      </c>
      <c r="H7" s="53">
        <v>45132.0</v>
      </c>
      <c r="I7" s="53">
        <v>45316.0</v>
      </c>
      <c r="J7" s="48" t="s">
        <v>27</v>
      </c>
      <c r="K7" s="54"/>
      <c r="L7" s="55"/>
      <c r="M7" s="19">
        <f t="shared" si="1"/>
        <v>1308.90411</v>
      </c>
      <c r="N7" s="20">
        <f t="shared" si="2"/>
        <v>1308.90411</v>
      </c>
      <c r="O7" s="21">
        <v>45317.0</v>
      </c>
      <c r="P7" s="16">
        <v>45316.0</v>
      </c>
      <c r="Q7" s="21">
        <v>45497.0</v>
      </c>
      <c r="R7" s="22" t="s">
        <v>27</v>
      </c>
      <c r="S7" s="55"/>
      <c r="T7" s="55"/>
      <c r="U7" s="55"/>
      <c r="V7" s="19">
        <f t="shared" si="3"/>
        <v>30000</v>
      </c>
      <c r="W7" s="23">
        <v>45497.0</v>
      </c>
      <c r="X7" s="24" t="s">
        <v>28</v>
      </c>
      <c r="Y7" s="25"/>
      <c r="Z7" s="26">
        <v>33001.0</v>
      </c>
      <c r="AA7" s="27" t="s">
        <v>29</v>
      </c>
      <c r="AB7" s="25" t="s">
        <v>49</v>
      </c>
      <c r="AC7" s="25"/>
      <c r="AD7" s="27" t="s">
        <v>31</v>
      </c>
      <c r="AE7" s="25">
        <v>8.5501689E8</v>
      </c>
      <c r="AF7" s="25">
        <v>2.1000021E7</v>
      </c>
      <c r="AG7" s="74" t="s">
        <v>50</v>
      </c>
      <c r="AH7" s="55"/>
    </row>
    <row r="8" ht="15.75" customHeight="1">
      <c r="A8" s="47">
        <v>45124.0</v>
      </c>
      <c r="B8" s="48" t="s">
        <v>51</v>
      </c>
      <c r="C8" s="49">
        <v>20000.0</v>
      </c>
      <c r="D8" s="50">
        <v>0.085</v>
      </c>
      <c r="E8" s="51">
        <v>861.64</v>
      </c>
      <c r="F8" s="52">
        <v>861.64</v>
      </c>
      <c r="G8" s="53">
        <v>45145.0</v>
      </c>
      <c r="H8" s="53">
        <v>45132.0</v>
      </c>
      <c r="I8" s="53">
        <v>45316.0</v>
      </c>
      <c r="J8" s="48" t="s">
        <v>27</v>
      </c>
      <c r="K8" s="54"/>
      <c r="L8" s="55"/>
      <c r="M8" s="19">
        <f t="shared" si="1"/>
        <v>847.6712329</v>
      </c>
      <c r="N8" s="20">
        <f t="shared" si="2"/>
        <v>847.6712329</v>
      </c>
      <c r="O8" s="21">
        <v>45317.0</v>
      </c>
      <c r="P8" s="16">
        <v>45316.0</v>
      </c>
      <c r="Q8" s="21">
        <v>45497.0</v>
      </c>
      <c r="R8" s="22" t="s">
        <v>27</v>
      </c>
      <c r="S8" s="55"/>
      <c r="T8" s="55"/>
      <c r="U8" s="55"/>
      <c r="V8" s="19">
        <f t="shared" si="3"/>
        <v>20000</v>
      </c>
      <c r="W8" s="23">
        <v>45497.0</v>
      </c>
      <c r="X8" s="48" t="s">
        <v>27</v>
      </c>
      <c r="Y8" s="25"/>
      <c r="Z8" s="26">
        <v>21527.0</v>
      </c>
      <c r="AA8" s="27" t="s">
        <v>29</v>
      </c>
      <c r="AB8" s="25" t="s">
        <v>52</v>
      </c>
      <c r="AC8" s="25"/>
      <c r="AD8" s="27" t="s">
        <v>31</v>
      </c>
      <c r="AE8" s="25">
        <v>4.175484496E9</v>
      </c>
      <c r="AF8" s="25">
        <v>3.1100157E7</v>
      </c>
      <c r="AG8" s="74" t="s">
        <v>53</v>
      </c>
      <c r="AH8" s="55"/>
    </row>
    <row r="9" ht="42.75" customHeight="1">
      <c r="A9" s="47">
        <v>45127.0</v>
      </c>
      <c r="B9" s="48" t="s">
        <v>54</v>
      </c>
      <c r="C9" s="49">
        <v>50000.0</v>
      </c>
      <c r="D9" s="50">
        <v>0.085</v>
      </c>
      <c r="E9" s="51">
        <v>2154.11</v>
      </c>
      <c r="F9" s="52">
        <v>2154.11</v>
      </c>
      <c r="G9" s="53">
        <v>45145.0</v>
      </c>
      <c r="H9" s="53">
        <v>45132.0</v>
      </c>
      <c r="I9" s="53">
        <v>45316.0</v>
      </c>
      <c r="J9" s="48" t="s">
        <v>27</v>
      </c>
      <c r="K9" s="54" t="s">
        <v>55</v>
      </c>
      <c r="L9" s="55"/>
      <c r="M9" s="19">
        <f t="shared" si="1"/>
        <v>2119.178082</v>
      </c>
      <c r="N9" s="20">
        <f t="shared" si="2"/>
        <v>2119.178082</v>
      </c>
      <c r="O9" s="21">
        <v>45317.0</v>
      </c>
      <c r="P9" s="16">
        <v>45316.0</v>
      </c>
      <c r="Q9" s="21">
        <v>45497.0</v>
      </c>
      <c r="R9" s="22" t="s">
        <v>27</v>
      </c>
      <c r="S9" s="55"/>
      <c r="T9" s="55"/>
      <c r="U9" s="55"/>
      <c r="V9" s="19">
        <f t="shared" si="3"/>
        <v>50000</v>
      </c>
      <c r="W9" s="23">
        <v>45497.0</v>
      </c>
      <c r="X9" s="24" t="s">
        <v>28</v>
      </c>
      <c r="Y9" s="25"/>
      <c r="Z9" s="26">
        <v>33105.0</v>
      </c>
      <c r="AA9" s="27" t="s">
        <v>29</v>
      </c>
      <c r="AB9" s="25" t="s">
        <v>56</v>
      </c>
      <c r="AC9" s="25"/>
      <c r="AD9" s="27" t="s">
        <v>31</v>
      </c>
      <c r="AE9" s="25">
        <v>8.07117325E8</v>
      </c>
      <c r="AF9" s="25">
        <v>2.1000021E7</v>
      </c>
      <c r="AG9" s="74" t="s">
        <v>57</v>
      </c>
      <c r="AH9" s="55"/>
    </row>
    <row r="10" ht="15.75" customHeight="1">
      <c r="A10" s="47">
        <v>45125.0</v>
      </c>
      <c r="B10" s="48" t="s">
        <v>58</v>
      </c>
      <c r="C10" s="49">
        <v>100000.0</v>
      </c>
      <c r="D10" s="50">
        <v>0.085</v>
      </c>
      <c r="E10" s="51">
        <v>4308.22</v>
      </c>
      <c r="F10" s="52">
        <v>4308.22</v>
      </c>
      <c r="G10" s="53">
        <v>45145.0</v>
      </c>
      <c r="H10" s="53">
        <v>45132.0</v>
      </c>
      <c r="I10" s="53">
        <v>45316.0</v>
      </c>
      <c r="J10" s="48" t="s">
        <v>27</v>
      </c>
      <c r="K10" s="54"/>
      <c r="L10" s="55"/>
      <c r="M10" s="19">
        <f t="shared" si="1"/>
        <v>4238.356164</v>
      </c>
      <c r="N10" s="20">
        <f t="shared" si="2"/>
        <v>4238.356164</v>
      </c>
      <c r="O10" s="21">
        <v>45317.0</v>
      </c>
      <c r="P10" s="16">
        <v>45316.0</v>
      </c>
      <c r="Q10" s="21">
        <v>45497.0</v>
      </c>
      <c r="R10" s="22" t="s">
        <v>27</v>
      </c>
      <c r="S10" s="55"/>
      <c r="T10" s="55"/>
      <c r="U10" s="55"/>
      <c r="V10" s="19">
        <f t="shared" si="3"/>
        <v>100000</v>
      </c>
      <c r="W10" s="23">
        <v>45498.0</v>
      </c>
      <c r="X10" s="55"/>
      <c r="Y10" s="25"/>
      <c r="Z10" s="26">
        <v>15157.0</v>
      </c>
      <c r="AA10" s="27" t="s">
        <v>29</v>
      </c>
      <c r="AB10" s="27" t="s">
        <v>59</v>
      </c>
      <c r="AC10" s="27"/>
      <c r="AD10" s="27" t="s">
        <v>31</v>
      </c>
      <c r="AE10" s="27">
        <v>7.011452811E9</v>
      </c>
      <c r="AF10" s="27">
        <v>2.1407912E7</v>
      </c>
      <c r="AG10" s="28" t="s">
        <v>60</v>
      </c>
      <c r="AH10" s="55"/>
    </row>
    <row r="11" ht="15.75" customHeight="1">
      <c r="A11" s="47">
        <v>45126.0</v>
      </c>
      <c r="B11" s="48" t="s">
        <v>61</v>
      </c>
      <c r="C11" s="49">
        <v>20000.0</v>
      </c>
      <c r="D11" s="50">
        <v>0.085</v>
      </c>
      <c r="E11" s="51">
        <v>861.64</v>
      </c>
      <c r="F11" s="52">
        <v>861.64</v>
      </c>
      <c r="G11" s="53">
        <v>45145.0</v>
      </c>
      <c r="H11" s="53">
        <v>45132.0</v>
      </c>
      <c r="I11" s="53">
        <v>45316.0</v>
      </c>
      <c r="J11" s="48" t="s">
        <v>27</v>
      </c>
      <c r="K11" s="54"/>
      <c r="L11" s="55"/>
      <c r="M11" s="19">
        <f t="shared" si="1"/>
        <v>847.6712329</v>
      </c>
      <c r="N11" s="20">
        <f t="shared" si="2"/>
        <v>847.6712329</v>
      </c>
      <c r="O11" s="21">
        <v>45317.0</v>
      </c>
      <c r="P11" s="16">
        <v>45316.0</v>
      </c>
      <c r="Q11" s="21">
        <v>45497.0</v>
      </c>
      <c r="R11" s="22" t="s">
        <v>27</v>
      </c>
      <c r="S11" s="55"/>
      <c r="T11" s="55"/>
      <c r="U11" s="55"/>
      <c r="V11" s="19">
        <f t="shared" si="3"/>
        <v>20000</v>
      </c>
      <c r="W11" s="23">
        <v>45497.0</v>
      </c>
      <c r="X11" s="48" t="s">
        <v>27</v>
      </c>
      <c r="Y11" s="25"/>
      <c r="Z11" s="75" t="s">
        <v>35</v>
      </c>
      <c r="AA11" s="27" t="s">
        <v>42</v>
      </c>
      <c r="AB11" s="27"/>
      <c r="AC11" s="27" t="s">
        <v>62</v>
      </c>
      <c r="AD11" s="27" t="s">
        <v>31</v>
      </c>
      <c r="AE11" s="27">
        <v>8.67857109E8</v>
      </c>
      <c r="AF11" s="27">
        <v>2.1000021E7</v>
      </c>
      <c r="AG11" s="28" t="s">
        <v>63</v>
      </c>
      <c r="AH11" s="55"/>
    </row>
    <row r="12" ht="15.75" customHeight="1">
      <c r="A12" s="47">
        <v>45126.0</v>
      </c>
      <c r="B12" s="48" t="s">
        <v>64</v>
      </c>
      <c r="C12" s="49">
        <v>40000.0</v>
      </c>
      <c r="D12" s="50">
        <v>0.085</v>
      </c>
      <c r="E12" s="51">
        <v>1723.29</v>
      </c>
      <c r="F12" s="52">
        <v>1723.29</v>
      </c>
      <c r="G12" s="53">
        <v>45145.0</v>
      </c>
      <c r="H12" s="53">
        <v>45132.0</v>
      </c>
      <c r="I12" s="53">
        <v>45316.0</v>
      </c>
      <c r="J12" s="48" t="s">
        <v>27</v>
      </c>
      <c r="K12" s="54"/>
      <c r="L12" s="55"/>
      <c r="M12" s="19">
        <f t="shared" si="1"/>
        <v>1695.342466</v>
      </c>
      <c r="N12" s="20">
        <f t="shared" si="2"/>
        <v>1695.342466</v>
      </c>
      <c r="O12" s="21">
        <v>45317.0</v>
      </c>
      <c r="P12" s="16">
        <v>45316.0</v>
      </c>
      <c r="Q12" s="21">
        <v>45497.0</v>
      </c>
      <c r="R12" s="22" t="s">
        <v>27</v>
      </c>
      <c r="S12" s="55"/>
      <c r="T12" s="55"/>
      <c r="U12" s="55"/>
      <c r="V12" s="19">
        <f t="shared" si="3"/>
        <v>40000</v>
      </c>
      <c r="W12" s="23">
        <v>45497.0</v>
      </c>
      <c r="X12" s="24" t="s">
        <v>28</v>
      </c>
      <c r="Y12" s="25"/>
      <c r="Z12" s="76">
        <v>19664.0</v>
      </c>
      <c r="AA12" s="70" t="s">
        <v>29</v>
      </c>
      <c r="AB12" s="70" t="s">
        <v>65</v>
      </c>
      <c r="AC12" s="70"/>
      <c r="AD12" s="70" t="s">
        <v>31</v>
      </c>
      <c r="AE12" s="70">
        <v>4.83073982905E11</v>
      </c>
      <c r="AF12" s="70">
        <v>2.1000322E7</v>
      </c>
      <c r="AG12" s="73" t="s">
        <v>66</v>
      </c>
      <c r="AH12" s="55"/>
    </row>
    <row r="13" ht="15.75" customHeight="1">
      <c r="A13" s="47">
        <v>45127.0</v>
      </c>
      <c r="B13" s="48" t="s">
        <v>67</v>
      </c>
      <c r="C13" s="49">
        <v>50000.0</v>
      </c>
      <c r="D13" s="50">
        <v>0.085</v>
      </c>
      <c r="E13" s="51">
        <v>2154.11</v>
      </c>
      <c r="F13" s="52">
        <v>2154.11</v>
      </c>
      <c r="G13" s="53">
        <v>45145.0</v>
      </c>
      <c r="H13" s="53">
        <v>45132.0</v>
      </c>
      <c r="I13" s="53">
        <v>45316.0</v>
      </c>
      <c r="J13" s="48" t="s">
        <v>27</v>
      </c>
      <c r="K13" s="54"/>
      <c r="L13" s="55"/>
      <c r="M13" s="19">
        <f t="shared" si="1"/>
        <v>2119.178082</v>
      </c>
      <c r="N13" s="20">
        <f t="shared" si="2"/>
        <v>2119.178082</v>
      </c>
      <c r="O13" s="21">
        <v>45317.0</v>
      </c>
      <c r="P13" s="16">
        <v>45316.0</v>
      </c>
      <c r="Q13" s="21">
        <v>45497.0</v>
      </c>
      <c r="R13" s="22" t="s">
        <v>27</v>
      </c>
      <c r="S13" s="55"/>
      <c r="T13" s="55"/>
      <c r="U13" s="55"/>
      <c r="V13" s="19">
        <f t="shared" si="3"/>
        <v>50000</v>
      </c>
      <c r="W13" s="23">
        <v>45497.0</v>
      </c>
      <c r="X13" s="24" t="s">
        <v>28</v>
      </c>
      <c r="Y13" s="25"/>
      <c r="Z13" s="77" t="s">
        <v>35</v>
      </c>
      <c r="AA13" s="70" t="s">
        <v>42</v>
      </c>
      <c r="AB13" s="70"/>
      <c r="AC13" s="78" t="s">
        <v>68</v>
      </c>
      <c r="AD13" s="70" t="s">
        <v>31</v>
      </c>
      <c r="AE13" s="70">
        <v>5.008141375E9</v>
      </c>
      <c r="AF13" s="70">
        <v>2.1213606E7</v>
      </c>
      <c r="AG13" s="73" t="s">
        <v>69</v>
      </c>
      <c r="AH13" s="55"/>
    </row>
    <row r="14" ht="15.75" customHeight="1">
      <c r="A14" s="47">
        <v>45127.0</v>
      </c>
      <c r="B14" s="48" t="s">
        <v>70</v>
      </c>
      <c r="C14" s="49">
        <v>50000.0</v>
      </c>
      <c r="D14" s="50">
        <v>0.085</v>
      </c>
      <c r="E14" s="51">
        <v>2154.11</v>
      </c>
      <c r="F14" s="52">
        <v>2154.11</v>
      </c>
      <c r="G14" s="53">
        <v>45145.0</v>
      </c>
      <c r="H14" s="53">
        <v>45132.0</v>
      </c>
      <c r="I14" s="53">
        <v>45316.0</v>
      </c>
      <c r="J14" s="48" t="s">
        <v>27</v>
      </c>
      <c r="K14" s="54"/>
      <c r="L14" s="55"/>
      <c r="M14" s="19">
        <f t="shared" si="1"/>
        <v>2119.178082</v>
      </c>
      <c r="N14" s="20">
        <f t="shared" si="2"/>
        <v>2119.178082</v>
      </c>
      <c r="O14" s="21">
        <v>45317.0</v>
      </c>
      <c r="P14" s="16">
        <v>45316.0</v>
      </c>
      <c r="Q14" s="21">
        <v>45497.0</v>
      </c>
      <c r="R14" s="22" t="s">
        <v>27</v>
      </c>
      <c r="S14" s="55"/>
      <c r="T14" s="55"/>
      <c r="U14" s="55"/>
      <c r="V14" s="19">
        <f t="shared" si="3"/>
        <v>50000</v>
      </c>
      <c r="W14" s="23">
        <v>45497.0</v>
      </c>
      <c r="X14" s="24" t="s">
        <v>28</v>
      </c>
      <c r="Y14" s="25"/>
      <c r="Z14" s="77" t="s">
        <v>35</v>
      </c>
      <c r="AA14" s="70" t="s">
        <v>42</v>
      </c>
      <c r="AB14" s="70"/>
      <c r="AC14" s="78" t="s">
        <v>71</v>
      </c>
      <c r="AD14" s="70" t="s">
        <v>31</v>
      </c>
      <c r="AE14" s="70">
        <v>6.879911979E9</v>
      </c>
      <c r="AF14" s="70">
        <v>2.1000089E7</v>
      </c>
      <c r="AG14" s="73" t="s">
        <v>72</v>
      </c>
      <c r="AH14" s="55"/>
    </row>
    <row r="15" ht="15.75" customHeight="1">
      <c r="A15" s="47">
        <v>45127.0</v>
      </c>
      <c r="B15" s="48" t="s">
        <v>73</v>
      </c>
      <c r="C15" s="49">
        <v>200000.0</v>
      </c>
      <c r="D15" s="50">
        <v>0.0875</v>
      </c>
      <c r="E15" s="51">
        <v>8869.86</v>
      </c>
      <c r="F15" s="52">
        <v>8869.86</v>
      </c>
      <c r="G15" s="53">
        <v>45145.0</v>
      </c>
      <c r="H15" s="53">
        <v>45132.0</v>
      </c>
      <c r="I15" s="53">
        <v>45316.0</v>
      </c>
      <c r="J15" s="48" t="s">
        <v>27</v>
      </c>
      <c r="K15" s="54"/>
      <c r="L15" s="55"/>
      <c r="M15" s="19">
        <f t="shared" si="1"/>
        <v>8726.027397</v>
      </c>
      <c r="N15" s="20">
        <f t="shared" si="2"/>
        <v>8726.027397</v>
      </c>
      <c r="O15" s="21">
        <v>45317.0</v>
      </c>
      <c r="P15" s="16">
        <v>45316.0</v>
      </c>
      <c r="Q15" s="21">
        <v>45497.0</v>
      </c>
      <c r="R15" s="22" t="s">
        <v>27</v>
      </c>
      <c r="S15" s="55"/>
      <c r="T15" s="55"/>
      <c r="U15" s="55"/>
      <c r="V15" s="19">
        <f t="shared" si="3"/>
        <v>200000</v>
      </c>
      <c r="W15" s="23">
        <v>45497.0</v>
      </c>
      <c r="X15" s="24" t="s">
        <v>28</v>
      </c>
      <c r="Y15" s="25"/>
      <c r="Z15" s="76">
        <v>23865.0</v>
      </c>
      <c r="AA15" s="70" t="s">
        <v>29</v>
      </c>
      <c r="AB15" s="70" t="s">
        <v>74</v>
      </c>
      <c r="AC15" s="70"/>
      <c r="AD15" s="70" t="s">
        <v>31</v>
      </c>
      <c r="AE15" s="70">
        <v>1.8066299365E10</v>
      </c>
      <c r="AF15" s="70">
        <v>2.1000021E7</v>
      </c>
      <c r="AG15" s="73" t="s">
        <v>75</v>
      </c>
      <c r="AH15" s="55"/>
    </row>
    <row r="16" ht="15.75" customHeight="1">
      <c r="A16" s="47">
        <v>45127.0</v>
      </c>
      <c r="B16" s="48" t="s">
        <v>76</v>
      </c>
      <c r="C16" s="49">
        <v>130000.0</v>
      </c>
      <c r="D16" s="50">
        <v>0.0875</v>
      </c>
      <c r="E16" s="51">
        <v>5765.41</v>
      </c>
      <c r="F16" s="52">
        <v>5765.41</v>
      </c>
      <c r="G16" s="53">
        <v>45145.0</v>
      </c>
      <c r="H16" s="53">
        <v>45132.0</v>
      </c>
      <c r="I16" s="53">
        <v>45316.0</v>
      </c>
      <c r="J16" s="48" t="s">
        <v>27</v>
      </c>
      <c r="K16" s="54"/>
      <c r="L16" s="55"/>
      <c r="M16" s="19">
        <f t="shared" si="1"/>
        <v>5671.917808</v>
      </c>
      <c r="N16" s="20">
        <f t="shared" si="2"/>
        <v>5671.917808</v>
      </c>
      <c r="O16" s="21">
        <v>45317.0</v>
      </c>
      <c r="P16" s="16">
        <v>45316.0</v>
      </c>
      <c r="Q16" s="21">
        <v>45497.0</v>
      </c>
      <c r="R16" s="22" t="s">
        <v>27</v>
      </c>
      <c r="S16" s="55"/>
      <c r="T16" s="55"/>
      <c r="U16" s="55"/>
      <c r="V16" s="19">
        <f t="shared" si="3"/>
        <v>130000</v>
      </c>
      <c r="W16" s="23">
        <v>45497.0</v>
      </c>
      <c r="X16" s="48" t="s">
        <v>27</v>
      </c>
      <c r="Y16" s="25"/>
      <c r="Z16" s="75" t="s">
        <v>35</v>
      </c>
      <c r="AA16" s="27" t="s">
        <v>42</v>
      </c>
      <c r="AB16" s="27"/>
      <c r="AC16" s="27" t="s">
        <v>77</v>
      </c>
      <c r="AD16" s="27" t="s">
        <v>31</v>
      </c>
      <c r="AE16" s="27">
        <v>3.751712317E9</v>
      </c>
      <c r="AF16" s="27">
        <v>2.1202337E7</v>
      </c>
      <c r="AG16" s="28" t="s">
        <v>78</v>
      </c>
      <c r="AH16" s="55"/>
    </row>
    <row r="17" ht="15.75" customHeight="1">
      <c r="A17" s="47">
        <v>45127.0</v>
      </c>
      <c r="B17" s="48" t="s">
        <v>79</v>
      </c>
      <c r="C17" s="49">
        <v>200000.0</v>
      </c>
      <c r="D17" s="50">
        <v>0.0875</v>
      </c>
      <c r="E17" s="51">
        <v>8869.86</v>
      </c>
      <c r="F17" s="52">
        <v>8869.86</v>
      </c>
      <c r="G17" s="53">
        <v>45145.0</v>
      </c>
      <c r="H17" s="53">
        <v>45132.0</v>
      </c>
      <c r="I17" s="53">
        <v>45316.0</v>
      </c>
      <c r="J17" s="48" t="s">
        <v>27</v>
      </c>
      <c r="K17" s="54"/>
      <c r="L17" s="55"/>
      <c r="M17" s="19">
        <f t="shared" si="1"/>
        <v>8726.027397</v>
      </c>
      <c r="N17" s="20">
        <f t="shared" si="2"/>
        <v>8726.027397</v>
      </c>
      <c r="O17" s="21">
        <v>45317.0</v>
      </c>
      <c r="P17" s="16">
        <v>45316.0</v>
      </c>
      <c r="Q17" s="21">
        <v>45497.0</v>
      </c>
      <c r="R17" s="22" t="s">
        <v>27</v>
      </c>
      <c r="S17" s="55"/>
      <c r="T17" s="55"/>
      <c r="U17" s="55"/>
      <c r="V17" s="19">
        <f t="shared" si="3"/>
        <v>200000</v>
      </c>
      <c r="W17" s="23">
        <v>45498.0</v>
      </c>
      <c r="X17" s="48" t="s">
        <v>27</v>
      </c>
      <c r="Y17" s="25"/>
      <c r="Z17" s="26">
        <v>24397.0</v>
      </c>
      <c r="AA17" s="27" t="s">
        <v>29</v>
      </c>
      <c r="AB17" s="27" t="s">
        <v>80</v>
      </c>
      <c r="AC17" s="27"/>
      <c r="AD17" s="27" t="s">
        <v>31</v>
      </c>
      <c r="AE17" s="27">
        <v>3.4913991E7</v>
      </c>
      <c r="AF17" s="27">
        <v>2.1000089E7</v>
      </c>
      <c r="AG17" s="28" t="s">
        <v>81</v>
      </c>
      <c r="AH17" s="55"/>
    </row>
    <row r="18" ht="29.25" customHeight="1">
      <c r="A18" s="10">
        <v>45128.0</v>
      </c>
      <c r="B18" s="11" t="s">
        <v>82</v>
      </c>
      <c r="C18" s="12">
        <v>30000.0</v>
      </c>
      <c r="D18" s="13">
        <v>0.0875</v>
      </c>
      <c r="E18" s="14">
        <v>1330.48</v>
      </c>
      <c r="F18" s="15">
        <v>1330.48</v>
      </c>
      <c r="G18" s="16">
        <v>45145.0</v>
      </c>
      <c r="H18" s="16">
        <v>45132.0</v>
      </c>
      <c r="I18" s="16">
        <v>45316.0</v>
      </c>
      <c r="J18" s="11" t="s">
        <v>27</v>
      </c>
      <c r="K18" s="17" t="s">
        <v>83</v>
      </c>
      <c r="L18" s="18"/>
      <c r="M18" s="19">
        <f t="shared" si="1"/>
        <v>1308.90411</v>
      </c>
      <c r="N18" s="20">
        <f t="shared" si="2"/>
        <v>1308.90411</v>
      </c>
      <c r="O18" s="21">
        <v>45317.0</v>
      </c>
      <c r="P18" s="16">
        <v>45316.0</v>
      </c>
      <c r="Q18" s="21">
        <v>45497.0</v>
      </c>
      <c r="R18" s="22" t="s">
        <v>27</v>
      </c>
      <c r="S18" s="18"/>
      <c r="T18" s="18"/>
      <c r="U18" s="18"/>
      <c r="V18" s="79"/>
      <c r="W18" s="18"/>
      <c r="X18" s="18"/>
      <c r="Y18" s="25"/>
      <c r="Z18" s="26">
        <v>26014.0</v>
      </c>
      <c r="AA18" s="70" t="s">
        <v>29</v>
      </c>
      <c r="AB18" s="25" t="s">
        <v>84</v>
      </c>
      <c r="AC18" s="25"/>
      <c r="AD18" s="27" t="s">
        <v>31</v>
      </c>
      <c r="AE18" s="25">
        <v>3.602530702E9</v>
      </c>
      <c r="AF18" s="25">
        <v>2.1000021E7</v>
      </c>
      <c r="AG18" s="74" t="s">
        <v>85</v>
      </c>
      <c r="AH18" s="18"/>
    </row>
    <row r="19" ht="15.75" customHeight="1">
      <c r="A19" s="10">
        <v>45128.0</v>
      </c>
      <c r="B19" s="11" t="s">
        <v>86</v>
      </c>
      <c r="C19" s="12">
        <v>100000.0</v>
      </c>
      <c r="D19" s="13">
        <v>0.085</v>
      </c>
      <c r="E19" s="14">
        <v>4308.22</v>
      </c>
      <c r="F19" s="15">
        <v>4308.22</v>
      </c>
      <c r="G19" s="16">
        <v>45145.0</v>
      </c>
      <c r="H19" s="16">
        <v>45132.0</v>
      </c>
      <c r="I19" s="16">
        <v>45316.0</v>
      </c>
      <c r="J19" s="18" t="s">
        <v>87</v>
      </c>
      <c r="K19" s="80" t="s">
        <v>88</v>
      </c>
      <c r="L19" s="81"/>
      <c r="M19" s="19">
        <f t="shared" si="1"/>
        <v>4238.356164</v>
      </c>
      <c r="N19" s="20">
        <f t="shared" si="2"/>
        <v>4238.356164</v>
      </c>
      <c r="O19" s="21">
        <v>45317.0</v>
      </c>
      <c r="P19" s="16">
        <v>45316.0</v>
      </c>
      <c r="Q19" s="21">
        <v>45497.0</v>
      </c>
      <c r="R19" s="22" t="s">
        <v>27</v>
      </c>
      <c r="S19" s="81"/>
      <c r="T19" s="81"/>
      <c r="U19" s="81"/>
      <c r="V19" s="19">
        <f t="shared" ref="V19:V29" si="4">C19</f>
        <v>100000</v>
      </c>
      <c r="W19" s="23">
        <v>45497.0</v>
      </c>
      <c r="X19" s="24" t="s">
        <v>28</v>
      </c>
      <c r="Y19" s="82"/>
      <c r="Z19" s="26">
        <v>22868.0</v>
      </c>
      <c r="AA19" s="27" t="s">
        <v>29</v>
      </c>
      <c r="AB19" s="27" t="s">
        <v>89</v>
      </c>
      <c r="AC19" s="27"/>
      <c r="AD19" s="27" t="s">
        <v>31</v>
      </c>
      <c r="AE19" s="27">
        <v>6.104042544E9</v>
      </c>
      <c r="AF19" s="27">
        <v>2.1202337E7</v>
      </c>
      <c r="AG19" s="28" t="s">
        <v>90</v>
      </c>
      <c r="AH19" s="81"/>
    </row>
    <row r="20" ht="15.75" customHeight="1">
      <c r="A20" s="47">
        <v>45128.0</v>
      </c>
      <c r="B20" s="18" t="s">
        <v>91</v>
      </c>
      <c r="C20" s="49">
        <v>40000.0</v>
      </c>
      <c r="D20" s="50">
        <v>0.085</v>
      </c>
      <c r="E20" s="14">
        <v>1723.29</v>
      </c>
      <c r="F20" s="15">
        <v>1723.29</v>
      </c>
      <c r="G20" s="16">
        <v>45145.0</v>
      </c>
      <c r="H20" s="53">
        <v>45132.0</v>
      </c>
      <c r="I20" s="53">
        <v>45316.0</v>
      </c>
      <c r="J20" s="48" t="s">
        <v>27</v>
      </c>
      <c r="K20" s="54"/>
      <c r="L20" s="81"/>
      <c r="M20" s="19">
        <f t="shared" si="1"/>
        <v>1695.342466</v>
      </c>
      <c r="N20" s="20">
        <f t="shared" si="2"/>
        <v>1695.342466</v>
      </c>
      <c r="O20" s="21">
        <v>45317.0</v>
      </c>
      <c r="P20" s="16">
        <v>45316.0</v>
      </c>
      <c r="Q20" s="21">
        <v>45497.0</v>
      </c>
      <c r="R20" s="22" t="s">
        <v>27</v>
      </c>
      <c r="S20" s="81"/>
      <c r="T20" s="81"/>
      <c r="U20" s="81"/>
      <c r="V20" s="19">
        <f t="shared" si="4"/>
        <v>40000</v>
      </c>
      <c r="W20" s="23">
        <v>45497.0</v>
      </c>
      <c r="X20" s="24" t="s">
        <v>28</v>
      </c>
      <c r="Y20" s="82"/>
      <c r="Z20" s="76" t="s">
        <v>35</v>
      </c>
      <c r="AA20" s="70" t="s">
        <v>42</v>
      </c>
      <c r="AB20" s="70"/>
      <c r="AC20" s="70" t="s">
        <v>92</v>
      </c>
      <c r="AD20" s="70" t="s">
        <v>31</v>
      </c>
      <c r="AE20" s="70"/>
      <c r="AF20" s="70"/>
      <c r="AG20" s="73" t="s">
        <v>93</v>
      </c>
      <c r="AH20" s="81"/>
    </row>
    <row r="21" ht="15.75" customHeight="1">
      <c r="A21" s="47">
        <v>45131.0</v>
      </c>
      <c r="B21" s="11" t="s">
        <v>94</v>
      </c>
      <c r="C21" s="49">
        <v>20000.0</v>
      </c>
      <c r="D21" s="50">
        <v>0.085</v>
      </c>
      <c r="E21" s="14">
        <v>861.64</v>
      </c>
      <c r="F21" s="15">
        <v>861.64</v>
      </c>
      <c r="G21" s="16">
        <v>45145.0</v>
      </c>
      <c r="H21" s="53">
        <v>45132.0</v>
      </c>
      <c r="I21" s="53">
        <v>45316.0</v>
      </c>
      <c r="J21" s="18" t="s">
        <v>87</v>
      </c>
      <c r="K21" s="80" t="s">
        <v>88</v>
      </c>
      <c r="L21" s="81"/>
      <c r="M21" s="19">
        <f t="shared" si="1"/>
        <v>847.6712329</v>
      </c>
      <c r="N21" s="20">
        <f t="shared" si="2"/>
        <v>847.6712329</v>
      </c>
      <c r="O21" s="21">
        <v>45317.0</v>
      </c>
      <c r="P21" s="16">
        <v>45316.0</v>
      </c>
      <c r="Q21" s="21">
        <v>45497.0</v>
      </c>
      <c r="R21" s="22" t="s">
        <v>27</v>
      </c>
      <c r="S21" s="81"/>
      <c r="T21" s="81"/>
      <c r="U21" s="81"/>
      <c r="V21" s="19">
        <f t="shared" si="4"/>
        <v>20000</v>
      </c>
      <c r="W21" s="23">
        <v>45497.0</v>
      </c>
      <c r="X21" s="24" t="s">
        <v>28</v>
      </c>
      <c r="Y21" s="82"/>
      <c r="Z21" s="75" t="s">
        <v>35</v>
      </c>
      <c r="AA21" s="27" t="s">
        <v>42</v>
      </c>
      <c r="AB21" s="27"/>
      <c r="AC21" s="27" t="s">
        <v>95</v>
      </c>
      <c r="AD21" s="27" t="s">
        <v>31</v>
      </c>
      <c r="AE21" s="27" t="s">
        <v>35</v>
      </c>
      <c r="AF21" s="27" t="s">
        <v>35</v>
      </c>
      <c r="AG21" s="28" t="s">
        <v>96</v>
      </c>
      <c r="AH21" s="81"/>
    </row>
    <row r="22" ht="15.75" customHeight="1">
      <c r="A22" s="47">
        <v>45131.0</v>
      </c>
      <c r="B22" s="11" t="s">
        <v>97</v>
      </c>
      <c r="C22" s="49">
        <v>100000.0</v>
      </c>
      <c r="D22" s="50">
        <v>0.09</v>
      </c>
      <c r="E22" s="14">
        <v>4561.64</v>
      </c>
      <c r="F22" s="15">
        <v>4561.64</v>
      </c>
      <c r="G22" s="16">
        <v>45145.0</v>
      </c>
      <c r="H22" s="53">
        <v>45132.0</v>
      </c>
      <c r="I22" s="53">
        <v>45316.0</v>
      </c>
      <c r="J22" s="18" t="s">
        <v>87</v>
      </c>
      <c r="K22" s="80" t="s">
        <v>88</v>
      </c>
      <c r="L22" s="81"/>
      <c r="M22" s="19">
        <f t="shared" si="1"/>
        <v>4487.671233</v>
      </c>
      <c r="N22" s="20">
        <f t="shared" si="2"/>
        <v>4487.671233</v>
      </c>
      <c r="O22" s="21">
        <v>45317.0</v>
      </c>
      <c r="P22" s="16">
        <v>45316.0</v>
      </c>
      <c r="Q22" s="21">
        <v>45497.0</v>
      </c>
      <c r="R22" s="22" t="s">
        <v>27</v>
      </c>
      <c r="S22" s="81"/>
      <c r="T22" s="81"/>
      <c r="U22" s="81"/>
      <c r="V22" s="19">
        <f t="shared" si="4"/>
        <v>100000</v>
      </c>
      <c r="W22" s="23">
        <v>45498.0</v>
      </c>
      <c r="X22" s="24" t="s">
        <v>28</v>
      </c>
      <c r="Y22" s="82"/>
      <c r="Z22" s="26">
        <v>37332.0</v>
      </c>
      <c r="AA22" s="27" t="s">
        <v>29</v>
      </c>
      <c r="AB22" s="82" t="s">
        <v>98</v>
      </c>
      <c r="AC22" s="82"/>
      <c r="AD22" s="70" t="s">
        <v>31</v>
      </c>
      <c r="AE22" s="82">
        <v>4.18578584E8</v>
      </c>
      <c r="AF22" s="82">
        <v>2.1000021E7</v>
      </c>
      <c r="AG22" s="83" t="s">
        <v>99</v>
      </c>
      <c r="AH22" s="81"/>
    </row>
    <row r="23" ht="15.75" customHeight="1">
      <c r="A23" s="47">
        <v>45131.0</v>
      </c>
      <c r="B23" s="11" t="s">
        <v>100</v>
      </c>
      <c r="C23" s="49">
        <v>100000.0</v>
      </c>
      <c r="D23" s="50">
        <v>0.085</v>
      </c>
      <c r="E23" s="14">
        <v>4308.22</v>
      </c>
      <c r="F23" s="15">
        <v>4308.22</v>
      </c>
      <c r="G23" s="16">
        <v>45145.0</v>
      </c>
      <c r="H23" s="53">
        <v>45132.0</v>
      </c>
      <c r="I23" s="53">
        <v>45316.0</v>
      </c>
      <c r="J23" s="18" t="s">
        <v>87</v>
      </c>
      <c r="K23" s="80" t="s">
        <v>88</v>
      </c>
      <c r="L23" s="81"/>
      <c r="M23" s="19">
        <f t="shared" si="1"/>
        <v>4238.356164</v>
      </c>
      <c r="N23" s="20">
        <f t="shared" si="2"/>
        <v>4238.356164</v>
      </c>
      <c r="O23" s="21">
        <v>45317.0</v>
      </c>
      <c r="P23" s="16">
        <v>45316.0</v>
      </c>
      <c r="Q23" s="21">
        <v>45497.0</v>
      </c>
      <c r="R23" s="22" t="s">
        <v>27</v>
      </c>
      <c r="S23" s="81"/>
      <c r="T23" s="81"/>
      <c r="U23" s="81"/>
      <c r="V23" s="19">
        <f t="shared" si="4"/>
        <v>100000</v>
      </c>
      <c r="W23" s="23">
        <v>45497.0</v>
      </c>
      <c r="X23" s="24" t="s">
        <v>28</v>
      </c>
      <c r="Y23" s="82"/>
      <c r="Z23" s="26">
        <v>34502.0</v>
      </c>
      <c r="AA23" s="27" t="s">
        <v>29</v>
      </c>
      <c r="AB23" s="27" t="s">
        <v>101</v>
      </c>
      <c r="AC23" s="27"/>
      <c r="AD23" s="27" t="s">
        <v>31</v>
      </c>
      <c r="AE23" s="27">
        <v>8.08659937E8</v>
      </c>
      <c r="AF23" s="27">
        <v>7.1000013E7</v>
      </c>
      <c r="AG23" s="73" t="s">
        <v>102</v>
      </c>
      <c r="AH23" s="81"/>
    </row>
    <row r="24" ht="15.75" customHeight="1">
      <c r="A24" s="47">
        <v>45129.0</v>
      </c>
      <c r="B24" s="11" t="s">
        <v>103</v>
      </c>
      <c r="C24" s="49">
        <v>100000.0</v>
      </c>
      <c r="D24" s="50">
        <v>0.085</v>
      </c>
      <c r="E24" s="14">
        <v>4308.22</v>
      </c>
      <c r="F24" s="15">
        <v>4308.22</v>
      </c>
      <c r="G24" s="16">
        <v>45145.0</v>
      </c>
      <c r="H24" s="53">
        <v>45132.0</v>
      </c>
      <c r="I24" s="53">
        <v>45316.0</v>
      </c>
      <c r="J24" s="48" t="s">
        <v>27</v>
      </c>
      <c r="K24" s="54"/>
      <c r="L24" s="81"/>
      <c r="M24" s="19">
        <f t="shared" si="1"/>
        <v>4238.356164</v>
      </c>
      <c r="N24" s="20">
        <f t="shared" si="2"/>
        <v>4238.356164</v>
      </c>
      <c r="O24" s="21">
        <v>45317.0</v>
      </c>
      <c r="P24" s="16">
        <v>45316.0</v>
      </c>
      <c r="Q24" s="21">
        <v>45497.0</v>
      </c>
      <c r="R24" s="22" t="s">
        <v>27</v>
      </c>
      <c r="S24" s="81"/>
      <c r="T24" s="81"/>
      <c r="U24" s="81"/>
      <c r="V24" s="19">
        <f t="shared" si="4"/>
        <v>100000</v>
      </c>
      <c r="W24" s="23">
        <v>45497.0</v>
      </c>
      <c r="X24" s="24" t="s">
        <v>28</v>
      </c>
      <c r="Y24" s="82"/>
      <c r="Z24" s="26">
        <v>26399.0</v>
      </c>
      <c r="AA24" s="27" t="s">
        <v>29</v>
      </c>
      <c r="AB24" s="27" t="s">
        <v>104</v>
      </c>
      <c r="AC24" s="27"/>
      <c r="AD24" s="27" t="s">
        <v>31</v>
      </c>
      <c r="AE24" s="27">
        <v>1.010025825291E12</v>
      </c>
      <c r="AF24" s="27">
        <v>2.1200025E7</v>
      </c>
      <c r="AG24" s="28" t="s">
        <v>105</v>
      </c>
      <c r="AH24" s="81"/>
    </row>
    <row r="25" ht="15.75" customHeight="1">
      <c r="A25" s="47">
        <v>45129.0</v>
      </c>
      <c r="B25" s="84" t="s">
        <v>106</v>
      </c>
      <c r="C25" s="49">
        <v>30000.0</v>
      </c>
      <c r="D25" s="50">
        <v>0.085</v>
      </c>
      <c r="E25" s="14">
        <v>1292.47</v>
      </c>
      <c r="F25" s="15">
        <v>1292.47</v>
      </c>
      <c r="G25" s="16">
        <v>45145.0</v>
      </c>
      <c r="H25" s="53">
        <v>45132.0</v>
      </c>
      <c r="I25" s="53">
        <v>45316.0</v>
      </c>
      <c r="J25" s="48" t="s">
        <v>27</v>
      </c>
      <c r="K25" s="54"/>
      <c r="L25" s="81"/>
      <c r="M25" s="19">
        <f t="shared" si="1"/>
        <v>1271.506849</v>
      </c>
      <c r="N25" s="20">
        <f t="shared" si="2"/>
        <v>1271.506849</v>
      </c>
      <c r="O25" s="21">
        <v>45317.0</v>
      </c>
      <c r="P25" s="16">
        <v>45316.0</v>
      </c>
      <c r="Q25" s="21">
        <v>45497.0</v>
      </c>
      <c r="R25" s="22" t="s">
        <v>27</v>
      </c>
      <c r="S25" s="81"/>
      <c r="T25" s="81"/>
      <c r="U25" s="81"/>
      <c r="V25" s="19">
        <f t="shared" si="4"/>
        <v>30000</v>
      </c>
      <c r="W25" s="23">
        <v>45497.0</v>
      </c>
      <c r="X25" s="48" t="s">
        <v>27</v>
      </c>
      <c r="Y25" s="82"/>
      <c r="Z25" s="85">
        <v>22942.0</v>
      </c>
      <c r="AA25" s="27" t="s">
        <v>29</v>
      </c>
      <c r="AB25" s="27" t="s">
        <v>107</v>
      </c>
      <c r="AC25" s="72"/>
      <c r="AD25" s="27" t="s">
        <v>31</v>
      </c>
      <c r="AE25" s="27">
        <v>7137122.0</v>
      </c>
      <c r="AF25" s="27">
        <v>2.1000089E7</v>
      </c>
      <c r="AG25" s="83" t="s">
        <v>108</v>
      </c>
      <c r="AH25" s="81"/>
    </row>
    <row r="26" ht="15.75" customHeight="1">
      <c r="A26" s="10">
        <v>45132.0</v>
      </c>
      <c r="B26" s="11" t="s">
        <v>109</v>
      </c>
      <c r="C26" s="12">
        <v>300000.0</v>
      </c>
      <c r="D26" s="13">
        <v>0.09</v>
      </c>
      <c r="E26" s="14">
        <v>13684.93</v>
      </c>
      <c r="F26" s="15">
        <v>13684.93</v>
      </c>
      <c r="G26" s="16">
        <v>45145.0</v>
      </c>
      <c r="H26" s="16">
        <v>45132.0</v>
      </c>
      <c r="I26" s="16">
        <v>45316.0</v>
      </c>
      <c r="J26" s="48" t="s">
        <v>27</v>
      </c>
      <c r="K26" s="17"/>
      <c r="L26" s="81"/>
      <c r="M26" s="19">
        <f t="shared" si="1"/>
        <v>13463.0137</v>
      </c>
      <c r="N26" s="20">
        <f t="shared" si="2"/>
        <v>13463.0137</v>
      </c>
      <c r="O26" s="21">
        <v>45317.0</v>
      </c>
      <c r="P26" s="16">
        <v>45316.0</v>
      </c>
      <c r="Q26" s="21">
        <v>45497.0</v>
      </c>
      <c r="R26" s="22" t="s">
        <v>27</v>
      </c>
      <c r="S26" s="81"/>
      <c r="T26" s="81"/>
      <c r="U26" s="81"/>
      <c r="V26" s="19">
        <f t="shared" si="4"/>
        <v>300000</v>
      </c>
      <c r="W26" s="23">
        <v>45497.0</v>
      </c>
      <c r="X26" s="48" t="s">
        <v>27</v>
      </c>
      <c r="Y26" s="82"/>
      <c r="Z26" s="26">
        <v>20147.0</v>
      </c>
      <c r="AA26" s="27" t="s">
        <v>29</v>
      </c>
      <c r="AB26" s="27" t="s">
        <v>110</v>
      </c>
      <c r="AC26" s="27"/>
      <c r="AD26" s="27" t="s">
        <v>31</v>
      </c>
      <c r="AE26" s="27">
        <v>3.6107990278E10</v>
      </c>
      <c r="AF26" s="27">
        <v>3.117611E7</v>
      </c>
      <c r="AG26" s="28" t="s">
        <v>111</v>
      </c>
      <c r="AH26" s="81"/>
    </row>
    <row r="27" ht="15.75" customHeight="1">
      <c r="A27" s="10">
        <v>45132.0</v>
      </c>
      <c r="B27" s="11" t="s">
        <v>112</v>
      </c>
      <c r="C27" s="12">
        <v>100000.0</v>
      </c>
      <c r="D27" s="13">
        <v>0.085</v>
      </c>
      <c r="E27" s="14">
        <v>4308.22</v>
      </c>
      <c r="F27" s="15">
        <v>4308.22</v>
      </c>
      <c r="G27" s="16">
        <v>45145.0</v>
      </c>
      <c r="H27" s="16">
        <v>45132.0</v>
      </c>
      <c r="I27" s="16">
        <v>45316.0</v>
      </c>
      <c r="J27" s="48" t="s">
        <v>27</v>
      </c>
      <c r="K27" s="17"/>
      <c r="L27" s="81"/>
      <c r="M27" s="19">
        <f t="shared" si="1"/>
        <v>4238.356164</v>
      </c>
      <c r="N27" s="20">
        <f t="shared" si="2"/>
        <v>4238.356164</v>
      </c>
      <c r="O27" s="21">
        <v>45317.0</v>
      </c>
      <c r="P27" s="16">
        <v>45316.0</v>
      </c>
      <c r="Q27" s="21">
        <v>45497.0</v>
      </c>
      <c r="R27" s="22" t="s">
        <v>27</v>
      </c>
      <c r="S27" s="81"/>
      <c r="T27" s="81"/>
      <c r="U27" s="81"/>
      <c r="V27" s="19">
        <f t="shared" si="4"/>
        <v>100000</v>
      </c>
      <c r="W27" s="23">
        <v>45498.0</v>
      </c>
      <c r="X27" s="48" t="s">
        <v>27</v>
      </c>
      <c r="Y27" s="82"/>
      <c r="Z27" s="76">
        <v>27212.0</v>
      </c>
      <c r="AA27" s="70" t="s">
        <v>29</v>
      </c>
      <c r="AB27" s="70" t="s">
        <v>113</v>
      </c>
      <c r="AC27" s="70"/>
      <c r="AD27" s="70" t="s">
        <v>31</v>
      </c>
      <c r="AE27" s="70">
        <v>1.4790115E7</v>
      </c>
      <c r="AF27" s="70">
        <v>1.1000138E7</v>
      </c>
      <c r="AG27" s="73" t="s">
        <v>114</v>
      </c>
      <c r="AH27" s="81"/>
    </row>
    <row r="28" ht="15.75" customHeight="1">
      <c r="A28" s="29">
        <v>45134.0</v>
      </c>
      <c r="B28" s="30" t="s">
        <v>115</v>
      </c>
      <c r="C28" s="31">
        <v>200000.0</v>
      </c>
      <c r="D28" s="32">
        <v>0.0875</v>
      </c>
      <c r="E28" s="33">
        <v>8869.86</v>
      </c>
      <c r="F28" s="34">
        <v>7982.88</v>
      </c>
      <c r="G28" s="35">
        <v>45145.0</v>
      </c>
      <c r="H28" s="35">
        <v>45132.0</v>
      </c>
      <c r="I28" s="35">
        <v>45316.0</v>
      </c>
      <c r="J28" s="43" t="s">
        <v>27</v>
      </c>
      <c r="K28" s="36"/>
      <c r="L28" s="86"/>
      <c r="M28" s="38">
        <f t="shared" si="1"/>
        <v>8726.027397</v>
      </c>
      <c r="N28" s="39">
        <f>M28*0.9</f>
        <v>7853.424658</v>
      </c>
      <c r="O28" s="40">
        <v>45317.0</v>
      </c>
      <c r="P28" s="35">
        <v>45316.0</v>
      </c>
      <c r="Q28" s="40">
        <v>45497.0</v>
      </c>
      <c r="R28" s="41" t="s">
        <v>27</v>
      </c>
      <c r="S28" s="86"/>
      <c r="T28" s="86"/>
      <c r="U28" s="86"/>
      <c r="V28" s="38">
        <f t="shared" si="4"/>
        <v>200000</v>
      </c>
      <c r="W28" s="42">
        <v>45499.0</v>
      </c>
      <c r="X28" s="43" t="s">
        <v>27</v>
      </c>
      <c r="Y28" s="87"/>
      <c r="Z28" s="88">
        <v>25758.0</v>
      </c>
      <c r="AA28" s="45" t="s">
        <v>34</v>
      </c>
      <c r="AB28" s="45" t="s">
        <v>35</v>
      </c>
      <c r="AC28" s="87"/>
      <c r="AD28" s="30" t="s">
        <v>31</v>
      </c>
      <c r="AE28" s="87"/>
      <c r="AF28" s="87"/>
      <c r="AG28" s="89" t="s">
        <v>116</v>
      </c>
      <c r="AH28" s="86"/>
    </row>
    <row r="29" ht="15.75" customHeight="1">
      <c r="A29" s="90">
        <v>45219.0</v>
      </c>
      <c r="B29" s="11" t="s">
        <v>117</v>
      </c>
      <c r="C29" s="12">
        <v>30000.0</v>
      </c>
      <c r="D29" s="13">
        <v>0.085</v>
      </c>
      <c r="E29" s="14">
        <v>684.66</v>
      </c>
      <c r="F29" s="91">
        <v>684.66</v>
      </c>
      <c r="G29" s="92">
        <v>45222.0</v>
      </c>
      <c r="H29" s="92">
        <v>45219.0</v>
      </c>
      <c r="I29" s="16">
        <v>45316.0</v>
      </c>
      <c r="J29" s="48" t="s">
        <v>27</v>
      </c>
      <c r="K29" s="17" t="s">
        <v>118</v>
      </c>
      <c r="L29" s="93"/>
      <c r="M29" s="19">
        <f t="shared" si="1"/>
        <v>1271.506849</v>
      </c>
      <c r="N29" s="20">
        <f>M29</f>
        <v>1271.506849</v>
      </c>
      <c r="O29" s="21">
        <v>45317.0</v>
      </c>
      <c r="P29" s="16">
        <v>45316.0</v>
      </c>
      <c r="Q29" s="21">
        <v>45497.0</v>
      </c>
      <c r="R29" s="22" t="s">
        <v>27</v>
      </c>
      <c r="S29" s="93"/>
      <c r="T29" s="93"/>
      <c r="U29" s="93"/>
      <c r="V29" s="19">
        <f t="shared" si="4"/>
        <v>30000</v>
      </c>
      <c r="W29" s="23">
        <v>45497.0</v>
      </c>
      <c r="X29" s="24" t="s">
        <v>28</v>
      </c>
      <c r="Y29" s="94"/>
      <c r="Z29" s="26">
        <v>33495.0</v>
      </c>
      <c r="AA29" s="27" t="s">
        <v>29</v>
      </c>
      <c r="AB29" s="27" t="s">
        <v>119</v>
      </c>
      <c r="AC29" s="72"/>
      <c r="AD29" s="27" t="s">
        <v>31</v>
      </c>
      <c r="AE29" s="27">
        <v>6.09963801E8</v>
      </c>
      <c r="AF29" s="27">
        <v>2.1000021E7</v>
      </c>
      <c r="AG29" s="95" t="s">
        <v>120</v>
      </c>
      <c r="AH29" s="93"/>
    </row>
    <row r="30" ht="15.75" customHeight="1">
      <c r="A30" s="82"/>
      <c r="B30" s="82"/>
      <c r="C30" s="96"/>
      <c r="D30" s="82"/>
      <c r="E30" s="82"/>
      <c r="F30" s="82"/>
      <c r="G30" s="82"/>
      <c r="H30" s="82"/>
      <c r="I30" s="82"/>
      <c r="J30" s="82"/>
      <c r="K30" s="97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3"/>
      <c r="AH30" s="82"/>
    </row>
    <row r="31" ht="15.7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97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</row>
    <row r="32" ht="15.75" customHeight="1">
      <c r="A32" s="94"/>
      <c r="B32" s="94"/>
      <c r="C32" s="98">
        <f>SUM(C2:C29)-C18</f>
        <v>2200000</v>
      </c>
      <c r="D32" s="94"/>
      <c r="E32" s="98">
        <f t="shared" ref="E32:F32" si="5">SUM(E2:E29)</f>
        <v>97480.2</v>
      </c>
      <c r="F32" s="98">
        <f t="shared" si="5"/>
        <v>96377.81</v>
      </c>
      <c r="G32" s="94"/>
      <c r="H32" s="94"/>
      <c r="I32" s="94"/>
      <c r="J32" s="94"/>
      <c r="K32" s="99"/>
      <c r="L32" s="94"/>
      <c r="M32" s="98">
        <f t="shared" ref="M32:N32" si="6">SUM(M2:M29)</f>
        <v>96497.39726</v>
      </c>
      <c r="N32" s="98">
        <f t="shared" si="6"/>
        <v>95624.79452</v>
      </c>
      <c r="O32" s="94"/>
      <c r="P32" s="94"/>
      <c r="Q32" s="94"/>
      <c r="R32" s="94"/>
      <c r="S32" s="94"/>
      <c r="T32" s="94"/>
      <c r="U32" s="94"/>
      <c r="V32" s="98">
        <f>SUM(V2:V29)</f>
        <v>2200000</v>
      </c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</row>
    <row r="33" ht="15.75" customHeight="1">
      <c r="A33" s="100"/>
      <c r="B33" s="71"/>
      <c r="D33" s="71"/>
      <c r="E33" s="101"/>
      <c r="F33" s="10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</row>
    <row r="34" ht="15.75" customHeight="1">
      <c r="A34" s="102"/>
      <c r="B34" s="71"/>
      <c r="D34" s="71"/>
      <c r="E34" s="101"/>
      <c r="F34" s="10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</row>
    <row r="35" ht="15.75" customHeight="1">
      <c r="A35" s="10"/>
      <c r="B35" s="11"/>
      <c r="C35" s="103"/>
      <c r="D35" s="13"/>
      <c r="E35" s="104"/>
      <c r="F35" s="104"/>
      <c r="G35" s="16"/>
      <c r="H35" s="16"/>
      <c r="I35" s="16"/>
      <c r="J35" s="11"/>
      <c r="K35" s="17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ht="15.75" customHeight="1">
      <c r="A36" s="82"/>
      <c r="B36" s="82"/>
      <c r="C36" s="105" t="s">
        <v>121</v>
      </c>
      <c r="D36" s="82"/>
      <c r="E36" s="82"/>
      <c r="F36" s="82"/>
      <c r="G36" s="82"/>
      <c r="H36" s="82"/>
      <c r="I36" s="82"/>
      <c r="J36" s="82"/>
      <c r="K36" s="97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ht="15.75" customHeight="1">
      <c r="A37" s="106"/>
      <c r="B37" s="82"/>
      <c r="C37" s="105" t="s">
        <v>122</v>
      </c>
      <c r="D37" s="82"/>
      <c r="E37" s="82"/>
      <c r="F37" s="82"/>
      <c r="G37" s="82"/>
      <c r="H37" s="82"/>
      <c r="I37" s="82"/>
      <c r="J37" s="82"/>
      <c r="K37" s="97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ht="15.75" customHeight="1">
      <c r="A38" s="90"/>
      <c r="B38" s="11"/>
      <c r="C38" s="103"/>
      <c r="D38" s="82"/>
      <c r="E38" s="82"/>
      <c r="F38" s="82"/>
      <c r="G38" s="82"/>
      <c r="H38" s="82"/>
      <c r="I38" s="82"/>
      <c r="J38" s="82"/>
      <c r="K38" s="97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97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</row>
    <row r="40" ht="15.7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97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</row>
    <row r="41" ht="15.7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97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</row>
    <row r="42" ht="15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97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</row>
    <row r="43" ht="15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97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</row>
    <row r="44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97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</row>
    <row r="45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97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97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</row>
    <row r="47" ht="15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97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97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97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97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97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97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97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97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97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97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97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97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97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97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97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97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97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97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97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97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97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97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97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97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97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97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97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97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97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97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97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97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97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97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97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97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97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97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97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97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97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97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97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97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97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97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97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97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</row>
    <row r="95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97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</row>
    <row r="96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97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</row>
    <row r="97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97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</row>
    <row r="98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97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</row>
    <row r="99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97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</row>
    <row r="100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97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</row>
    <row r="101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97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</row>
    <row r="102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97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</row>
    <row r="103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97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</row>
    <row r="104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97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</row>
    <row r="105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97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</row>
    <row r="106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97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</row>
    <row r="107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97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</row>
    <row r="108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97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</row>
    <row r="109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97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</row>
    <row r="110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97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</row>
    <row r="111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97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</row>
    <row r="112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97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</row>
    <row r="113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97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</row>
    <row r="114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97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</row>
    <row r="115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97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</row>
    <row r="116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97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</row>
    <row r="117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97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</row>
    <row r="118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97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</row>
    <row r="119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97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</row>
    <row r="120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97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</row>
    <row r="121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97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97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</row>
    <row r="123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97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</row>
    <row r="124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97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</row>
    <row r="125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97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</row>
    <row r="126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97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</row>
    <row r="127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97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</row>
    <row r="128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97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</row>
    <row r="129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97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</row>
    <row r="130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97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</row>
    <row r="131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97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</row>
    <row r="132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97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</row>
    <row r="133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97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</row>
    <row r="134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97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</row>
    <row r="135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97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</row>
    <row r="136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97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</row>
    <row r="137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97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</row>
    <row r="138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97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</row>
    <row r="139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97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</row>
    <row r="140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97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</row>
    <row r="141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97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</row>
    <row r="142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97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</row>
    <row r="143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97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</row>
    <row r="144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97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</row>
    <row r="145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97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</row>
    <row r="146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97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</row>
    <row r="147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97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</row>
    <row r="148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97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</row>
    <row r="149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97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</row>
    <row r="150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97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</row>
    <row r="151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97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</row>
    <row r="152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97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</row>
    <row r="153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97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</row>
    <row r="154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97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</row>
    <row r="155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97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</row>
    <row r="156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97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</row>
    <row r="157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97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</row>
    <row r="158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97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</row>
    <row r="159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97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</row>
    <row r="160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97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</row>
    <row r="161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97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</row>
    <row r="162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97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</row>
    <row r="163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97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</row>
    <row r="164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97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</row>
    <row r="165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97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</row>
    <row r="166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97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</row>
    <row r="167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97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</row>
    <row r="168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97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</row>
    <row r="169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97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</row>
    <row r="170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97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</row>
    <row r="171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97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</row>
    <row r="172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97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</row>
    <row r="173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97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</row>
    <row r="174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97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</row>
    <row r="175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97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</row>
    <row r="176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97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</row>
    <row r="177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97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</row>
    <row r="178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97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</row>
    <row r="179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97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</row>
    <row r="180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97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</row>
    <row r="181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97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</row>
    <row r="182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97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</row>
    <row r="183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97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</row>
    <row r="184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97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</row>
    <row r="185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97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</row>
    <row r="186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97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</row>
    <row r="187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97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</row>
    <row r="188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97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</row>
    <row r="189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97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</row>
    <row r="190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97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</row>
    <row r="191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97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</row>
    <row r="192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97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</row>
    <row r="193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97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</row>
    <row r="194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97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</row>
    <row r="195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97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</row>
    <row r="196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97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</row>
    <row r="197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97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</row>
    <row r="198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97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</row>
    <row r="199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97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</row>
    <row r="200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97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</row>
    <row r="201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97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</row>
    <row r="202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97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</row>
    <row r="203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97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</row>
    <row r="204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97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</row>
    <row r="205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97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</row>
    <row r="206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97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</row>
    <row r="207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97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</row>
    <row r="208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97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</row>
    <row r="209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97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</row>
    <row r="210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97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</row>
    <row r="211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97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</row>
    <row r="212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97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</row>
    <row r="213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97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</row>
    <row r="214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97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</row>
    <row r="215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97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</row>
    <row r="216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97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</row>
    <row r="217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97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</row>
    <row r="218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97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</row>
    <row r="219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97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</row>
    <row r="220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97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</row>
    <row r="221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97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</row>
    <row r="222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97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</row>
    <row r="223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97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</row>
    <row r="224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97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</row>
    <row r="225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97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</row>
    <row r="226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97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</row>
    <row r="227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97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</row>
    <row r="228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97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</row>
    <row r="229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97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</row>
    <row r="230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97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</row>
    <row r="231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97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</row>
    <row r="232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97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</row>
    <row r="233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97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</row>
    <row r="234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97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</row>
    <row r="235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97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</row>
    <row r="236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97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</row>
    <row r="237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97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</row>
    <row r="238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97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</row>
    <row r="239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97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</row>
    <row r="240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97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</row>
    <row r="241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97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</row>
    <row r="242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97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</row>
    <row r="243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97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</row>
    <row r="244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97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</row>
    <row r="245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97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</row>
    <row r="24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97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</row>
    <row r="247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97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</row>
    <row r="248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97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</row>
    <row r="249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97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</row>
    <row r="250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97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</row>
    <row r="251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97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</row>
    <row r="252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97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</row>
    <row r="253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97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</row>
    <row r="254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97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</row>
    <row r="255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97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</row>
    <row r="25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97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</row>
    <row r="257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97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</row>
    <row r="258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97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</row>
    <row r="259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97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</row>
    <row r="260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97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</row>
    <row r="261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97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</row>
    <row r="262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97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</row>
    <row r="263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97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</row>
    <row r="264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97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</row>
    <row r="265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97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</row>
    <row r="26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97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</row>
    <row r="267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97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</row>
    <row r="268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97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</row>
    <row r="269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97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</row>
    <row r="270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97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</row>
    <row r="271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97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</row>
    <row r="272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97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</row>
    <row r="273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97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</row>
    <row r="274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97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</row>
    <row r="275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97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</row>
    <row r="27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97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</row>
    <row r="277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97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</row>
    <row r="278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97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</row>
    <row r="279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97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</row>
    <row r="280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97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</row>
    <row r="281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97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</row>
    <row r="282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97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</row>
    <row r="283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97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</row>
    <row r="284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97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</row>
    <row r="285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97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</row>
    <row r="28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97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</row>
    <row r="287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97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</row>
    <row r="288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97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</row>
    <row r="289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97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</row>
    <row r="290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97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</row>
    <row r="291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97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</row>
    <row r="292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97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</row>
    <row r="293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97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</row>
    <row r="294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97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</row>
    <row r="295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97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</row>
    <row r="29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97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</row>
    <row r="297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97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</row>
    <row r="298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97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</row>
    <row r="299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97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</row>
    <row r="300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97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</row>
    <row r="301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97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</row>
    <row r="302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97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</row>
    <row r="303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97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</row>
    <row r="304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97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</row>
    <row r="305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97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</row>
    <row r="30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97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</row>
    <row r="307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97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</row>
    <row r="308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97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</row>
    <row r="309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97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</row>
    <row r="310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97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</row>
    <row r="311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97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</row>
    <row r="312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97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</row>
    <row r="313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97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</row>
    <row r="314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97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</row>
    <row r="315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97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</row>
    <row r="31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97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</row>
    <row r="317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97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</row>
    <row r="318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97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</row>
    <row r="319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97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</row>
    <row r="320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97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</row>
    <row r="321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97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</row>
    <row r="322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97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</row>
    <row r="323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97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</row>
    <row r="324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97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</row>
    <row r="325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97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</row>
    <row r="3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97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</row>
    <row r="327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97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</row>
    <row r="328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97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</row>
    <row r="329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97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</row>
    <row r="330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97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</row>
    <row r="331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97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</row>
    <row r="332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97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</row>
    <row r="333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97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</row>
    <row r="334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97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</row>
    <row r="335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97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</row>
    <row r="33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97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</row>
    <row r="337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97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</row>
    <row r="338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97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</row>
    <row r="339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97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</row>
    <row r="340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97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</row>
    <row r="341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97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</row>
    <row r="342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97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</row>
    <row r="343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97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</row>
    <row r="344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97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</row>
    <row r="345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97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</row>
    <row r="34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97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</row>
    <row r="347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97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</row>
    <row r="348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97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</row>
    <row r="349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97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</row>
    <row r="350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97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</row>
    <row r="351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97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</row>
    <row r="352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97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</row>
    <row r="353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97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</row>
    <row r="354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97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</row>
    <row r="355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97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</row>
    <row r="35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97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</row>
    <row r="357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97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</row>
    <row r="358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97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</row>
    <row r="359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97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</row>
    <row r="360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97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</row>
    <row r="361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97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</row>
    <row r="362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97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</row>
    <row r="363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97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</row>
    <row r="364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97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</row>
    <row r="365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97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</row>
    <row r="36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97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</row>
    <row r="367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97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</row>
    <row r="368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97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</row>
    <row r="369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97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</row>
    <row r="370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97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</row>
    <row r="371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97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</row>
    <row r="372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97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</row>
    <row r="373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97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</row>
    <row r="374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97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</row>
    <row r="375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97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</row>
    <row r="37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97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</row>
    <row r="377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97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</row>
    <row r="378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97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</row>
    <row r="379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97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</row>
    <row r="380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97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</row>
    <row r="381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97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</row>
    <row r="382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97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</row>
    <row r="383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97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</row>
    <row r="384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97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</row>
    <row r="385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97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</row>
    <row r="38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97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</row>
    <row r="387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97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</row>
    <row r="388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97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</row>
    <row r="389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97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</row>
    <row r="390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97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</row>
    <row r="391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97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</row>
    <row r="392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97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</row>
    <row r="393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97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</row>
    <row r="394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97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</row>
    <row r="395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97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</row>
    <row r="39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97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</row>
    <row r="397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97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</row>
    <row r="398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97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</row>
    <row r="399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97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</row>
    <row r="400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97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</row>
    <row r="401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97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</row>
    <row r="402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97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</row>
    <row r="403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97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</row>
    <row r="404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97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</row>
    <row r="405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97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</row>
    <row r="40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97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</row>
    <row r="407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97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</row>
    <row r="408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97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</row>
    <row r="409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97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</row>
    <row r="410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97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</row>
    <row r="411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97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</row>
    <row r="412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97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</row>
    <row r="413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97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</row>
    <row r="414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97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</row>
    <row r="415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97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</row>
    <row r="41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97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</row>
    <row r="417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97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</row>
    <row r="418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97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</row>
    <row r="419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97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</row>
    <row r="420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97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</row>
    <row r="421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97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</row>
    <row r="422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97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</row>
    <row r="423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97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</row>
    <row r="424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97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</row>
    <row r="425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97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</row>
    <row r="4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97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</row>
    <row r="427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97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</row>
    <row r="428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97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</row>
    <row r="429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97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</row>
    <row r="430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97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</row>
    <row r="431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97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</row>
    <row r="432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97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</row>
    <row r="433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97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</row>
    <row r="434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97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</row>
    <row r="435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97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</row>
    <row r="43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97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</row>
    <row r="437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97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</row>
    <row r="438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97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</row>
    <row r="439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97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</row>
    <row r="440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97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</row>
    <row r="441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97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</row>
    <row r="442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97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</row>
    <row r="443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97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</row>
    <row r="444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97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</row>
    <row r="445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97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</row>
    <row r="44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97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</row>
    <row r="447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97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</row>
    <row r="448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97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</row>
    <row r="449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97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</row>
    <row r="450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97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</row>
    <row r="451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97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</row>
    <row r="452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97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</row>
    <row r="453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97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</row>
    <row r="454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97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</row>
    <row r="455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97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</row>
    <row r="45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97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</row>
    <row r="457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97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</row>
    <row r="458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97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</row>
    <row r="459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97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</row>
    <row r="460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97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</row>
    <row r="461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97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</row>
    <row r="462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97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</row>
    <row r="463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97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</row>
    <row r="464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97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</row>
    <row r="465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97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</row>
    <row r="46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97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</row>
    <row r="467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97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</row>
    <row r="468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97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</row>
    <row r="469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97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</row>
    <row r="470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97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</row>
    <row r="471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97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</row>
    <row r="472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97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</row>
    <row r="473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97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</row>
    <row r="474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97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</row>
    <row r="475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97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</row>
    <row r="47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97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</row>
    <row r="477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97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</row>
    <row r="478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97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</row>
    <row r="479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97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</row>
    <row r="480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97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</row>
    <row r="481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97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</row>
    <row r="482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97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</row>
    <row r="483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97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</row>
    <row r="484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97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</row>
    <row r="485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97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</row>
    <row r="48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97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</row>
    <row r="487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97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</row>
    <row r="488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97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</row>
    <row r="489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97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</row>
    <row r="490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97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</row>
    <row r="491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97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</row>
    <row r="492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97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</row>
    <row r="493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97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</row>
    <row r="494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97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</row>
    <row r="495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97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</row>
    <row r="49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97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</row>
    <row r="497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97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</row>
    <row r="498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97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</row>
    <row r="499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97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</row>
    <row r="500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97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</row>
    <row r="501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97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</row>
    <row r="502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97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</row>
    <row r="503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97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</row>
    <row r="504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97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</row>
    <row r="505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97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</row>
    <row r="50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97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</row>
    <row r="507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97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</row>
    <row r="508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97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</row>
    <row r="509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97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</row>
    <row r="510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97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</row>
    <row r="511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97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</row>
    <row r="512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97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</row>
    <row r="513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97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</row>
    <row r="514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97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</row>
    <row r="515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97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</row>
    <row r="51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97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</row>
    <row r="517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97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</row>
    <row r="518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97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</row>
    <row r="519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97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</row>
    <row r="520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97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</row>
    <row r="521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97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</row>
    <row r="522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97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</row>
    <row r="523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97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</row>
    <row r="524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97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</row>
    <row r="525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97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</row>
    <row r="5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97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</row>
    <row r="527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97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</row>
    <row r="528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97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</row>
    <row r="529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97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</row>
    <row r="530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97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</row>
    <row r="531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97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</row>
    <row r="532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97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</row>
    <row r="533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97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</row>
    <row r="534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97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</row>
    <row r="535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97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</row>
    <row r="53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97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</row>
    <row r="537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97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</row>
    <row r="538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97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</row>
    <row r="539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97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</row>
    <row r="540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97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</row>
    <row r="541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97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</row>
    <row r="542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97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</row>
    <row r="543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97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</row>
    <row r="544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97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</row>
    <row r="545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97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</row>
    <row r="54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97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</row>
    <row r="547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97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</row>
    <row r="548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97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</row>
    <row r="549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97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</row>
    <row r="550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97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</row>
    <row r="551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97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</row>
    <row r="552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97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</row>
    <row r="553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97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</row>
    <row r="554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97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</row>
    <row r="555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97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</row>
    <row r="55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97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</row>
    <row r="557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97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</row>
    <row r="558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97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</row>
    <row r="559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97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</row>
    <row r="560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97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</row>
    <row r="561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97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</row>
    <row r="562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97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</row>
    <row r="563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97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</row>
    <row r="564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97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</row>
    <row r="565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97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</row>
    <row r="56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97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</row>
    <row r="567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97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</row>
    <row r="568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97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</row>
    <row r="569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97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</row>
    <row r="570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97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</row>
    <row r="571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97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</row>
    <row r="572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97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</row>
    <row r="573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97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</row>
    <row r="574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97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</row>
    <row r="575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97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</row>
    <row r="57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97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</row>
    <row r="577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97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</row>
    <row r="578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97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</row>
    <row r="579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97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</row>
    <row r="580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97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</row>
    <row r="581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97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</row>
    <row r="582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97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</row>
    <row r="583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97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</row>
    <row r="584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97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</row>
    <row r="585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97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</row>
    <row r="58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97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</row>
    <row r="587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97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</row>
    <row r="588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97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</row>
    <row r="589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97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</row>
    <row r="590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97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</row>
    <row r="591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97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</row>
    <row r="592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97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</row>
    <row r="593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97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</row>
    <row r="594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97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</row>
    <row r="595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97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</row>
    <row r="59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97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</row>
    <row r="597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97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</row>
    <row r="598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97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</row>
    <row r="599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97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</row>
    <row r="600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97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</row>
    <row r="601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97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</row>
    <row r="602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97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</row>
    <row r="603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97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</row>
    <row r="604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97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</row>
    <row r="605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97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</row>
    <row r="60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97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</row>
    <row r="607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97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</row>
    <row r="608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97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</row>
    <row r="609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97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</row>
    <row r="610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97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</row>
    <row r="611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97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</row>
    <row r="612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97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</row>
    <row r="613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97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</row>
    <row r="614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97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</row>
    <row r="615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97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</row>
    <row r="61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97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</row>
    <row r="617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97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</row>
    <row r="618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97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</row>
    <row r="619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97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</row>
    <row r="620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97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</row>
    <row r="621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97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</row>
    <row r="622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97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</row>
    <row r="623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97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</row>
    <row r="624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97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</row>
    <row r="625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97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</row>
    <row r="6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97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</row>
    <row r="627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97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</row>
    <row r="628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97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</row>
    <row r="629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97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</row>
    <row r="630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97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</row>
    <row r="631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97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</row>
    <row r="632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97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</row>
    <row r="633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97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</row>
    <row r="634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97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</row>
    <row r="635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97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</row>
    <row r="63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97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</row>
    <row r="637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97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</row>
    <row r="638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97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</row>
    <row r="639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97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</row>
    <row r="640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97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</row>
    <row r="641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97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</row>
    <row r="642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97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</row>
    <row r="643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97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</row>
    <row r="644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97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</row>
    <row r="645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97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</row>
    <row r="64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97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</row>
    <row r="647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97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</row>
    <row r="648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97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</row>
    <row r="649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97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</row>
    <row r="650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97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</row>
    <row r="651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97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</row>
    <row r="652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97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</row>
    <row r="653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97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</row>
    <row r="654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97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</row>
    <row r="655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97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</row>
    <row r="65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97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</row>
    <row r="657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97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</row>
    <row r="658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97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</row>
    <row r="659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97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</row>
    <row r="660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97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</row>
    <row r="661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97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</row>
    <row r="662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97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</row>
    <row r="663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97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</row>
    <row r="664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97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</row>
    <row r="665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97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</row>
    <row r="66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97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</row>
    <row r="667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97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</row>
    <row r="668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97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</row>
    <row r="669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97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</row>
    <row r="670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97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</row>
    <row r="671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97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</row>
    <row r="672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97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</row>
    <row r="673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97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</row>
    <row r="674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97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</row>
    <row r="675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97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</row>
    <row r="67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97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</row>
    <row r="677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97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</row>
    <row r="678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97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</row>
    <row r="679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97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</row>
    <row r="680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97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</row>
    <row r="681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97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</row>
    <row r="682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97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</row>
    <row r="683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97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</row>
    <row r="684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97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</row>
    <row r="685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97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</row>
    <row r="68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97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</row>
    <row r="687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97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</row>
    <row r="688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97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</row>
    <row r="689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97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</row>
    <row r="690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97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</row>
    <row r="691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97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</row>
    <row r="692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97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</row>
    <row r="693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97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</row>
    <row r="694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97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</row>
    <row r="695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97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</row>
    <row r="69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97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</row>
    <row r="697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97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</row>
    <row r="698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97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</row>
    <row r="699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97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</row>
    <row r="700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97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</row>
    <row r="701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97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</row>
    <row r="702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97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</row>
    <row r="703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97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</row>
    <row r="704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97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</row>
    <row r="705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97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</row>
    <row r="70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97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</row>
    <row r="707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97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</row>
    <row r="708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97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</row>
    <row r="709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97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</row>
    <row r="710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97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</row>
    <row r="711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97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</row>
    <row r="712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97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</row>
    <row r="713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97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</row>
    <row r="714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97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</row>
    <row r="715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97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</row>
    <row r="71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97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</row>
    <row r="717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97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</row>
    <row r="718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97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</row>
    <row r="719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97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</row>
    <row r="720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97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</row>
    <row r="721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97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</row>
    <row r="722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97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</row>
    <row r="723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97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</row>
    <row r="724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97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</row>
    <row r="725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97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</row>
    <row r="7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97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</row>
    <row r="727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97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</row>
    <row r="728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97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</row>
    <row r="729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97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</row>
    <row r="730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97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</row>
    <row r="731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97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</row>
    <row r="732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97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</row>
    <row r="733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97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</row>
    <row r="734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97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</row>
    <row r="735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97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</row>
    <row r="73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97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</row>
    <row r="737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97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</row>
    <row r="738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97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</row>
    <row r="739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97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</row>
    <row r="740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97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</row>
    <row r="741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97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</row>
    <row r="742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97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</row>
    <row r="743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97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</row>
    <row r="744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97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</row>
    <row r="745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97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</row>
    <row r="74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97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</row>
    <row r="747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97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</row>
    <row r="748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97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</row>
    <row r="749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97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</row>
    <row r="750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97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</row>
    <row r="751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97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</row>
    <row r="752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97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</row>
    <row r="753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97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</row>
    <row r="754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97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</row>
    <row r="755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97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</row>
    <row r="75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97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</row>
    <row r="757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97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</row>
    <row r="758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97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</row>
    <row r="759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97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</row>
    <row r="760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97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</row>
    <row r="761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97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</row>
    <row r="762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97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</row>
    <row r="763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97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</row>
    <row r="764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97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</row>
    <row r="765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97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</row>
    <row r="76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97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</row>
    <row r="767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97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</row>
    <row r="768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97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</row>
    <row r="769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97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</row>
    <row r="770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97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</row>
    <row r="771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97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</row>
    <row r="772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97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</row>
    <row r="773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97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</row>
    <row r="774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97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</row>
    <row r="775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97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</row>
    <row r="77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97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</row>
    <row r="777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97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</row>
    <row r="778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97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</row>
    <row r="779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97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</row>
    <row r="780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97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</row>
    <row r="781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97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</row>
    <row r="782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97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</row>
    <row r="783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97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</row>
    <row r="784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97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</row>
    <row r="785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97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</row>
    <row r="78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97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</row>
    <row r="787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97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</row>
    <row r="788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97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</row>
    <row r="789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97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</row>
    <row r="790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97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</row>
    <row r="791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97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</row>
    <row r="792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97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</row>
    <row r="793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97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</row>
    <row r="794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97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</row>
    <row r="795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97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</row>
    <row r="79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97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</row>
    <row r="797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97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</row>
    <row r="798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97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</row>
    <row r="799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97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</row>
    <row r="800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97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</row>
    <row r="801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97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</row>
    <row r="802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97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</row>
    <row r="803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97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</row>
    <row r="804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97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</row>
    <row r="805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97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</row>
    <row r="80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97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</row>
    <row r="807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97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</row>
    <row r="808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97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</row>
    <row r="809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97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</row>
    <row r="810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97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</row>
    <row r="811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97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</row>
    <row r="812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97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</row>
    <row r="813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97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</row>
    <row r="814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97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</row>
    <row r="815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97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</row>
    <row r="81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97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</row>
    <row r="817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97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</row>
    <row r="818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97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</row>
    <row r="819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97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</row>
    <row r="820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97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</row>
    <row r="821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97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</row>
    <row r="822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97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</row>
    <row r="823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97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</row>
    <row r="824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97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</row>
    <row r="825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97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</row>
    <row r="8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97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</row>
    <row r="827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97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</row>
    <row r="828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97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</row>
    <row r="829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97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</row>
    <row r="830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97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</row>
    <row r="831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97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</row>
    <row r="832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97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</row>
    <row r="833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97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</row>
    <row r="834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97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</row>
    <row r="835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97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</row>
    <row r="83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97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</row>
    <row r="837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97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</row>
    <row r="838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97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</row>
    <row r="839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97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</row>
    <row r="840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97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</row>
    <row r="841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97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</row>
    <row r="842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97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</row>
    <row r="843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97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</row>
    <row r="844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97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</row>
    <row r="845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97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</row>
    <row r="84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97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</row>
    <row r="847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97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</row>
    <row r="848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97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</row>
    <row r="849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97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</row>
    <row r="850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97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</row>
    <row r="851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97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</row>
    <row r="852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97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</row>
    <row r="853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97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</row>
    <row r="854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97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</row>
    <row r="855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97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</row>
    <row r="85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97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</row>
    <row r="857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97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</row>
    <row r="858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97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</row>
    <row r="859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97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</row>
    <row r="860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97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</row>
    <row r="861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97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</row>
    <row r="862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97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</row>
    <row r="863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97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</row>
    <row r="864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97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</row>
    <row r="865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97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</row>
    <row r="86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97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</row>
    <row r="867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97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</row>
    <row r="868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97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</row>
    <row r="869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97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</row>
    <row r="870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97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</row>
    <row r="871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97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</row>
    <row r="872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97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</row>
    <row r="873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97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</row>
    <row r="874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97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</row>
    <row r="875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97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</row>
    <row r="87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97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</row>
    <row r="877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97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</row>
    <row r="878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97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</row>
    <row r="879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97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</row>
    <row r="880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97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</row>
    <row r="881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97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</row>
    <row r="882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97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</row>
    <row r="883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97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</row>
    <row r="884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97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</row>
    <row r="885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97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</row>
    <row r="88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97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</row>
    <row r="887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97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</row>
    <row r="888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97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</row>
    <row r="889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97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</row>
    <row r="890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97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</row>
    <row r="891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97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</row>
    <row r="892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97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</row>
    <row r="893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97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</row>
    <row r="894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97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</row>
    <row r="895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97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</row>
    <row r="89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97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</row>
    <row r="897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97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</row>
    <row r="898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97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</row>
    <row r="899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97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</row>
    <row r="900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97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</row>
    <row r="901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97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</row>
    <row r="902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97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</row>
    <row r="903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97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</row>
    <row r="904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97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</row>
    <row r="905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97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</row>
    <row r="90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97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</row>
    <row r="907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97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</row>
    <row r="908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97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</row>
    <row r="909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97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</row>
    <row r="910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97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</row>
    <row r="911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97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</row>
    <row r="912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97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</row>
    <row r="913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97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</row>
    <row r="914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97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</row>
    <row r="915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97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</row>
    <row r="91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97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</row>
    <row r="917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97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</row>
    <row r="918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97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</row>
    <row r="919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97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</row>
    <row r="920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97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</row>
    <row r="921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97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</row>
    <row r="922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97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</row>
    <row r="923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97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</row>
    <row r="924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97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</row>
    <row r="925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97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</row>
    <row r="9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97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</row>
    <row r="927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97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</row>
    <row r="928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97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</row>
    <row r="929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97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</row>
    <row r="930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97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</row>
    <row r="931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97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</row>
    <row r="932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97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</row>
    <row r="933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97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</row>
    <row r="934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97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</row>
    <row r="935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97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</row>
    <row r="93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97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</row>
    <row r="937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97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</row>
    <row r="938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97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</row>
    <row r="939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97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</row>
    <row r="940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97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</row>
    <row r="941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97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</row>
    <row r="942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97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</row>
    <row r="943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97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</row>
    <row r="944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97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</row>
    <row r="945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97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</row>
    <row r="94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97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</row>
    <row r="947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97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</row>
    <row r="948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97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</row>
    <row r="949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97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</row>
    <row r="950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97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</row>
    <row r="951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97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</row>
    <row r="952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97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</row>
    <row r="953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97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</row>
    <row r="954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97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</row>
    <row r="955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97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</row>
    <row r="95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97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</row>
    <row r="957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97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</row>
    <row r="958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97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</row>
    <row r="959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97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</row>
    <row r="960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97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</row>
    <row r="961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97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</row>
    <row r="962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97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</row>
    <row r="963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97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</row>
    <row r="964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97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</row>
    <row r="965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97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</row>
    <row r="96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97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</row>
    <row r="967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97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</row>
    <row r="968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97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</row>
    <row r="969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97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</row>
    <row r="970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97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</row>
    <row r="971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97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</row>
    <row r="972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97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</row>
    <row r="973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97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</row>
    <row r="974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97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</row>
    <row r="975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97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</row>
    <row r="97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97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</row>
    <row r="977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97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</row>
    <row r="978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97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</row>
    <row r="979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97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</row>
    <row r="980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97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</row>
    <row r="981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97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</row>
    <row r="982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97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</row>
    <row r="983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97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</row>
    <row r="984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97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</row>
    <row r="985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97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</row>
    <row r="98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97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</row>
    <row r="987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97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</row>
    <row r="988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97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</row>
    <row r="989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97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</row>
    <row r="990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97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</row>
    <row r="991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97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</row>
    <row r="992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97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</row>
    <row r="993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97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</row>
    <row r="994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97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</row>
    <row r="995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97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</row>
    <row r="99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97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</row>
    <row r="997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97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</row>
    <row r="998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97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</row>
    <row r="999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97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</row>
    <row r="1000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97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41.88"/>
    <col customWidth="1" min="3" max="3" width="17.75"/>
  </cols>
  <sheetData>
    <row r="1">
      <c r="A1" s="9" t="s">
        <v>123</v>
      </c>
      <c r="B1" s="9" t="s">
        <v>1</v>
      </c>
      <c r="C1" s="9" t="s">
        <v>2</v>
      </c>
      <c r="D1" s="9" t="s">
        <v>3</v>
      </c>
    </row>
    <row r="5">
      <c r="A5" s="107" t="s">
        <v>124</v>
      </c>
    </row>
    <row r="7">
      <c r="A7" s="102" t="s">
        <v>125</v>
      </c>
      <c r="B7" s="108"/>
      <c r="C7" s="108"/>
    </row>
    <row r="8">
      <c r="A8" s="10">
        <v>45222.0</v>
      </c>
      <c r="B8" s="11" t="s">
        <v>82</v>
      </c>
      <c r="C8" s="12">
        <v>30000.0</v>
      </c>
    </row>
    <row r="10">
      <c r="A10" s="106" t="s">
        <v>126</v>
      </c>
      <c r="B10" s="109"/>
      <c r="C10" s="109"/>
    </row>
    <row r="11">
      <c r="A11" s="90">
        <v>45219.0</v>
      </c>
      <c r="B11" s="110" t="s">
        <v>117</v>
      </c>
      <c r="C11" s="12">
        <v>30000.0</v>
      </c>
      <c r="E11" s="111">
        <f>C11/$C$41</f>
        <v>0.01363636364</v>
      </c>
    </row>
    <row r="12">
      <c r="A12" s="112" t="s">
        <v>127</v>
      </c>
    </row>
    <row r="13">
      <c r="A13" s="65">
        <v>45124.0</v>
      </c>
      <c r="B13" s="70" t="s">
        <v>26</v>
      </c>
      <c r="C13" s="64">
        <v>60000.0</v>
      </c>
      <c r="D13" s="113">
        <v>0.085</v>
      </c>
      <c r="E13" s="114">
        <f t="shared" ref="E13:E38" si="1">C13/$C$41</f>
        <v>0.02727272727</v>
      </c>
    </row>
    <row r="14">
      <c r="A14" s="65">
        <v>45124.0</v>
      </c>
      <c r="B14" s="30" t="s">
        <v>33</v>
      </c>
      <c r="C14" s="64">
        <v>50000.0</v>
      </c>
      <c r="D14" s="113">
        <v>0.085</v>
      </c>
      <c r="E14" s="114">
        <f t="shared" si="1"/>
        <v>0.02272727273</v>
      </c>
    </row>
    <row r="15">
      <c r="A15" s="56">
        <v>45124.0</v>
      </c>
      <c r="B15" s="61" t="s">
        <v>37</v>
      </c>
      <c r="C15" s="58">
        <v>20000.0</v>
      </c>
      <c r="D15" s="59">
        <v>0.085</v>
      </c>
      <c r="E15" s="114">
        <f t="shared" si="1"/>
        <v>0.009090909091</v>
      </c>
    </row>
    <row r="16">
      <c r="A16" s="56">
        <v>45124.0</v>
      </c>
      <c r="B16" s="61" t="s">
        <v>128</v>
      </c>
      <c r="C16" s="58">
        <v>30000.0</v>
      </c>
      <c r="D16" s="59">
        <v>0.085</v>
      </c>
      <c r="E16" s="114">
        <f t="shared" si="1"/>
        <v>0.01363636364</v>
      </c>
    </row>
    <row r="17">
      <c r="A17" s="56">
        <v>45124.0</v>
      </c>
      <c r="B17" s="61" t="s">
        <v>45</v>
      </c>
      <c r="C17" s="58">
        <v>30000.0</v>
      </c>
      <c r="D17" s="59">
        <v>0.085</v>
      </c>
      <c r="E17" s="114">
        <f t="shared" si="1"/>
        <v>0.01363636364</v>
      </c>
    </row>
    <row r="18">
      <c r="A18" s="56">
        <v>45124.0</v>
      </c>
      <c r="B18" s="61" t="s">
        <v>48</v>
      </c>
      <c r="C18" s="58">
        <v>30000.0</v>
      </c>
      <c r="D18" s="59">
        <v>0.0875</v>
      </c>
      <c r="E18" s="114">
        <f t="shared" si="1"/>
        <v>0.01363636364</v>
      </c>
    </row>
    <row r="19">
      <c r="A19" s="56">
        <v>45124.0</v>
      </c>
      <c r="B19" s="61" t="s">
        <v>51</v>
      </c>
      <c r="C19" s="58">
        <v>20000.0</v>
      </c>
      <c r="D19" s="59">
        <v>0.085</v>
      </c>
      <c r="E19" s="114">
        <f t="shared" si="1"/>
        <v>0.009090909091</v>
      </c>
    </row>
    <row r="20">
      <c r="A20" s="56">
        <v>45127.0</v>
      </c>
      <c r="B20" s="61" t="s">
        <v>54</v>
      </c>
      <c r="C20" s="58">
        <v>50000.0</v>
      </c>
      <c r="D20" s="59">
        <v>0.085</v>
      </c>
      <c r="E20" s="114">
        <f t="shared" si="1"/>
        <v>0.02272727273</v>
      </c>
    </row>
    <row r="21">
      <c r="A21" s="115">
        <v>45125.0</v>
      </c>
      <c r="B21" s="61" t="s">
        <v>58</v>
      </c>
      <c r="C21" s="58">
        <v>100000.0</v>
      </c>
      <c r="D21" s="59">
        <v>0.085</v>
      </c>
      <c r="E21" s="114">
        <f t="shared" si="1"/>
        <v>0.04545454545</v>
      </c>
    </row>
    <row r="22">
      <c r="A22" s="56">
        <v>45126.0</v>
      </c>
      <c r="B22" s="61" t="s">
        <v>61</v>
      </c>
      <c r="C22" s="58">
        <v>20000.0</v>
      </c>
      <c r="D22" s="59">
        <v>0.085</v>
      </c>
      <c r="E22" s="114">
        <f t="shared" si="1"/>
        <v>0.009090909091</v>
      </c>
    </row>
    <row r="23">
      <c r="A23" s="56">
        <v>45126.0</v>
      </c>
      <c r="B23" s="61" t="s">
        <v>64</v>
      </c>
      <c r="C23" s="58">
        <v>40000.0</v>
      </c>
      <c r="D23" s="59">
        <v>0.085</v>
      </c>
      <c r="E23" s="114">
        <f t="shared" si="1"/>
        <v>0.01818181818</v>
      </c>
    </row>
    <row r="24">
      <c r="A24" s="56">
        <v>45127.0</v>
      </c>
      <c r="B24" s="61" t="s">
        <v>67</v>
      </c>
      <c r="C24" s="58">
        <v>50000.0</v>
      </c>
      <c r="D24" s="59">
        <v>0.085</v>
      </c>
      <c r="E24" s="114">
        <f t="shared" si="1"/>
        <v>0.02272727273</v>
      </c>
    </row>
    <row r="25">
      <c r="A25" s="56">
        <v>45127.0</v>
      </c>
      <c r="B25" s="61" t="s">
        <v>70</v>
      </c>
      <c r="C25" s="58">
        <v>50000.0</v>
      </c>
      <c r="D25" s="59">
        <v>0.085</v>
      </c>
      <c r="E25" s="114">
        <f t="shared" si="1"/>
        <v>0.02272727273</v>
      </c>
    </row>
    <row r="26">
      <c r="A26" s="56">
        <v>45127.0</v>
      </c>
      <c r="B26" s="61" t="s">
        <v>73</v>
      </c>
      <c r="C26" s="58">
        <v>200000.0</v>
      </c>
      <c r="D26" s="59">
        <v>0.0875</v>
      </c>
      <c r="E26" s="114">
        <f t="shared" si="1"/>
        <v>0.09090909091</v>
      </c>
    </row>
    <row r="27">
      <c r="A27" s="56">
        <v>45127.0</v>
      </c>
      <c r="B27" s="61" t="s">
        <v>76</v>
      </c>
      <c r="C27" s="58">
        <v>130000.0</v>
      </c>
      <c r="D27" s="59">
        <v>0.0875</v>
      </c>
      <c r="E27" s="114">
        <f t="shared" si="1"/>
        <v>0.05909090909</v>
      </c>
    </row>
    <row r="28">
      <c r="A28" s="56">
        <v>45127.0</v>
      </c>
      <c r="B28" s="61" t="s">
        <v>79</v>
      </c>
      <c r="C28" s="58">
        <v>200000.0</v>
      </c>
      <c r="D28" s="59">
        <v>0.0875</v>
      </c>
      <c r="E28" s="114">
        <f t="shared" si="1"/>
        <v>0.09090909091</v>
      </c>
    </row>
    <row r="29">
      <c r="A29" s="65">
        <v>45128.0</v>
      </c>
      <c r="B29" s="116" t="s">
        <v>86</v>
      </c>
      <c r="C29" s="64">
        <v>100000.0</v>
      </c>
      <c r="D29" s="113">
        <v>0.085</v>
      </c>
      <c r="E29" s="114">
        <f t="shared" si="1"/>
        <v>0.04545454545</v>
      </c>
    </row>
    <row r="30">
      <c r="A30" s="56">
        <v>45128.0</v>
      </c>
      <c r="B30" s="70" t="s">
        <v>91</v>
      </c>
      <c r="C30" s="58">
        <v>40000.0</v>
      </c>
      <c r="D30" s="59">
        <v>0.085</v>
      </c>
      <c r="E30" s="114">
        <f t="shared" si="1"/>
        <v>0.01818181818</v>
      </c>
    </row>
    <row r="31">
      <c r="A31" s="56">
        <v>45131.0</v>
      </c>
      <c r="B31" s="116" t="s">
        <v>129</v>
      </c>
      <c r="C31" s="58">
        <v>20000.0</v>
      </c>
      <c r="D31" s="59">
        <v>0.085</v>
      </c>
      <c r="E31" s="114">
        <f t="shared" si="1"/>
        <v>0.009090909091</v>
      </c>
    </row>
    <row r="32">
      <c r="A32" s="56">
        <v>45131.0</v>
      </c>
      <c r="B32" s="116" t="s">
        <v>130</v>
      </c>
      <c r="C32" s="58">
        <v>100000.0</v>
      </c>
      <c r="D32" s="59">
        <v>0.09</v>
      </c>
      <c r="E32" s="114">
        <f t="shared" si="1"/>
        <v>0.04545454545</v>
      </c>
    </row>
    <row r="33">
      <c r="A33" s="56">
        <v>45131.0</v>
      </c>
      <c r="B33" s="116" t="s">
        <v>100</v>
      </c>
      <c r="C33" s="58">
        <v>100000.0</v>
      </c>
      <c r="D33" s="59">
        <v>0.085</v>
      </c>
      <c r="E33" s="114">
        <f t="shared" si="1"/>
        <v>0.04545454545</v>
      </c>
    </row>
    <row r="34">
      <c r="A34" s="56">
        <v>45129.0</v>
      </c>
      <c r="B34" s="116" t="s">
        <v>103</v>
      </c>
      <c r="C34" s="58">
        <v>100000.0</v>
      </c>
      <c r="D34" s="59">
        <v>0.085</v>
      </c>
      <c r="E34" s="114">
        <f t="shared" si="1"/>
        <v>0.04545454545</v>
      </c>
    </row>
    <row r="35">
      <c r="A35" s="56">
        <v>45129.0</v>
      </c>
      <c r="B35" s="116" t="s">
        <v>131</v>
      </c>
      <c r="C35" s="58">
        <v>30000.0</v>
      </c>
      <c r="D35" s="59">
        <v>0.085</v>
      </c>
      <c r="E35" s="114">
        <f t="shared" si="1"/>
        <v>0.01363636364</v>
      </c>
    </row>
    <row r="36">
      <c r="A36" s="117">
        <v>45132.0</v>
      </c>
      <c r="B36" s="116" t="s">
        <v>109</v>
      </c>
      <c r="C36" s="64">
        <v>300000.0</v>
      </c>
      <c r="D36" s="113">
        <v>0.09</v>
      </c>
      <c r="E36" s="114">
        <f t="shared" si="1"/>
        <v>0.1363636364</v>
      </c>
    </row>
    <row r="37">
      <c r="A37" s="117">
        <v>45132.0</v>
      </c>
      <c r="B37" s="116" t="s">
        <v>112</v>
      </c>
      <c r="C37" s="64">
        <v>100000.0</v>
      </c>
      <c r="D37" s="113">
        <v>0.085</v>
      </c>
      <c r="E37" s="114">
        <f t="shared" si="1"/>
        <v>0.04545454545</v>
      </c>
    </row>
    <row r="38">
      <c r="A38" s="117">
        <v>45134.0</v>
      </c>
      <c r="B38" s="118" t="s">
        <v>115</v>
      </c>
      <c r="C38" s="64">
        <v>200000.0</v>
      </c>
      <c r="D38" s="113">
        <v>0.0875</v>
      </c>
      <c r="E38" s="114">
        <f t="shared" si="1"/>
        <v>0.09090909091</v>
      </c>
    </row>
    <row r="41">
      <c r="B41" s="119" t="s">
        <v>132</v>
      </c>
      <c r="C41" s="120">
        <f>sum(C13:C38)+C11</f>
        <v>2200000</v>
      </c>
      <c r="E41" s="114">
        <f>sum(E13:E38)+E11</f>
        <v>1</v>
      </c>
    </row>
    <row r="44">
      <c r="A44" s="121" t="s">
        <v>133</v>
      </c>
    </row>
    <row r="45">
      <c r="A45" s="112" t="s">
        <v>127</v>
      </c>
      <c r="B45" s="109"/>
      <c r="C45" s="109"/>
    </row>
    <row r="47">
      <c r="A47" s="65">
        <v>45124.0</v>
      </c>
      <c r="B47" s="70" t="s">
        <v>26</v>
      </c>
      <c r="C47" s="64">
        <v>60000.0</v>
      </c>
      <c r="D47" s="113">
        <v>0.085</v>
      </c>
      <c r="E47" s="114">
        <f t="shared" ref="E47:E73" si="2">C47/$C$75</f>
        <v>0.02727272727</v>
      </c>
    </row>
    <row r="48">
      <c r="A48" s="65">
        <v>45124.0</v>
      </c>
      <c r="B48" s="30" t="s">
        <v>33</v>
      </c>
      <c r="C48" s="64">
        <v>50000.0</v>
      </c>
      <c r="D48" s="113">
        <v>0.085</v>
      </c>
      <c r="E48" s="114">
        <f t="shared" si="2"/>
        <v>0.02272727273</v>
      </c>
    </row>
    <row r="49">
      <c r="A49" s="56">
        <v>45124.0</v>
      </c>
      <c r="B49" s="61" t="s">
        <v>37</v>
      </c>
      <c r="C49" s="58">
        <v>20000.0</v>
      </c>
      <c r="D49" s="59">
        <v>0.085</v>
      </c>
      <c r="E49" s="114">
        <f t="shared" si="2"/>
        <v>0.009090909091</v>
      </c>
    </row>
    <row r="50">
      <c r="A50" s="56">
        <v>45124.0</v>
      </c>
      <c r="B50" s="61" t="s">
        <v>128</v>
      </c>
      <c r="C50" s="58">
        <v>30000.0</v>
      </c>
      <c r="D50" s="59">
        <v>0.085</v>
      </c>
      <c r="E50" s="114">
        <f t="shared" si="2"/>
        <v>0.01363636364</v>
      </c>
    </row>
    <row r="51">
      <c r="A51" s="56">
        <v>45124.0</v>
      </c>
      <c r="B51" s="61" t="s">
        <v>45</v>
      </c>
      <c r="C51" s="58">
        <v>30000.0</v>
      </c>
      <c r="D51" s="59">
        <v>0.085</v>
      </c>
      <c r="E51" s="114">
        <f t="shared" si="2"/>
        <v>0.01363636364</v>
      </c>
    </row>
    <row r="52">
      <c r="A52" s="56">
        <v>45124.0</v>
      </c>
      <c r="B52" s="61" t="s">
        <v>48</v>
      </c>
      <c r="C52" s="58">
        <v>30000.0</v>
      </c>
      <c r="D52" s="59">
        <v>0.0875</v>
      </c>
      <c r="E52" s="114">
        <f t="shared" si="2"/>
        <v>0.01363636364</v>
      </c>
    </row>
    <row r="53">
      <c r="A53" s="56">
        <v>45124.0</v>
      </c>
      <c r="B53" s="61" t="s">
        <v>51</v>
      </c>
      <c r="C53" s="58">
        <v>20000.0</v>
      </c>
      <c r="D53" s="59">
        <v>0.085</v>
      </c>
      <c r="E53" s="114">
        <f t="shared" si="2"/>
        <v>0.009090909091</v>
      </c>
    </row>
    <row r="54">
      <c r="A54" s="56">
        <v>45127.0</v>
      </c>
      <c r="B54" s="61" t="s">
        <v>54</v>
      </c>
      <c r="C54" s="58">
        <v>50000.0</v>
      </c>
      <c r="D54" s="59">
        <v>0.085</v>
      </c>
      <c r="E54" s="114">
        <f t="shared" si="2"/>
        <v>0.02272727273</v>
      </c>
    </row>
    <row r="55">
      <c r="A55" s="115">
        <v>45125.0</v>
      </c>
      <c r="B55" s="61" t="s">
        <v>58</v>
      </c>
      <c r="C55" s="58">
        <v>100000.0</v>
      </c>
      <c r="D55" s="59">
        <v>0.085</v>
      </c>
      <c r="E55" s="114">
        <f t="shared" si="2"/>
        <v>0.04545454545</v>
      </c>
    </row>
    <row r="56">
      <c r="A56" s="56">
        <v>45126.0</v>
      </c>
      <c r="B56" s="61" t="s">
        <v>61</v>
      </c>
      <c r="C56" s="58">
        <v>20000.0</v>
      </c>
      <c r="D56" s="59">
        <v>0.085</v>
      </c>
      <c r="E56" s="114">
        <f t="shared" si="2"/>
        <v>0.009090909091</v>
      </c>
    </row>
    <row r="57">
      <c r="A57" s="56">
        <v>45126.0</v>
      </c>
      <c r="B57" s="61" t="s">
        <v>64</v>
      </c>
      <c r="C57" s="58">
        <v>40000.0</v>
      </c>
      <c r="D57" s="59">
        <v>0.085</v>
      </c>
      <c r="E57" s="114">
        <f t="shared" si="2"/>
        <v>0.01818181818</v>
      </c>
    </row>
    <row r="58">
      <c r="A58" s="56">
        <v>45127.0</v>
      </c>
      <c r="B58" s="61" t="s">
        <v>67</v>
      </c>
      <c r="C58" s="58">
        <v>50000.0</v>
      </c>
      <c r="D58" s="59">
        <v>0.085</v>
      </c>
      <c r="E58" s="114">
        <f t="shared" si="2"/>
        <v>0.02272727273</v>
      </c>
    </row>
    <row r="59">
      <c r="A59" s="56">
        <v>45127.0</v>
      </c>
      <c r="B59" s="61" t="s">
        <v>70</v>
      </c>
      <c r="C59" s="58">
        <v>50000.0</v>
      </c>
      <c r="D59" s="59">
        <v>0.085</v>
      </c>
      <c r="E59" s="114">
        <f t="shared" si="2"/>
        <v>0.02272727273</v>
      </c>
    </row>
    <row r="60">
      <c r="A60" s="56">
        <v>45127.0</v>
      </c>
      <c r="B60" s="61" t="s">
        <v>73</v>
      </c>
      <c r="C60" s="58">
        <v>200000.0</v>
      </c>
      <c r="D60" s="59">
        <v>0.0875</v>
      </c>
      <c r="E60" s="114">
        <f t="shared" si="2"/>
        <v>0.09090909091</v>
      </c>
    </row>
    <row r="61">
      <c r="A61" s="56">
        <v>45127.0</v>
      </c>
      <c r="B61" s="61" t="s">
        <v>76</v>
      </c>
      <c r="C61" s="58">
        <v>130000.0</v>
      </c>
      <c r="D61" s="59">
        <v>0.0875</v>
      </c>
      <c r="E61" s="114">
        <f t="shared" si="2"/>
        <v>0.05909090909</v>
      </c>
    </row>
    <row r="62">
      <c r="A62" s="56">
        <v>45127.0</v>
      </c>
      <c r="B62" s="61" t="s">
        <v>79</v>
      </c>
      <c r="C62" s="58">
        <v>200000.0</v>
      </c>
      <c r="D62" s="59">
        <v>0.0875</v>
      </c>
      <c r="E62" s="114">
        <f t="shared" si="2"/>
        <v>0.09090909091</v>
      </c>
    </row>
    <row r="63">
      <c r="A63" s="65">
        <v>45128.0</v>
      </c>
      <c r="B63" s="116" t="s">
        <v>86</v>
      </c>
      <c r="C63" s="64">
        <v>100000.0</v>
      </c>
      <c r="D63" s="113">
        <v>0.085</v>
      </c>
      <c r="E63" s="114">
        <f t="shared" si="2"/>
        <v>0.04545454545</v>
      </c>
    </row>
    <row r="64">
      <c r="A64" s="56">
        <v>45128.0</v>
      </c>
      <c r="B64" s="70" t="s">
        <v>91</v>
      </c>
      <c r="C64" s="58">
        <v>40000.0</v>
      </c>
      <c r="D64" s="59">
        <v>0.085</v>
      </c>
      <c r="E64" s="114">
        <f t="shared" si="2"/>
        <v>0.01818181818</v>
      </c>
    </row>
    <row r="65">
      <c r="A65" s="56">
        <v>45131.0</v>
      </c>
      <c r="B65" s="116" t="s">
        <v>129</v>
      </c>
      <c r="C65" s="58">
        <v>20000.0</v>
      </c>
      <c r="D65" s="59">
        <v>0.085</v>
      </c>
      <c r="E65" s="114">
        <f t="shared" si="2"/>
        <v>0.009090909091</v>
      </c>
    </row>
    <row r="66">
      <c r="A66" s="56">
        <v>45131.0</v>
      </c>
      <c r="B66" s="116" t="s">
        <v>130</v>
      </c>
      <c r="C66" s="58">
        <v>100000.0</v>
      </c>
      <c r="D66" s="59">
        <v>0.09</v>
      </c>
      <c r="E66" s="114">
        <f t="shared" si="2"/>
        <v>0.04545454545</v>
      </c>
    </row>
    <row r="67">
      <c r="A67" s="56">
        <v>45131.0</v>
      </c>
      <c r="B67" s="116" t="s">
        <v>100</v>
      </c>
      <c r="C67" s="58">
        <v>100000.0</v>
      </c>
      <c r="D67" s="59">
        <v>0.085</v>
      </c>
      <c r="E67" s="114">
        <f t="shared" si="2"/>
        <v>0.04545454545</v>
      </c>
    </row>
    <row r="68">
      <c r="A68" s="56">
        <v>45129.0</v>
      </c>
      <c r="B68" s="116" t="s">
        <v>103</v>
      </c>
      <c r="C68" s="58">
        <v>100000.0</v>
      </c>
      <c r="D68" s="59">
        <v>0.085</v>
      </c>
      <c r="E68" s="114">
        <f t="shared" si="2"/>
        <v>0.04545454545</v>
      </c>
    </row>
    <row r="69">
      <c r="A69" s="56">
        <v>45129.0</v>
      </c>
      <c r="B69" s="116" t="s">
        <v>131</v>
      </c>
      <c r="C69" s="58">
        <v>30000.0</v>
      </c>
      <c r="D69" s="59">
        <v>0.085</v>
      </c>
      <c r="E69" s="114">
        <f t="shared" si="2"/>
        <v>0.01363636364</v>
      </c>
    </row>
    <row r="70">
      <c r="A70" s="117">
        <v>45132.0</v>
      </c>
      <c r="B70" s="116" t="s">
        <v>109</v>
      </c>
      <c r="C70" s="64">
        <v>300000.0</v>
      </c>
      <c r="D70" s="113">
        <v>0.09</v>
      </c>
      <c r="E70" s="114">
        <f t="shared" si="2"/>
        <v>0.1363636364</v>
      </c>
    </row>
    <row r="71">
      <c r="A71" s="117">
        <v>45132.0</v>
      </c>
      <c r="B71" s="116" t="s">
        <v>112</v>
      </c>
      <c r="C71" s="64">
        <v>100000.0</v>
      </c>
      <c r="D71" s="113">
        <v>0.085</v>
      </c>
      <c r="E71" s="114">
        <f t="shared" si="2"/>
        <v>0.04545454545</v>
      </c>
    </row>
    <row r="72">
      <c r="A72" s="117">
        <v>45134.0</v>
      </c>
      <c r="B72" s="118" t="s">
        <v>115</v>
      </c>
      <c r="C72" s="64">
        <v>200000.0</v>
      </c>
      <c r="D72" s="113">
        <v>0.0875</v>
      </c>
      <c r="E72" s="114">
        <f t="shared" si="2"/>
        <v>0.09090909091</v>
      </c>
    </row>
    <row r="73">
      <c r="A73" s="90">
        <v>45219.0</v>
      </c>
      <c r="B73" s="110" t="s">
        <v>117</v>
      </c>
      <c r="C73" s="12">
        <v>30000.0</v>
      </c>
      <c r="D73" s="122">
        <v>0.085</v>
      </c>
      <c r="E73" s="114">
        <f t="shared" si="2"/>
        <v>0.01363636364</v>
      </c>
    </row>
    <row r="75">
      <c r="A75" s="123"/>
      <c r="B75" s="119" t="s">
        <v>132</v>
      </c>
      <c r="C75" s="124">
        <f>sum(C47:C73)</f>
        <v>2200000</v>
      </c>
      <c r="D75" s="123"/>
      <c r="E75" s="125">
        <f>SUM(E47:E73)</f>
        <v>1</v>
      </c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</sheetData>
  <drawing r:id="rId1"/>
</worksheet>
</file>