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8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Q7fddo2npgnrVEqjsD6BbfMTZMMNZnCZbNIWUMSUoyY="/>
    </ext>
  </extLst>
</workbook>
</file>

<file path=xl/sharedStrings.xml><?xml version="1.0" encoding="utf-8"?>
<sst xmlns="http://schemas.openxmlformats.org/spreadsheetml/2006/main" count="341" uniqueCount="128">
  <si>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</si>
  <si>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</si>
  <si>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</si>
  <si>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</si>
  <si>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</si>
  <si>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</si>
  <si>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</si>
  <si>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</si>
  <si>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</si>
  <si>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</si>
  <si>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</si>
  <si>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</si>
  <si>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2nd实际发息</t>
  </si>
  <si>
    <t>Cover Start date</t>
  </si>
  <si>
    <t>Cover End date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</si>
  <si>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</si>
  <si>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</si>
  <si>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</si>
  <si>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</si>
  <si>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</si>
  <si>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</si>
  <si>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</si>
  <si>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</si>
  <si>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</si>
  <si>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</si>
  <si>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</si>
  <si>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Reliance USA Service Inc (Lina Tasci)</t>
  </si>
  <si>
    <t>Chase 838 ACH</t>
  </si>
  <si>
    <t>-</t>
  </si>
  <si>
    <t>Domestic/Entity</t>
  </si>
  <si>
    <t>92-195-6411</t>
  </si>
  <si>
    <t>ACH</t>
  </si>
  <si>
    <t>29 14 139th Sttreet, APT 6G, Flushing, NY, 11354</t>
  </si>
  <si>
    <t>Qun Song</t>
  </si>
  <si>
    <t>Domestic</t>
  </si>
  <si>
    <t>279-65-4238</t>
  </si>
  <si>
    <t>3841 Fairhaven Dr, West Linn, OR, 97068</t>
  </si>
  <si>
    <t>Huiyuan Li</t>
  </si>
  <si>
    <t>066-02-2926</t>
  </si>
  <si>
    <t>153-21 60th Ave, 1st Floor, Flushing, NY, US, 11355</t>
  </si>
  <si>
    <t>Jianzhong You</t>
  </si>
  <si>
    <t>424-21-5849</t>
  </si>
  <si>
    <t>39900000591697174</t>
  </si>
  <si>
    <t>212 Heritage Mill Dr, Madison, AL, 35758</t>
  </si>
  <si>
    <t>Haiying Lan</t>
  </si>
  <si>
    <t>201-83-3964</t>
  </si>
  <si>
    <t>13835 Elder Ave 11C, Flushing, NY</t>
  </si>
  <si>
    <t>David Tang</t>
  </si>
  <si>
    <t>530-04-3430</t>
  </si>
  <si>
    <t>51-54 Codewise Place, 1st Floor, Elmhurst, NY, 11373</t>
  </si>
  <si>
    <t>Zhiyu Zhang</t>
  </si>
  <si>
    <t>089-70-6907</t>
  </si>
  <si>
    <t>6327 Wetherole Street, Rego Park, NY, 11374</t>
  </si>
  <si>
    <t>Yuhe Wang</t>
  </si>
  <si>
    <t>International</t>
  </si>
  <si>
    <t>16 Jia Ding Lu Apt 601 Unit 1 Bl, Qingdao, Shandong China 266032</t>
  </si>
  <si>
    <t>Wei Liu</t>
  </si>
  <si>
    <t>284-02-8110</t>
  </si>
  <si>
    <t>17 Crescent Pl, Short Hills, NJ, 07078</t>
  </si>
  <si>
    <t>Qiang Fu</t>
  </si>
  <si>
    <t>127-88-8266</t>
  </si>
  <si>
    <t>53 Rose Ave., Great Neck, NY, 11021</t>
  </si>
  <si>
    <t>2016 Hualong Zhang Dynasty Trust</t>
  </si>
  <si>
    <t>81-6764423</t>
  </si>
  <si>
    <t>17 Montauk Trail, Wayne, NJ, 07470</t>
  </si>
  <si>
    <t>2016 Yi Zhang Dynasty Trust</t>
  </si>
  <si>
    <t>81-6764299</t>
  </si>
  <si>
    <t>Yi Zhang</t>
  </si>
  <si>
    <t>138-02-3052</t>
  </si>
  <si>
    <t>37 Rainbow Ridge Dr, Livingston, NJ 07039</t>
  </si>
  <si>
    <t>Yifan Deng</t>
  </si>
  <si>
    <t>126-98-3691</t>
  </si>
  <si>
    <t>1519 Matthews Plantation Dr, Matthews, NC, 28105</t>
  </si>
  <si>
    <t>Quyuan Zhou</t>
  </si>
  <si>
    <t>084-92-5849</t>
  </si>
  <si>
    <t>5615 Netherland Ave , Apt 2E, Bronx, NY, 10471</t>
  </si>
  <si>
    <t>Jing He</t>
  </si>
  <si>
    <t>059-90-9200</t>
  </si>
  <si>
    <t>1497 Washington Ave, New Hyde Park, NY, 11040</t>
  </si>
  <si>
    <t>Hong Chen</t>
  </si>
  <si>
    <t>249-85-0481</t>
  </si>
  <si>
    <t>6 Manchur Court, Flemington, NJ, 08822</t>
  </si>
  <si>
    <t>Hui Lin Ho</t>
  </si>
  <si>
    <t>102-76-0331</t>
  </si>
  <si>
    <t>18 Talbot Dr, Great Neck, 11020</t>
  </si>
  <si>
    <t>Ling Li</t>
  </si>
  <si>
    <t>11 Hai Hu Xi Li，Yangqiao, Apt.5－76, Fengtai District, Beijing, China, 100068</t>
  </si>
  <si>
    <t>Hui Tang</t>
  </si>
  <si>
    <t>22 AVENUE DES ERABLES, VIRY-CHATILLON, Ile de France, FR, 91170</t>
  </si>
  <si>
    <t>Ryst Holding Group Inc (Yuchi Li)</t>
  </si>
  <si>
    <t>81-2019349</t>
  </si>
  <si>
    <t>12 Wilmington Dr, Melville, NY, 11747</t>
  </si>
  <si>
    <t>Sophia H Li</t>
  </si>
  <si>
    <t>577-15-7781</t>
  </si>
  <si>
    <t>7 Melview CT, Melville, NY, 11747</t>
  </si>
  <si>
    <t>Angela Xu (June Lu)</t>
  </si>
  <si>
    <t>141-11-5681</t>
  </si>
  <si>
    <t>21 Oakwood Rd 21, Allendale, NJ, 07401</t>
  </si>
  <si>
    <t>Steven Haoxuan Tan</t>
  </si>
  <si>
    <t>054-92-5131</t>
  </si>
  <si>
    <t>1622 West 10th Street, Brooklyn, NY, 11223</t>
  </si>
  <si>
    <t>Christina Y Hu</t>
  </si>
  <si>
    <t>156-02-7449</t>
  </si>
  <si>
    <t>22228 St Barts Ln, Estero, FL, 33928</t>
  </si>
  <si>
    <t>Changqin Wang</t>
  </si>
  <si>
    <t>118-78-2971</t>
  </si>
  <si>
    <t>29-49 137 street, APT 3C, Flushing, NY, 11354</t>
  </si>
  <si>
    <t>Premier Anesthesia LLC (Jacqueline Shay)</t>
  </si>
  <si>
    <t>81-1527634</t>
  </si>
  <si>
    <t>88 Cuttermill Road 402, Great Neck, NY, 11021</t>
  </si>
  <si>
    <t>Song Huang</t>
  </si>
  <si>
    <t>017-82-3859</t>
  </si>
  <si>
    <t>2700 Broadway, Apt 10A, New York, NY, 10025</t>
  </si>
  <si>
    <t>Dan He</t>
  </si>
  <si>
    <t>008-88-8031</t>
  </si>
  <si>
    <t>66 Lynwood Rd., Scarsdale, NY, 10583</t>
  </si>
  <si>
    <t>CrowdFunz Capital LLC.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</si>
  <si>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</si>
  <si>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</si>
  <si>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</si>
  <si>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</si>
  <si>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% of Capital Contribution</t>
  </si>
  <si>
    <t>Christina Hu</t>
  </si>
  <si>
    <t>Total Capital Contribution</t>
  </si>
  <si>
    <t>Fiscal Year 2024</t>
  </si>
  <si>
    <t>Exit Equity</t>
  </si>
  <si>
    <t>Total Capital Exit:</t>
  </si>
  <si>
    <t>Invest-in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</si>
</sst>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_(&quot;$&quot;* #,##0.00_);_(&quot;$&quot;* \(#,##0.00\);_(&quot;$&quot;* &quot;-&quot;??_);_(@_)"/>
    <numFmt numFmtId="166" formatCode="0.0000%"/>
  </numFmts>
  <fonts count="1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b/>
      <i/>
      <sz val="11.0"/>
      <color theme="1"/>
      <name val="Calibri"/>
    </font>
    <font>
      <b/>
      <color theme="1"/>
      <name val="Arial"/>
    </font>
    <font>
      <color theme="1"/>
      <name val="Arial"/>
    </font>
    <font>
      <color rgb="FFFF0000"/>
      <name val="Arial"/>
    </font>
    <font>
      <b/>
      <i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4" numFmtId="165" xfId="0" applyAlignment="1" applyFont="1" applyNumberFormat="1">
      <alignment vertical="bottom"/>
    </xf>
    <xf borderId="0" fillId="0" fontId="4" numFmtId="10" xfId="0" applyAlignment="1" applyFont="1" applyNumberFormat="1">
      <alignment horizontal="right" vertical="bottom"/>
    </xf>
    <xf borderId="1" fillId="0" fontId="4" numFmtId="165" xfId="0" applyAlignment="1" applyBorder="1" applyFont="1" applyNumberFormat="1">
      <alignment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center" readingOrder="0" vertical="bottom"/>
    </xf>
    <xf borderId="1" fillId="0" fontId="2" numFmtId="165" xfId="0" applyBorder="1" applyFont="1" applyNumberFormat="1"/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vertical="bottom"/>
    </xf>
    <xf borderId="0" fillId="0" fontId="5" numFmtId="10" xfId="0" applyAlignment="1" applyFont="1" applyNumberFormat="1">
      <alignment horizontal="right" vertical="bottom"/>
    </xf>
    <xf borderId="1" fillId="0" fontId="5" numFmtId="165" xfId="0" applyAlignment="1" applyBorder="1" applyFont="1" applyNumberFormat="1">
      <alignment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center" readingOrder="0" vertical="bottom"/>
    </xf>
    <xf borderId="0" fillId="0" fontId="5" numFmtId="0" xfId="0" applyFont="1"/>
    <xf borderId="1" fillId="0" fontId="5" numFmtId="165" xfId="0" applyBorder="1" applyFont="1" applyNumberFormat="1"/>
    <xf borderId="1" fillId="0" fontId="5" numFmtId="164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5" xfId="0" applyFont="1" applyNumberFormat="1"/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165" xfId="0" applyFont="1" applyNumberFormat="1"/>
    <xf borderId="0" fillId="0" fontId="3" numFmtId="0" xfId="0" applyAlignment="1" applyFont="1">
      <alignment horizontal="left"/>
    </xf>
    <xf borderId="0" fillId="0" fontId="4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166" xfId="0" applyAlignment="1" applyFont="1" applyNumberFormat="1">
      <alignment shrinkToFit="0" vertical="bottom" wrapText="0"/>
    </xf>
    <xf borderId="0" fillId="0" fontId="8" numFmtId="16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65" xfId="0" applyAlignment="1" applyFont="1" applyNumberFormat="1">
      <alignment horizontal="right" vertical="bottom"/>
    </xf>
    <xf borderId="2" fillId="0" fontId="8" numFmtId="10" xfId="0" applyAlignment="1" applyBorder="1" applyFont="1" applyNumberFormat="1">
      <alignment horizontal="right" vertical="bottom"/>
    </xf>
    <xf borderId="0" fillId="0" fontId="8" numFmtId="166" xfId="0" applyFont="1" applyNumberFormat="1"/>
    <xf borderId="0" fillId="0" fontId="9" numFmtId="16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65" xfId="0" applyAlignment="1" applyFont="1" applyNumberFormat="1">
      <alignment horizontal="right" vertical="bottom"/>
    </xf>
    <xf borderId="2" fillId="0" fontId="9" numFmtId="10" xfId="0" applyAlignment="1" applyBorder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8" numFmtId="165" xfId="0" applyFont="1" applyNumberFormat="1"/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horizontal="right" readingOrder="0"/>
    </xf>
    <xf borderId="0" fillId="0" fontId="10" numFmtId="0" xfId="0" applyAlignment="1" applyFont="1">
      <alignment horizontal="right" readingOrder="0" vertical="bottom"/>
    </xf>
    <xf borderId="0" fillId="0" fontId="8" numFmtId="164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/>
    </xf>
    <xf borderId="0" fillId="0" fontId="12" numFmtId="165" xfId="0" applyAlignment="1" applyFont="1" applyNumberFormat="1">
      <alignment readingOrder="0"/>
    </xf>
    <xf borderId="0" fillId="0" fontId="12" numFmtId="166" xfId="0" applyFont="1" applyNumberFormat="1"/>
    <xf borderId="0" fillId="0" fontId="11" numFmtId="0" xfId="0" applyFont="1"/>
    <xf borderId="0" fillId="0" fontId="11" numFmtId="165" xfId="0" applyFont="1" applyNumberFormat="1"/>
    <xf borderId="0" fillId="0" fontId="1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6.75"/>
    <col customWidth="1" min="2" max="2" width="36.63"/>
    <col customWidth="1" min="3" max="3" width="21.13"/>
    <col customWidth="1" min="10" max="10" width="16.13"/>
    <col customWidth="1" min="14" max="14" width="15.63"/>
    <col customWidth="1" min="15" max="15" width="15.5"/>
    <col customWidth="1" min="17" max="17" width="16.63"/>
    <col customWidth="1" min="20" max="20" width="20.0"/>
    <col customWidth="1" min="21" max="21" width="14.75"/>
    <col customWidth="1" min="22" max="22" width="14.13"/>
    <col customWidth="1" min="25" max="25" width="16.88"/>
    <col customWidth="1" min="26" max="27" width="14.13"/>
    <col customWidth="1" min="28" max="28" width="15.75"/>
    <col customWidth="1" min="29" max="29" width="15.0"/>
    <col customWidth="1" min="30" max="30" width="16.38"/>
    <col customWidth="1" min="31" max="31" width="57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2" t="s">
        <v>12</v>
      </c>
      <c r="N1" s="2" t="s">
        <v>6</v>
      </c>
      <c r="O1" s="2" t="s">
        <v>13</v>
      </c>
      <c r="P1" s="2" t="s">
        <v>14</v>
      </c>
      <c r="Q1" s="2" t="s">
        <v>9</v>
      </c>
      <c r="R1" s="2" t="s">
        <v>10</v>
      </c>
      <c r="S1" s="5"/>
      <c r="T1" s="6" t="s">
        <v>15</v>
      </c>
      <c r="U1" s="7" t="s">
        <v>16</v>
      </c>
      <c r="V1" s="7" t="s">
        <v>17</v>
      </c>
      <c r="W1" s="8"/>
      <c r="X1" s="6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/>
    </row>
    <row r="2" ht="15.75" customHeight="1">
      <c r="A2" s="9">
        <v>45153.0</v>
      </c>
      <c r="B2" s="10" t="s">
        <v>26</v>
      </c>
      <c r="C2" s="11">
        <v>20000.0</v>
      </c>
      <c r="D2" s="12">
        <v>0.085</v>
      </c>
      <c r="E2" s="13">
        <v>856.99</v>
      </c>
      <c r="F2" s="11">
        <v>856.99</v>
      </c>
      <c r="G2" s="14">
        <v>45163.0</v>
      </c>
      <c r="H2" s="14">
        <v>45159.0</v>
      </c>
      <c r="I2" s="14">
        <v>45342.0</v>
      </c>
      <c r="J2" s="10" t="s">
        <v>27</v>
      </c>
      <c r="K2" s="15"/>
      <c r="L2" s="13">
        <f t="shared" ref="L2:L30" si="1">(C2*D2)*((P2-O2+1)/365)</f>
        <v>852.3287671</v>
      </c>
      <c r="M2" s="11">
        <f t="shared" ref="M2:M8" si="2">L2</f>
        <v>852.3287671</v>
      </c>
      <c r="N2" s="16">
        <v>45349.0</v>
      </c>
      <c r="O2" s="16">
        <v>45343.0</v>
      </c>
      <c r="P2" s="16">
        <v>45525.0</v>
      </c>
      <c r="Q2" s="10" t="s">
        <v>27</v>
      </c>
      <c r="R2" s="15"/>
      <c r="S2" s="5"/>
      <c r="T2" s="17">
        <f t="shared" ref="T2:T30" si="3">C2</f>
        <v>20000</v>
      </c>
      <c r="U2" s="16">
        <v>45532.0</v>
      </c>
      <c r="V2" s="10" t="s">
        <v>27</v>
      </c>
      <c r="W2" s="5"/>
      <c r="X2" s="18" t="s">
        <v>28</v>
      </c>
      <c r="Y2" s="19" t="s">
        <v>29</v>
      </c>
      <c r="Z2" s="19"/>
      <c r="AA2" s="19" t="s">
        <v>30</v>
      </c>
      <c r="AB2" s="19" t="s">
        <v>31</v>
      </c>
      <c r="AC2" s="19">
        <v>6.4058514E7</v>
      </c>
      <c r="AD2" s="19">
        <v>2.200002E7</v>
      </c>
      <c r="AE2" s="20" t="s">
        <v>32</v>
      </c>
      <c r="AF2" s="5"/>
    </row>
    <row r="3" ht="15.75" customHeight="1">
      <c r="A3" s="9">
        <v>45154.0</v>
      </c>
      <c r="B3" s="10" t="s">
        <v>33</v>
      </c>
      <c r="C3" s="11">
        <v>50000.0</v>
      </c>
      <c r="D3" s="12">
        <v>0.085</v>
      </c>
      <c r="E3" s="13">
        <v>2142.47</v>
      </c>
      <c r="F3" s="11">
        <v>2142.47</v>
      </c>
      <c r="G3" s="14">
        <v>45163.0</v>
      </c>
      <c r="H3" s="14">
        <v>45159.0</v>
      </c>
      <c r="I3" s="14">
        <v>45342.0</v>
      </c>
      <c r="J3" s="10" t="s">
        <v>27</v>
      </c>
      <c r="K3" s="15"/>
      <c r="L3" s="13">
        <f t="shared" si="1"/>
        <v>2130.821918</v>
      </c>
      <c r="M3" s="11">
        <f t="shared" si="2"/>
        <v>2130.821918</v>
      </c>
      <c r="N3" s="16">
        <v>45349.0</v>
      </c>
      <c r="O3" s="16">
        <v>45343.0</v>
      </c>
      <c r="P3" s="16">
        <v>45525.0</v>
      </c>
      <c r="Q3" s="10" t="s">
        <v>27</v>
      </c>
      <c r="R3" s="15"/>
      <c r="S3" s="5"/>
      <c r="T3" s="17">
        <f t="shared" si="3"/>
        <v>50000</v>
      </c>
      <c r="U3" s="16">
        <v>45526.0</v>
      </c>
      <c r="V3" s="10" t="s">
        <v>27</v>
      </c>
      <c r="W3" s="5"/>
      <c r="X3" s="21">
        <v>27049.0</v>
      </c>
      <c r="Y3" s="19" t="s">
        <v>34</v>
      </c>
      <c r="Z3" s="19" t="s">
        <v>35</v>
      </c>
      <c r="AA3" s="19"/>
      <c r="AB3" s="19" t="s">
        <v>31</v>
      </c>
      <c r="AC3" s="19">
        <v>2.29053500778E11</v>
      </c>
      <c r="AD3" s="19">
        <v>6.3100277E7</v>
      </c>
      <c r="AE3" s="20" t="s">
        <v>36</v>
      </c>
      <c r="AF3" s="5"/>
    </row>
    <row r="4" ht="15.75" customHeight="1">
      <c r="A4" s="9">
        <v>45154.0</v>
      </c>
      <c r="B4" s="10" t="s">
        <v>37</v>
      </c>
      <c r="C4" s="11">
        <v>40000.0</v>
      </c>
      <c r="D4" s="12">
        <v>0.085</v>
      </c>
      <c r="E4" s="13">
        <v>1713.97</v>
      </c>
      <c r="F4" s="11">
        <v>1713.97</v>
      </c>
      <c r="G4" s="14">
        <v>45163.0</v>
      </c>
      <c r="H4" s="14">
        <v>45159.0</v>
      </c>
      <c r="I4" s="14">
        <v>45342.0</v>
      </c>
      <c r="J4" s="10" t="s">
        <v>27</v>
      </c>
      <c r="K4" s="15"/>
      <c r="L4" s="13">
        <f t="shared" si="1"/>
        <v>1704.657534</v>
      </c>
      <c r="M4" s="11">
        <f t="shared" si="2"/>
        <v>1704.657534</v>
      </c>
      <c r="N4" s="16">
        <v>45349.0</v>
      </c>
      <c r="O4" s="16">
        <v>45343.0</v>
      </c>
      <c r="P4" s="16">
        <v>45525.0</v>
      </c>
      <c r="Q4" s="10" t="s">
        <v>27</v>
      </c>
      <c r="R4" s="15"/>
      <c r="S4" s="5"/>
      <c r="T4" s="17">
        <f t="shared" si="3"/>
        <v>40000</v>
      </c>
      <c r="U4" s="16">
        <v>45527.0</v>
      </c>
      <c r="V4" s="10" t="s">
        <v>27</v>
      </c>
      <c r="W4" s="5"/>
      <c r="X4" s="22">
        <v>31818.0</v>
      </c>
      <c r="Y4" s="23" t="s">
        <v>34</v>
      </c>
      <c r="Z4" s="23" t="s">
        <v>38</v>
      </c>
      <c r="AA4" s="23"/>
      <c r="AB4" s="23" t="s">
        <v>31</v>
      </c>
      <c r="AC4" s="23">
        <v>8.18055092E8</v>
      </c>
      <c r="AD4" s="24">
        <v>2.1000021E7</v>
      </c>
      <c r="AE4" s="25" t="s">
        <v>39</v>
      </c>
      <c r="AF4" s="5"/>
    </row>
    <row r="5" ht="15.75" customHeight="1">
      <c r="A5" s="9">
        <v>45154.0</v>
      </c>
      <c r="B5" s="10" t="s">
        <v>40</v>
      </c>
      <c r="C5" s="11">
        <v>20000.0</v>
      </c>
      <c r="D5" s="12">
        <v>0.085</v>
      </c>
      <c r="E5" s="13">
        <v>856.99</v>
      </c>
      <c r="F5" s="11">
        <v>856.99</v>
      </c>
      <c r="G5" s="14">
        <v>45163.0</v>
      </c>
      <c r="H5" s="14">
        <v>45159.0</v>
      </c>
      <c r="I5" s="14">
        <v>45342.0</v>
      </c>
      <c r="J5" s="10" t="s">
        <v>27</v>
      </c>
      <c r="K5" s="15"/>
      <c r="L5" s="13">
        <f t="shared" si="1"/>
        <v>852.3287671</v>
      </c>
      <c r="M5" s="11">
        <f t="shared" si="2"/>
        <v>852.3287671</v>
      </c>
      <c r="N5" s="16">
        <v>45349.0</v>
      </c>
      <c r="O5" s="16">
        <v>45343.0</v>
      </c>
      <c r="P5" s="16">
        <v>45525.0</v>
      </c>
      <c r="Q5" s="10" t="s">
        <v>27</v>
      </c>
      <c r="R5" s="15"/>
      <c r="S5" s="5"/>
      <c r="T5" s="17">
        <f t="shared" si="3"/>
        <v>20000</v>
      </c>
      <c r="U5" s="16">
        <v>45532.0</v>
      </c>
      <c r="V5" s="10" t="s">
        <v>27</v>
      </c>
      <c r="W5" s="5"/>
      <c r="X5" s="22">
        <v>20828.0</v>
      </c>
      <c r="Y5" s="23" t="s">
        <v>34</v>
      </c>
      <c r="Z5" s="23" t="s">
        <v>41</v>
      </c>
      <c r="AA5" s="23"/>
      <c r="AB5" s="23" t="s">
        <v>31</v>
      </c>
      <c r="AC5" s="23" t="s">
        <v>42</v>
      </c>
      <c r="AD5" s="23">
        <v>1.01205681E8</v>
      </c>
      <c r="AE5" s="26" t="s">
        <v>43</v>
      </c>
      <c r="AF5" s="5"/>
    </row>
    <row r="6" ht="15.75" customHeight="1">
      <c r="A6" s="9">
        <v>45154.0</v>
      </c>
      <c r="B6" s="10" t="s">
        <v>44</v>
      </c>
      <c r="C6" s="11">
        <v>50000.0</v>
      </c>
      <c r="D6" s="12">
        <v>0.085</v>
      </c>
      <c r="E6" s="13">
        <v>2142.47</v>
      </c>
      <c r="F6" s="11">
        <v>2142.47</v>
      </c>
      <c r="G6" s="14">
        <v>45163.0</v>
      </c>
      <c r="H6" s="14">
        <v>45159.0</v>
      </c>
      <c r="I6" s="14">
        <v>45342.0</v>
      </c>
      <c r="J6" s="10" t="s">
        <v>27</v>
      </c>
      <c r="K6" s="15"/>
      <c r="L6" s="13">
        <f t="shared" si="1"/>
        <v>2130.821918</v>
      </c>
      <c r="M6" s="11">
        <f t="shared" si="2"/>
        <v>2130.821918</v>
      </c>
      <c r="N6" s="16">
        <v>45349.0</v>
      </c>
      <c r="O6" s="16">
        <v>45343.0</v>
      </c>
      <c r="P6" s="16">
        <v>45525.0</v>
      </c>
      <c r="Q6" s="10" t="s">
        <v>27</v>
      </c>
      <c r="R6" s="15"/>
      <c r="S6" s="5"/>
      <c r="T6" s="17">
        <f t="shared" si="3"/>
        <v>50000</v>
      </c>
      <c r="U6" s="16">
        <v>45533.0</v>
      </c>
      <c r="V6" s="10" t="s">
        <v>27</v>
      </c>
      <c r="W6" s="5"/>
      <c r="X6" s="21">
        <v>33105.0</v>
      </c>
      <c r="Y6" s="19" t="s">
        <v>34</v>
      </c>
      <c r="Z6" s="19" t="s">
        <v>45</v>
      </c>
      <c r="AA6" s="19"/>
      <c r="AB6" s="19" t="s">
        <v>31</v>
      </c>
      <c r="AC6" s="19">
        <v>8.07117325E8</v>
      </c>
      <c r="AD6" s="19">
        <v>2.1000021E7</v>
      </c>
      <c r="AE6" s="20" t="s">
        <v>46</v>
      </c>
      <c r="AF6" s="5"/>
    </row>
    <row r="7" ht="15.75" customHeight="1">
      <c r="A7" s="9">
        <v>45154.0</v>
      </c>
      <c r="B7" s="10" t="s">
        <v>47</v>
      </c>
      <c r="C7" s="11">
        <v>50000.0</v>
      </c>
      <c r="D7" s="12">
        <v>0.085</v>
      </c>
      <c r="E7" s="13">
        <v>2142.47</v>
      </c>
      <c r="F7" s="11">
        <v>2142.47</v>
      </c>
      <c r="G7" s="14">
        <v>45163.0</v>
      </c>
      <c r="H7" s="14">
        <v>45159.0</v>
      </c>
      <c r="I7" s="14">
        <v>45342.0</v>
      </c>
      <c r="J7" s="10" t="s">
        <v>27</v>
      </c>
      <c r="K7" s="15"/>
      <c r="L7" s="13">
        <f t="shared" si="1"/>
        <v>2130.821918</v>
      </c>
      <c r="M7" s="11">
        <f t="shared" si="2"/>
        <v>2130.821918</v>
      </c>
      <c r="N7" s="16">
        <v>45349.0</v>
      </c>
      <c r="O7" s="16">
        <v>45343.0</v>
      </c>
      <c r="P7" s="16">
        <v>45525.0</v>
      </c>
      <c r="Q7" s="10" t="s">
        <v>27</v>
      </c>
      <c r="R7" s="15"/>
      <c r="S7" s="5"/>
      <c r="T7" s="17">
        <f t="shared" si="3"/>
        <v>50000</v>
      </c>
      <c r="U7" s="16">
        <v>45527.0</v>
      </c>
      <c r="V7" s="10" t="s">
        <v>27</v>
      </c>
      <c r="W7" s="5"/>
      <c r="X7" s="22">
        <v>15157.0</v>
      </c>
      <c r="Y7" s="23" t="s">
        <v>34</v>
      </c>
      <c r="Z7" s="23" t="s">
        <v>48</v>
      </c>
      <c r="AA7" s="23"/>
      <c r="AB7" s="23" t="s">
        <v>31</v>
      </c>
      <c r="AC7" s="23">
        <v>7.011452811E9</v>
      </c>
      <c r="AD7" s="23">
        <v>2.1407912E7</v>
      </c>
      <c r="AE7" s="26" t="s">
        <v>49</v>
      </c>
      <c r="AF7" s="5"/>
    </row>
    <row r="8" ht="15.75" customHeight="1">
      <c r="A8" s="9">
        <v>45155.0</v>
      </c>
      <c r="B8" s="10" t="s">
        <v>50</v>
      </c>
      <c r="C8" s="11">
        <v>300000.0</v>
      </c>
      <c r="D8" s="12">
        <v>0.09</v>
      </c>
      <c r="E8" s="13">
        <v>13610.96</v>
      </c>
      <c r="F8" s="11">
        <v>13610.96</v>
      </c>
      <c r="G8" s="14">
        <v>45163.0</v>
      </c>
      <c r="H8" s="14">
        <v>45159.0</v>
      </c>
      <c r="I8" s="14">
        <v>45342.0</v>
      </c>
      <c r="J8" s="10" t="s">
        <v>27</v>
      </c>
      <c r="K8" s="15"/>
      <c r="L8" s="13">
        <f t="shared" si="1"/>
        <v>13536.9863</v>
      </c>
      <c r="M8" s="11">
        <f t="shared" si="2"/>
        <v>13536.9863</v>
      </c>
      <c r="N8" s="16">
        <v>45349.0</v>
      </c>
      <c r="O8" s="16">
        <v>45343.0</v>
      </c>
      <c r="P8" s="16">
        <v>45525.0</v>
      </c>
      <c r="Q8" s="10" t="s">
        <v>27</v>
      </c>
      <c r="R8" s="15"/>
      <c r="S8" s="5"/>
      <c r="T8" s="17">
        <f t="shared" si="3"/>
        <v>300000</v>
      </c>
      <c r="U8" s="16">
        <v>45526.0</v>
      </c>
      <c r="V8" s="10" t="s">
        <v>27</v>
      </c>
      <c r="W8" s="5"/>
      <c r="X8" s="22">
        <v>16847.0</v>
      </c>
      <c r="Y8" s="23" t="s">
        <v>34</v>
      </c>
      <c r="Z8" s="23" t="s">
        <v>51</v>
      </c>
      <c r="AA8" s="23"/>
      <c r="AB8" s="23" t="s">
        <v>31</v>
      </c>
      <c r="AC8" s="23">
        <v>5.005077036E9</v>
      </c>
      <c r="AD8" s="23">
        <v>2.1213591E7</v>
      </c>
      <c r="AE8" s="26" t="s">
        <v>52</v>
      </c>
      <c r="AF8" s="5"/>
    </row>
    <row r="9" ht="15.75" customHeight="1">
      <c r="A9" s="27">
        <v>45155.0</v>
      </c>
      <c r="B9" s="28" t="s">
        <v>53</v>
      </c>
      <c r="C9" s="29">
        <v>200000.0</v>
      </c>
      <c r="D9" s="30">
        <v>0.0875</v>
      </c>
      <c r="E9" s="31">
        <v>8821.92</v>
      </c>
      <c r="F9" s="29">
        <v>7939.73</v>
      </c>
      <c r="G9" s="32">
        <v>45163.0</v>
      </c>
      <c r="H9" s="32">
        <v>45159.0</v>
      </c>
      <c r="I9" s="32">
        <v>45342.0</v>
      </c>
      <c r="J9" s="28" t="s">
        <v>27</v>
      </c>
      <c r="K9" s="33"/>
      <c r="L9" s="31">
        <f t="shared" si="1"/>
        <v>8773.972603</v>
      </c>
      <c r="M9" s="29">
        <f>L9*0.9</f>
        <v>7896.575342</v>
      </c>
      <c r="N9" s="34">
        <v>45349.0</v>
      </c>
      <c r="O9" s="34">
        <v>45343.0</v>
      </c>
      <c r="P9" s="34">
        <v>45525.0</v>
      </c>
      <c r="Q9" s="28" t="s">
        <v>27</v>
      </c>
      <c r="R9" s="33"/>
      <c r="S9" s="35"/>
      <c r="T9" s="36">
        <f t="shared" si="3"/>
        <v>200000</v>
      </c>
      <c r="U9" s="34">
        <v>45527.0</v>
      </c>
      <c r="V9" s="28" t="s">
        <v>27</v>
      </c>
      <c r="W9" s="35"/>
      <c r="X9" s="37">
        <v>21709.0</v>
      </c>
      <c r="Y9" s="38" t="s">
        <v>54</v>
      </c>
      <c r="Z9" s="38" t="s">
        <v>28</v>
      </c>
      <c r="AA9" s="38"/>
      <c r="AB9" s="38" t="s">
        <v>31</v>
      </c>
      <c r="AC9" s="38">
        <v>3.930395638E9</v>
      </c>
      <c r="AD9" s="38">
        <v>2.1000021E7</v>
      </c>
      <c r="AE9" s="39" t="s">
        <v>55</v>
      </c>
      <c r="AF9" s="35"/>
    </row>
    <row r="10" ht="15.75" customHeight="1">
      <c r="A10" s="9">
        <v>45155.0</v>
      </c>
      <c r="B10" s="10" t="s">
        <v>56</v>
      </c>
      <c r="C10" s="11">
        <v>50000.0</v>
      </c>
      <c r="D10" s="12">
        <v>0.085</v>
      </c>
      <c r="E10" s="13">
        <v>2142.47</v>
      </c>
      <c r="F10" s="11">
        <v>2142.47</v>
      </c>
      <c r="G10" s="14">
        <v>45163.0</v>
      </c>
      <c r="H10" s="14">
        <v>45159.0</v>
      </c>
      <c r="I10" s="14">
        <v>45342.0</v>
      </c>
      <c r="J10" s="10" t="s">
        <v>27</v>
      </c>
      <c r="K10" s="15"/>
      <c r="L10" s="13">
        <f t="shared" si="1"/>
        <v>2130.821918</v>
      </c>
      <c r="M10" s="11">
        <f t="shared" ref="M10:M19" si="4">L10</f>
        <v>2130.821918</v>
      </c>
      <c r="N10" s="16">
        <v>45349.0</v>
      </c>
      <c r="O10" s="16">
        <v>45343.0</v>
      </c>
      <c r="P10" s="16">
        <v>45525.0</v>
      </c>
      <c r="Q10" s="10" t="s">
        <v>27</v>
      </c>
      <c r="R10" s="15"/>
      <c r="S10" s="5"/>
      <c r="T10" s="17">
        <f t="shared" si="3"/>
        <v>50000</v>
      </c>
      <c r="U10" s="16">
        <v>45526.0</v>
      </c>
      <c r="V10" s="10" t="s">
        <v>27</v>
      </c>
      <c r="W10" s="5"/>
      <c r="X10" s="22">
        <v>28890.0</v>
      </c>
      <c r="Y10" s="23" t="s">
        <v>34</v>
      </c>
      <c r="Z10" s="23" t="s">
        <v>57</v>
      </c>
      <c r="AA10" s="23"/>
      <c r="AB10" s="23" t="s">
        <v>31</v>
      </c>
      <c r="AC10" s="23">
        <v>7.67013972965E11</v>
      </c>
      <c r="AD10" s="23">
        <v>2.1000021E7</v>
      </c>
      <c r="AE10" s="26" t="s">
        <v>58</v>
      </c>
      <c r="AF10" s="5"/>
    </row>
    <row r="11" ht="15.75" customHeight="1">
      <c r="A11" s="9">
        <v>45155.0</v>
      </c>
      <c r="B11" s="10" t="s">
        <v>59</v>
      </c>
      <c r="C11" s="11">
        <v>20000.0</v>
      </c>
      <c r="D11" s="12">
        <v>0.085</v>
      </c>
      <c r="E11" s="13">
        <v>856.99</v>
      </c>
      <c r="F11" s="11">
        <v>856.99</v>
      </c>
      <c r="G11" s="14">
        <v>45163.0</v>
      </c>
      <c r="H11" s="14">
        <v>45159.0</v>
      </c>
      <c r="I11" s="14">
        <v>45342.0</v>
      </c>
      <c r="J11" s="10" t="s">
        <v>27</v>
      </c>
      <c r="K11" s="15"/>
      <c r="L11" s="13">
        <f t="shared" si="1"/>
        <v>852.3287671</v>
      </c>
      <c r="M11" s="11">
        <f t="shared" si="4"/>
        <v>852.3287671</v>
      </c>
      <c r="N11" s="16">
        <v>45349.0</v>
      </c>
      <c r="O11" s="16">
        <v>45343.0</v>
      </c>
      <c r="P11" s="16">
        <v>45525.0</v>
      </c>
      <c r="Q11" s="10" t="s">
        <v>27</v>
      </c>
      <c r="R11" s="15"/>
      <c r="S11" s="5"/>
      <c r="T11" s="17">
        <f t="shared" si="3"/>
        <v>20000</v>
      </c>
      <c r="U11" s="16">
        <v>45532.0</v>
      </c>
      <c r="V11" s="10" t="s">
        <v>27</v>
      </c>
      <c r="W11" s="5"/>
      <c r="X11" s="22">
        <v>26851.0</v>
      </c>
      <c r="Y11" s="23" t="s">
        <v>34</v>
      </c>
      <c r="Z11" s="23" t="s">
        <v>60</v>
      </c>
      <c r="AA11" s="40"/>
      <c r="AB11" s="23" t="s">
        <v>31</v>
      </c>
      <c r="AC11" s="23">
        <v>8.05679321E8</v>
      </c>
      <c r="AD11" s="23">
        <v>2.1000021E7</v>
      </c>
      <c r="AE11" s="20" t="s">
        <v>61</v>
      </c>
      <c r="AF11" s="5"/>
    </row>
    <row r="12" ht="15.75" customHeight="1">
      <c r="A12" s="9">
        <v>45155.0</v>
      </c>
      <c r="B12" s="10" t="s">
        <v>62</v>
      </c>
      <c r="C12" s="11">
        <v>80000.0</v>
      </c>
      <c r="D12" s="12">
        <v>0.0875</v>
      </c>
      <c r="E12" s="13">
        <v>3528.77</v>
      </c>
      <c r="F12" s="11">
        <v>3528.77</v>
      </c>
      <c r="G12" s="14">
        <v>45163.0</v>
      </c>
      <c r="H12" s="14">
        <v>45159.0</v>
      </c>
      <c r="I12" s="14">
        <v>45342.0</v>
      </c>
      <c r="J12" s="10" t="s">
        <v>27</v>
      </c>
      <c r="K12" s="15"/>
      <c r="L12" s="13">
        <f t="shared" si="1"/>
        <v>3509.589041</v>
      </c>
      <c r="M12" s="11">
        <f t="shared" si="4"/>
        <v>3509.589041</v>
      </c>
      <c r="N12" s="16">
        <v>45349.0</v>
      </c>
      <c r="O12" s="16">
        <v>45343.0</v>
      </c>
      <c r="P12" s="16">
        <v>45525.0</v>
      </c>
      <c r="Q12" s="10" t="s">
        <v>27</v>
      </c>
      <c r="R12" s="15"/>
      <c r="S12" s="5"/>
      <c r="T12" s="17">
        <f t="shared" si="3"/>
        <v>80000</v>
      </c>
      <c r="U12" s="16">
        <v>45532.0</v>
      </c>
      <c r="V12" s="10" t="s">
        <v>27</v>
      </c>
      <c r="W12" s="5"/>
      <c r="X12" s="18" t="s">
        <v>28</v>
      </c>
      <c r="Y12" s="23" t="s">
        <v>29</v>
      </c>
      <c r="Z12" s="23"/>
      <c r="AA12" s="23" t="s">
        <v>63</v>
      </c>
      <c r="AB12" s="23" t="s">
        <v>31</v>
      </c>
      <c r="AC12" s="23">
        <v>3.751712317E9</v>
      </c>
      <c r="AD12" s="23">
        <v>2.1202337E7</v>
      </c>
      <c r="AE12" s="26" t="s">
        <v>64</v>
      </c>
      <c r="AF12" s="5"/>
    </row>
    <row r="13" ht="15.75" customHeight="1">
      <c r="A13" s="9">
        <v>45155.0</v>
      </c>
      <c r="B13" s="10" t="s">
        <v>65</v>
      </c>
      <c r="C13" s="11">
        <v>120000.0</v>
      </c>
      <c r="D13" s="12">
        <v>0.0875</v>
      </c>
      <c r="E13" s="13">
        <v>5293.15</v>
      </c>
      <c r="F13" s="11">
        <v>5293.15</v>
      </c>
      <c r="G13" s="14">
        <v>45163.0</v>
      </c>
      <c r="H13" s="14">
        <v>45159.0</v>
      </c>
      <c r="I13" s="14">
        <v>45342.0</v>
      </c>
      <c r="J13" s="10" t="s">
        <v>27</v>
      </c>
      <c r="K13" s="15"/>
      <c r="L13" s="13">
        <f t="shared" si="1"/>
        <v>5264.383562</v>
      </c>
      <c r="M13" s="11">
        <f t="shared" si="4"/>
        <v>5264.383562</v>
      </c>
      <c r="N13" s="16">
        <v>45349.0</v>
      </c>
      <c r="O13" s="16">
        <v>45343.0</v>
      </c>
      <c r="P13" s="16">
        <v>45525.0</v>
      </c>
      <c r="Q13" s="10" t="s">
        <v>27</v>
      </c>
      <c r="R13" s="15"/>
      <c r="S13" s="5"/>
      <c r="T13" s="17">
        <f t="shared" si="3"/>
        <v>120000</v>
      </c>
      <c r="U13" s="16">
        <v>45532.0</v>
      </c>
      <c r="V13" s="10" t="s">
        <v>27</v>
      </c>
      <c r="W13" s="5"/>
      <c r="X13" s="18" t="s">
        <v>28</v>
      </c>
      <c r="Y13" s="19" t="s">
        <v>29</v>
      </c>
      <c r="Z13" s="19"/>
      <c r="AA13" s="19" t="s">
        <v>66</v>
      </c>
      <c r="AB13" s="19" t="s">
        <v>31</v>
      </c>
      <c r="AC13" s="19">
        <v>3.751712309E9</v>
      </c>
      <c r="AD13" s="19">
        <v>2.1202337E7</v>
      </c>
      <c r="AE13" s="26" t="s">
        <v>64</v>
      </c>
      <c r="AF13" s="5"/>
    </row>
    <row r="14" ht="15.75" customHeight="1">
      <c r="A14" s="9">
        <v>45155.0</v>
      </c>
      <c r="B14" s="10" t="s">
        <v>67</v>
      </c>
      <c r="C14" s="11">
        <v>200000.0</v>
      </c>
      <c r="D14" s="12">
        <v>0.0875</v>
      </c>
      <c r="E14" s="13">
        <v>8821.92</v>
      </c>
      <c r="F14" s="11">
        <v>8821.92</v>
      </c>
      <c r="G14" s="14">
        <v>45163.0</v>
      </c>
      <c r="H14" s="14">
        <v>45159.0</v>
      </c>
      <c r="I14" s="14">
        <v>45342.0</v>
      </c>
      <c r="J14" s="10" t="s">
        <v>27</v>
      </c>
      <c r="K14" s="15"/>
      <c r="L14" s="13">
        <f t="shared" si="1"/>
        <v>8773.972603</v>
      </c>
      <c r="M14" s="11">
        <f t="shared" si="4"/>
        <v>8773.972603</v>
      </c>
      <c r="N14" s="16">
        <v>45349.0</v>
      </c>
      <c r="O14" s="16">
        <v>45343.0</v>
      </c>
      <c r="P14" s="16">
        <v>45525.0</v>
      </c>
      <c r="Q14" s="10" t="s">
        <v>27</v>
      </c>
      <c r="R14" s="15"/>
      <c r="S14" s="5"/>
      <c r="T14" s="17">
        <f t="shared" si="3"/>
        <v>200000</v>
      </c>
      <c r="U14" s="16">
        <v>45531.0</v>
      </c>
      <c r="V14" s="10" t="s">
        <v>27</v>
      </c>
      <c r="W14" s="5"/>
      <c r="X14" s="22">
        <v>30757.0</v>
      </c>
      <c r="Y14" s="23" t="s">
        <v>34</v>
      </c>
      <c r="Z14" s="23" t="s">
        <v>68</v>
      </c>
      <c r="AA14" s="23"/>
      <c r="AB14" s="23" t="s">
        <v>31</v>
      </c>
      <c r="AC14" s="23">
        <v>1.4030723E7</v>
      </c>
      <c r="AD14" s="23">
        <v>3.117611E7</v>
      </c>
      <c r="AE14" s="20" t="s">
        <v>69</v>
      </c>
      <c r="AF14" s="5"/>
    </row>
    <row r="15" ht="15.75" customHeight="1">
      <c r="A15" s="9">
        <v>45155.0</v>
      </c>
      <c r="B15" s="10" t="s">
        <v>70</v>
      </c>
      <c r="C15" s="11">
        <v>20000.0</v>
      </c>
      <c r="D15" s="12">
        <v>0.085</v>
      </c>
      <c r="E15" s="13">
        <v>856.99</v>
      </c>
      <c r="F15" s="11">
        <v>856.99</v>
      </c>
      <c r="G15" s="14">
        <v>45163.0</v>
      </c>
      <c r="H15" s="14">
        <v>45159.0</v>
      </c>
      <c r="I15" s="14">
        <v>45342.0</v>
      </c>
      <c r="J15" s="10" t="s">
        <v>27</v>
      </c>
      <c r="K15" s="15"/>
      <c r="L15" s="13">
        <f t="shared" si="1"/>
        <v>852.3287671</v>
      </c>
      <c r="M15" s="11">
        <f t="shared" si="4"/>
        <v>852.3287671</v>
      </c>
      <c r="N15" s="16">
        <v>45349.0</v>
      </c>
      <c r="O15" s="16">
        <v>45343.0</v>
      </c>
      <c r="P15" s="16">
        <v>45525.0</v>
      </c>
      <c r="Q15" s="10" t="s">
        <v>27</v>
      </c>
      <c r="R15" s="15"/>
      <c r="S15" s="5"/>
      <c r="T15" s="17">
        <f t="shared" si="3"/>
        <v>20000</v>
      </c>
      <c r="U15" s="16">
        <v>45531.0</v>
      </c>
      <c r="V15" s="10" t="s">
        <v>27</v>
      </c>
      <c r="W15" s="5"/>
      <c r="X15" s="22">
        <v>23060.0</v>
      </c>
      <c r="Y15" s="23" t="s">
        <v>34</v>
      </c>
      <c r="Z15" s="23" t="s">
        <v>71</v>
      </c>
      <c r="AA15" s="23"/>
      <c r="AB15" s="23" t="s">
        <v>31</v>
      </c>
      <c r="AC15" s="23">
        <v>7.471693726E9</v>
      </c>
      <c r="AD15" s="23">
        <v>5.3100737E7</v>
      </c>
      <c r="AE15" s="26" t="s">
        <v>72</v>
      </c>
      <c r="AF15" s="5"/>
    </row>
    <row r="16" ht="15.75" customHeight="1">
      <c r="A16" s="9">
        <v>45155.0</v>
      </c>
      <c r="B16" s="10" t="s">
        <v>73</v>
      </c>
      <c r="C16" s="11">
        <v>10000.0</v>
      </c>
      <c r="D16" s="12">
        <v>0.085</v>
      </c>
      <c r="E16" s="13">
        <v>428.49</v>
      </c>
      <c r="F16" s="11">
        <v>428.49</v>
      </c>
      <c r="G16" s="14">
        <v>45163.0</v>
      </c>
      <c r="H16" s="14">
        <v>45159.0</v>
      </c>
      <c r="I16" s="14">
        <v>45342.0</v>
      </c>
      <c r="J16" s="10" t="s">
        <v>27</v>
      </c>
      <c r="K16" s="15"/>
      <c r="L16" s="13">
        <f t="shared" si="1"/>
        <v>426.1643836</v>
      </c>
      <c r="M16" s="11">
        <f t="shared" si="4"/>
        <v>426.1643836</v>
      </c>
      <c r="N16" s="16">
        <v>45349.0</v>
      </c>
      <c r="O16" s="16">
        <v>45343.0</v>
      </c>
      <c r="P16" s="16">
        <v>45525.0</v>
      </c>
      <c r="Q16" s="10" t="s">
        <v>27</v>
      </c>
      <c r="R16" s="15"/>
      <c r="S16" s="5"/>
      <c r="T16" s="17">
        <f t="shared" si="3"/>
        <v>10000</v>
      </c>
      <c r="U16" s="16">
        <v>45532.0</v>
      </c>
      <c r="V16" s="10" t="s">
        <v>27</v>
      </c>
      <c r="W16" s="5"/>
      <c r="X16" s="22">
        <v>23778.0</v>
      </c>
      <c r="Y16" s="23" t="s">
        <v>34</v>
      </c>
      <c r="Z16" s="23" t="s">
        <v>74</v>
      </c>
      <c r="AA16" s="23"/>
      <c r="AB16" s="23" t="s">
        <v>31</v>
      </c>
      <c r="AC16" s="23">
        <v>1.010005817957E12</v>
      </c>
      <c r="AD16" s="23">
        <v>6.3107513E7</v>
      </c>
      <c r="AE16" s="26" t="s">
        <v>75</v>
      </c>
      <c r="AF16" s="5"/>
    </row>
    <row r="17" ht="15.75" customHeight="1">
      <c r="A17" s="9">
        <v>45156.0</v>
      </c>
      <c r="B17" s="10" t="s">
        <v>76</v>
      </c>
      <c r="C17" s="11">
        <v>20000.0</v>
      </c>
      <c r="D17" s="12">
        <v>0.085</v>
      </c>
      <c r="E17" s="13">
        <v>856.99</v>
      </c>
      <c r="F17" s="11">
        <v>856.99</v>
      </c>
      <c r="G17" s="14">
        <v>45163.0</v>
      </c>
      <c r="H17" s="14">
        <v>45159.0</v>
      </c>
      <c r="I17" s="14">
        <v>45342.0</v>
      </c>
      <c r="J17" s="10" t="s">
        <v>27</v>
      </c>
      <c r="K17" s="15"/>
      <c r="L17" s="13">
        <f t="shared" si="1"/>
        <v>852.3287671</v>
      </c>
      <c r="M17" s="11">
        <f t="shared" si="4"/>
        <v>852.3287671</v>
      </c>
      <c r="N17" s="16">
        <v>45349.0</v>
      </c>
      <c r="O17" s="16">
        <v>45343.0</v>
      </c>
      <c r="P17" s="16">
        <v>45525.0</v>
      </c>
      <c r="Q17" s="10" t="s">
        <v>27</v>
      </c>
      <c r="R17" s="15"/>
      <c r="S17" s="5"/>
      <c r="T17" s="17">
        <f t="shared" si="3"/>
        <v>20000</v>
      </c>
      <c r="U17" s="16">
        <v>45532.0</v>
      </c>
      <c r="V17" s="10" t="s">
        <v>27</v>
      </c>
      <c r="W17" s="5"/>
      <c r="X17" s="22">
        <v>29032.0</v>
      </c>
      <c r="Y17" s="23" t="s">
        <v>34</v>
      </c>
      <c r="Z17" s="23" t="s">
        <v>77</v>
      </c>
      <c r="AA17" s="23"/>
      <c r="AB17" s="23" t="s">
        <v>31</v>
      </c>
      <c r="AC17" s="23">
        <v>9.34929126E8</v>
      </c>
      <c r="AD17" s="23">
        <v>2.1000021E7</v>
      </c>
      <c r="AE17" s="26" t="s">
        <v>78</v>
      </c>
      <c r="AF17" s="5"/>
    </row>
    <row r="18" ht="15.75" customHeight="1">
      <c r="A18" s="9">
        <v>45156.0</v>
      </c>
      <c r="B18" s="10" t="s">
        <v>79</v>
      </c>
      <c r="C18" s="11">
        <v>200000.0</v>
      </c>
      <c r="D18" s="12">
        <v>0.0875</v>
      </c>
      <c r="E18" s="13">
        <v>8821.92</v>
      </c>
      <c r="F18" s="11">
        <v>8821.92</v>
      </c>
      <c r="G18" s="14">
        <v>45163.0</v>
      </c>
      <c r="H18" s="14">
        <v>45159.0</v>
      </c>
      <c r="I18" s="14">
        <v>45342.0</v>
      </c>
      <c r="J18" s="10" t="s">
        <v>27</v>
      </c>
      <c r="K18" s="15"/>
      <c r="L18" s="13">
        <f t="shared" si="1"/>
        <v>8773.972603</v>
      </c>
      <c r="M18" s="11">
        <f t="shared" si="4"/>
        <v>8773.972603</v>
      </c>
      <c r="N18" s="16">
        <v>45349.0</v>
      </c>
      <c r="O18" s="16">
        <v>45343.0</v>
      </c>
      <c r="P18" s="16">
        <v>45525.0</v>
      </c>
      <c r="Q18" s="10" t="s">
        <v>27</v>
      </c>
      <c r="R18" s="15"/>
      <c r="S18" s="5"/>
      <c r="T18" s="17">
        <f t="shared" si="3"/>
        <v>200000</v>
      </c>
      <c r="U18" s="16">
        <v>45531.0</v>
      </c>
      <c r="V18" s="10" t="s">
        <v>27</v>
      </c>
      <c r="W18" s="5"/>
      <c r="X18" s="22">
        <v>24464.0</v>
      </c>
      <c r="Y18" s="23" t="s">
        <v>34</v>
      </c>
      <c r="Z18" s="23" t="s">
        <v>80</v>
      </c>
      <c r="AA18" s="23"/>
      <c r="AB18" s="23" t="s">
        <v>31</v>
      </c>
      <c r="AC18" s="23">
        <v>5.008141375E9</v>
      </c>
      <c r="AD18" s="23">
        <v>2.1213591E7</v>
      </c>
      <c r="AE18" s="26" t="s">
        <v>81</v>
      </c>
      <c r="AF18" s="5"/>
    </row>
    <row r="19" ht="15.75" customHeight="1">
      <c r="A19" s="9">
        <v>45156.0</v>
      </c>
      <c r="B19" s="10" t="s">
        <v>82</v>
      </c>
      <c r="C19" s="11">
        <v>150000.0</v>
      </c>
      <c r="D19" s="12">
        <v>0.0875</v>
      </c>
      <c r="E19" s="13">
        <v>6616.44</v>
      </c>
      <c r="F19" s="11">
        <v>6616.44</v>
      </c>
      <c r="G19" s="14">
        <v>45163.0</v>
      </c>
      <c r="H19" s="14">
        <v>45159.0</v>
      </c>
      <c r="I19" s="14">
        <v>45342.0</v>
      </c>
      <c r="J19" s="10" t="s">
        <v>27</v>
      </c>
      <c r="K19" s="15"/>
      <c r="L19" s="13">
        <f t="shared" si="1"/>
        <v>6580.479452</v>
      </c>
      <c r="M19" s="11">
        <f t="shared" si="4"/>
        <v>6580.479452</v>
      </c>
      <c r="N19" s="16">
        <v>45349.0</v>
      </c>
      <c r="O19" s="16">
        <v>45343.0</v>
      </c>
      <c r="P19" s="16">
        <v>45525.0</v>
      </c>
      <c r="Q19" s="10" t="s">
        <v>27</v>
      </c>
      <c r="R19" s="15"/>
      <c r="S19" s="5"/>
      <c r="T19" s="17">
        <f t="shared" si="3"/>
        <v>150000</v>
      </c>
      <c r="U19" s="16">
        <v>45527.0</v>
      </c>
      <c r="V19" s="10" t="s">
        <v>27</v>
      </c>
      <c r="W19" s="5"/>
      <c r="X19" s="22">
        <v>23865.0</v>
      </c>
      <c r="Y19" s="23" t="s">
        <v>34</v>
      </c>
      <c r="Z19" s="23" t="s">
        <v>83</v>
      </c>
      <c r="AA19" s="23"/>
      <c r="AB19" s="23" t="s">
        <v>31</v>
      </c>
      <c r="AC19" s="23">
        <v>1.8066299365E10</v>
      </c>
      <c r="AD19" s="23">
        <v>2.1000021E7</v>
      </c>
      <c r="AE19" s="20" t="s">
        <v>84</v>
      </c>
      <c r="AF19" s="5"/>
    </row>
    <row r="20" ht="15.75" customHeight="1">
      <c r="A20" s="27">
        <v>45156.0</v>
      </c>
      <c r="B20" s="28" t="s">
        <v>85</v>
      </c>
      <c r="C20" s="29">
        <v>100000.0</v>
      </c>
      <c r="D20" s="30">
        <v>0.0875</v>
      </c>
      <c r="E20" s="31">
        <v>4410.96</v>
      </c>
      <c r="F20" s="29">
        <v>3969.86</v>
      </c>
      <c r="G20" s="32">
        <v>45163.0</v>
      </c>
      <c r="H20" s="32">
        <v>45159.0</v>
      </c>
      <c r="I20" s="32">
        <v>45342.0</v>
      </c>
      <c r="J20" s="28" t="s">
        <v>27</v>
      </c>
      <c r="K20" s="33"/>
      <c r="L20" s="31">
        <f t="shared" si="1"/>
        <v>4386.986301</v>
      </c>
      <c r="M20" s="29">
        <f t="shared" ref="M20:M21" si="5">L20*0.9</f>
        <v>3948.287671</v>
      </c>
      <c r="N20" s="34">
        <v>45349.0</v>
      </c>
      <c r="O20" s="34">
        <v>45343.0</v>
      </c>
      <c r="P20" s="34">
        <v>45525.0</v>
      </c>
      <c r="Q20" s="28" t="s">
        <v>27</v>
      </c>
      <c r="R20" s="33"/>
      <c r="S20" s="35"/>
      <c r="T20" s="36">
        <f t="shared" si="3"/>
        <v>100000</v>
      </c>
      <c r="U20" s="34">
        <v>45533.0</v>
      </c>
      <c r="V20" s="28" t="s">
        <v>27</v>
      </c>
      <c r="W20" s="35"/>
      <c r="X20" s="37">
        <v>16432.0</v>
      </c>
      <c r="Y20" s="38" t="s">
        <v>54</v>
      </c>
      <c r="Z20" s="38" t="s">
        <v>28</v>
      </c>
      <c r="AA20" s="38"/>
      <c r="AB20" s="38" t="s">
        <v>31</v>
      </c>
      <c r="AC20" s="38">
        <v>3.024443433E9</v>
      </c>
      <c r="AD20" s="38">
        <v>2.1000021E7</v>
      </c>
      <c r="AE20" s="39" t="s">
        <v>86</v>
      </c>
      <c r="AF20" s="35"/>
    </row>
    <row r="21" ht="15.75" customHeight="1">
      <c r="A21" s="27">
        <v>45156.0</v>
      </c>
      <c r="B21" s="28" t="s">
        <v>87</v>
      </c>
      <c r="C21" s="29">
        <v>50000.0</v>
      </c>
      <c r="D21" s="30">
        <v>0.085</v>
      </c>
      <c r="E21" s="31">
        <v>2142.47</v>
      </c>
      <c r="F21" s="29">
        <v>1928.22</v>
      </c>
      <c r="G21" s="32">
        <v>45163.0</v>
      </c>
      <c r="H21" s="32">
        <v>45159.0</v>
      </c>
      <c r="I21" s="32">
        <v>45342.0</v>
      </c>
      <c r="J21" s="28" t="s">
        <v>27</v>
      </c>
      <c r="K21" s="33"/>
      <c r="L21" s="31">
        <f t="shared" si="1"/>
        <v>2130.821918</v>
      </c>
      <c r="M21" s="29">
        <f t="shared" si="5"/>
        <v>1917.739726</v>
      </c>
      <c r="N21" s="34">
        <v>45349.0</v>
      </c>
      <c r="O21" s="34">
        <v>45343.0</v>
      </c>
      <c r="P21" s="34">
        <v>45525.0</v>
      </c>
      <c r="Q21" s="28" t="s">
        <v>27</v>
      </c>
      <c r="R21" s="33"/>
      <c r="S21" s="35"/>
      <c r="T21" s="36">
        <f t="shared" si="3"/>
        <v>50000</v>
      </c>
      <c r="U21" s="34">
        <v>45533.0</v>
      </c>
      <c r="V21" s="28" t="s">
        <v>27</v>
      </c>
      <c r="W21" s="35"/>
      <c r="X21" s="37">
        <v>23901.0</v>
      </c>
      <c r="Y21" s="38" t="s">
        <v>54</v>
      </c>
      <c r="Z21" s="38" t="s">
        <v>28</v>
      </c>
      <c r="AA21" s="38"/>
      <c r="AB21" s="38" t="s">
        <v>31</v>
      </c>
      <c r="AC21" s="38">
        <v>9.345807492E9</v>
      </c>
      <c r="AD21" s="38">
        <v>2.1272655E7</v>
      </c>
      <c r="AE21" s="41" t="s">
        <v>88</v>
      </c>
      <c r="AF21" s="35"/>
    </row>
    <row r="22" ht="15.75" customHeight="1">
      <c r="A22" s="9">
        <v>45156.0</v>
      </c>
      <c r="B22" s="10" t="s">
        <v>89</v>
      </c>
      <c r="C22" s="11">
        <v>20000.0</v>
      </c>
      <c r="D22" s="12">
        <v>0.085</v>
      </c>
      <c r="E22" s="13">
        <v>856.99</v>
      </c>
      <c r="F22" s="11">
        <v>856.99</v>
      </c>
      <c r="G22" s="14">
        <v>45163.0</v>
      </c>
      <c r="H22" s="14">
        <v>45159.0</v>
      </c>
      <c r="I22" s="14">
        <v>45342.0</v>
      </c>
      <c r="J22" s="10" t="s">
        <v>27</v>
      </c>
      <c r="K22" s="15"/>
      <c r="L22" s="13">
        <f t="shared" si="1"/>
        <v>852.3287671</v>
      </c>
      <c r="M22" s="11">
        <f t="shared" ref="M22:M30" si="6">L22</f>
        <v>852.3287671</v>
      </c>
      <c r="N22" s="16">
        <v>45349.0</v>
      </c>
      <c r="O22" s="16">
        <v>45343.0</v>
      </c>
      <c r="P22" s="16">
        <v>45525.0</v>
      </c>
      <c r="Q22" s="10" t="s">
        <v>27</v>
      </c>
      <c r="R22" s="15"/>
      <c r="S22" s="5"/>
      <c r="T22" s="17">
        <f t="shared" si="3"/>
        <v>20000</v>
      </c>
      <c r="U22" s="16">
        <v>45532.0</v>
      </c>
      <c r="V22" s="10" t="s">
        <v>27</v>
      </c>
      <c r="W22" s="5"/>
      <c r="X22" s="42" t="s">
        <v>28</v>
      </c>
      <c r="Y22" s="23" t="s">
        <v>29</v>
      </c>
      <c r="Z22" s="23"/>
      <c r="AA22" s="23" t="s">
        <v>90</v>
      </c>
      <c r="AB22" s="23" t="s">
        <v>31</v>
      </c>
      <c r="AC22" s="23">
        <v>8.67857109E8</v>
      </c>
      <c r="AD22" s="23">
        <v>2.1000021E7</v>
      </c>
      <c r="AE22" s="26" t="s">
        <v>91</v>
      </c>
      <c r="AF22" s="5"/>
    </row>
    <row r="23" ht="15.75" customHeight="1">
      <c r="A23" s="9">
        <v>45156.0</v>
      </c>
      <c r="B23" s="10" t="s">
        <v>92</v>
      </c>
      <c r="C23" s="11">
        <v>50000.0</v>
      </c>
      <c r="D23" s="12">
        <v>0.085</v>
      </c>
      <c r="E23" s="13">
        <v>2142.47</v>
      </c>
      <c r="F23" s="11">
        <v>2142.47</v>
      </c>
      <c r="G23" s="14">
        <v>45163.0</v>
      </c>
      <c r="H23" s="14">
        <v>45159.0</v>
      </c>
      <c r="I23" s="14">
        <v>45342.0</v>
      </c>
      <c r="J23" s="10" t="s">
        <v>27</v>
      </c>
      <c r="K23" s="15"/>
      <c r="L23" s="13">
        <f t="shared" si="1"/>
        <v>2130.821918</v>
      </c>
      <c r="M23" s="11">
        <f t="shared" si="6"/>
        <v>2130.821918</v>
      </c>
      <c r="N23" s="16">
        <v>45349.0</v>
      </c>
      <c r="O23" s="16">
        <v>45343.0</v>
      </c>
      <c r="P23" s="16">
        <v>45525.0</v>
      </c>
      <c r="Q23" s="10" t="s">
        <v>27</v>
      </c>
      <c r="R23" s="15"/>
      <c r="S23" s="5"/>
      <c r="T23" s="17">
        <f t="shared" si="3"/>
        <v>50000</v>
      </c>
      <c r="U23" s="16">
        <v>45532.0</v>
      </c>
      <c r="V23" s="10" t="s">
        <v>27</v>
      </c>
      <c r="W23" s="5"/>
      <c r="X23" s="21">
        <v>19664.0</v>
      </c>
      <c r="Y23" s="19" t="s">
        <v>34</v>
      </c>
      <c r="Z23" s="19" t="s">
        <v>93</v>
      </c>
      <c r="AA23" s="19"/>
      <c r="AB23" s="19" t="s">
        <v>31</v>
      </c>
      <c r="AC23" s="19">
        <v>4.83073982905E11</v>
      </c>
      <c r="AD23" s="19">
        <v>2.1000322E7</v>
      </c>
      <c r="AE23" s="20" t="s">
        <v>94</v>
      </c>
      <c r="AF23" s="5"/>
    </row>
    <row r="24" ht="15.75" customHeight="1">
      <c r="A24" s="9">
        <v>45156.0</v>
      </c>
      <c r="B24" s="10" t="s">
        <v>95</v>
      </c>
      <c r="C24" s="11">
        <v>40000.0</v>
      </c>
      <c r="D24" s="12">
        <v>0.09</v>
      </c>
      <c r="E24" s="13">
        <v>1814.79</v>
      </c>
      <c r="F24" s="11">
        <v>1814.79</v>
      </c>
      <c r="G24" s="14">
        <v>45163.0</v>
      </c>
      <c r="H24" s="14">
        <v>45159.0</v>
      </c>
      <c r="I24" s="14">
        <v>45342.0</v>
      </c>
      <c r="J24" s="10" t="s">
        <v>27</v>
      </c>
      <c r="K24" s="15"/>
      <c r="L24" s="13">
        <f t="shared" si="1"/>
        <v>1804.931507</v>
      </c>
      <c r="M24" s="11">
        <f t="shared" si="6"/>
        <v>1804.931507</v>
      </c>
      <c r="N24" s="16">
        <v>45349.0</v>
      </c>
      <c r="O24" s="16">
        <v>45343.0</v>
      </c>
      <c r="P24" s="16">
        <v>45525.0</v>
      </c>
      <c r="Q24" s="10" t="s">
        <v>27</v>
      </c>
      <c r="R24" s="15"/>
      <c r="S24" s="5"/>
      <c r="T24" s="17">
        <f t="shared" si="3"/>
        <v>40000</v>
      </c>
      <c r="U24" s="16">
        <v>45532.0</v>
      </c>
      <c r="V24" s="10" t="s">
        <v>27</v>
      </c>
      <c r="W24" s="5"/>
      <c r="X24" s="21">
        <v>37332.0</v>
      </c>
      <c r="Y24" s="19" t="s">
        <v>34</v>
      </c>
      <c r="Z24" s="19" t="s">
        <v>96</v>
      </c>
      <c r="AA24" s="19"/>
      <c r="AB24" s="19" t="s">
        <v>31</v>
      </c>
      <c r="AC24" s="19">
        <v>1.002599108E9</v>
      </c>
      <c r="AD24" s="19">
        <v>2.21271359E8</v>
      </c>
      <c r="AE24" s="20" t="s">
        <v>97</v>
      </c>
      <c r="AF24" s="5"/>
    </row>
    <row r="25" ht="15.75" customHeight="1">
      <c r="A25" s="9">
        <v>45156.0</v>
      </c>
      <c r="B25" s="10" t="s">
        <v>98</v>
      </c>
      <c r="C25" s="11">
        <v>10000.0</v>
      </c>
      <c r="D25" s="12">
        <v>0.085</v>
      </c>
      <c r="E25" s="13">
        <v>428.49</v>
      </c>
      <c r="F25" s="11">
        <v>428.49</v>
      </c>
      <c r="G25" s="14">
        <v>45163.0</v>
      </c>
      <c r="H25" s="14">
        <v>45159.0</v>
      </c>
      <c r="I25" s="14">
        <v>45342.0</v>
      </c>
      <c r="J25" s="10" t="s">
        <v>27</v>
      </c>
      <c r="K25" s="15"/>
      <c r="L25" s="13">
        <f t="shared" si="1"/>
        <v>426.1643836</v>
      </c>
      <c r="M25" s="11">
        <f t="shared" si="6"/>
        <v>426.1643836</v>
      </c>
      <c r="N25" s="16">
        <v>45349.0</v>
      </c>
      <c r="O25" s="16">
        <v>45343.0</v>
      </c>
      <c r="P25" s="16">
        <v>45525.0</v>
      </c>
      <c r="Q25" s="10" t="s">
        <v>27</v>
      </c>
      <c r="R25" s="15"/>
      <c r="S25" s="5"/>
      <c r="T25" s="17">
        <f t="shared" si="3"/>
        <v>10000</v>
      </c>
      <c r="U25" s="16">
        <v>45527.0</v>
      </c>
      <c r="V25" s="10" t="s">
        <v>27</v>
      </c>
      <c r="W25" s="5"/>
      <c r="X25" s="21">
        <v>37003.0</v>
      </c>
      <c r="Y25" s="19" t="s">
        <v>34</v>
      </c>
      <c r="Z25" s="43" t="s">
        <v>99</v>
      </c>
      <c r="AA25" s="43"/>
      <c r="AB25" s="19" t="s">
        <v>31</v>
      </c>
      <c r="AC25" s="43">
        <v>8.98693871E8</v>
      </c>
      <c r="AD25" s="43">
        <v>2.1000021E7</v>
      </c>
      <c r="AE25" s="44" t="s">
        <v>100</v>
      </c>
      <c r="AF25" s="5"/>
    </row>
    <row r="26" ht="15.75" customHeight="1">
      <c r="A26" s="9">
        <v>45159.0</v>
      </c>
      <c r="B26" s="10" t="s">
        <v>101</v>
      </c>
      <c r="C26" s="11">
        <v>80000.0</v>
      </c>
      <c r="D26" s="12">
        <v>0.085</v>
      </c>
      <c r="E26" s="13">
        <v>3427.95</v>
      </c>
      <c r="F26" s="11">
        <v>3427.95</v>
      </c>
      <c r="G26" s="14">
        <v>45163.0</v>
      </c>
      <c r="H26" s="14">
        <v>45159.0</v>
      </c>
      <c r="I26" s="14">
        <v>45342.0</v>
      </c>
      <c r="J26" s="10" t="s">
        <v>27</v>
      </c>
      <c r="K26" s="15"/>
      <c r="L26" s="13">
        <f t="shared" si="1"/>
        <v>3409.315068</v>
      </c>
      <c r="M26" s="11">
        <f t="shared" si="6"/>
        <v>3409.315068</v>
      </c>
      <c r="N26" s="16">
        <v>45349.0</v>
      </c>
      <c r="O26" s="16">
        <v>45343.0</v>
      </c>
      <c r="P26" s="16">
        <v>45525.0</v>
      </c>
      <c r="Q26" s="10" t="s">
        <v>27</v>
      </c>
      <c r="R26" s="15"/>
      <c r="S26" s="5"/>
      <c r="T26" s="17">
        <f t="shared" si="3"/>
        <v>80000</v>
      </c>
      <c r="U26" s="16">
        <v>45531.0</v>
      </c>
      <c r="V26" s="10" t="s">
        <v>27</v>
      </c>
      <c r="W26" s="5"/>
      <c r="X26" s="21">
        <v>23889.0</v>
      </c>
      <c r="Y26" s="19" t="s">
        <v>34</v>
      </c>
      <c r="Z26" s="43" t="s">
        <v>102</v>
      </c>
      <c r="AA26" s="43"/>
      <c r="AB26" s="19" t="s">
        <v>31</v>
      </c>
      <c r="AC26" s="43">
        <v>3.81049724587E11</v>
      </c>
      <c r="AD26" s="43">
        <v>2.1200339E7</v>
      </c>
      <c r="AE26" s="44" t="s">
        <v>103</v>
      </c>
      <c r="AF26" s="5"/>
    </row>
    <row r="27" ht="15.75" customHeight="1">
      <c r="A27" s="9">
        <v>45159.0</v>
      </c>
      <c r="B27" s="10" t="s">
        <v>104</v>
      </c>
      <c r="C27" s="11">
        <v>100000.0</v>
      </c>
      <c r="D27" s="12">
        <v>0.09</v>
      </c>
      <c r="E27" s="13">
        <v>4536.99</v>
      </c>
      <c r="F27" s="11">
        <v>4536.99</v>
      </c>
      <c r="G27" s="14">
        <v>45163.0</v>
      </c>
      <c r="H27" s="14">
        <v>45159.0</v>
      </c>
      <c r="I27" s="14">
        <v>45342.0</v>
      </c>
      <c r="J27" s="10" t="s">
        <v>27</v>
      </c>
      <c r="K27" s="15"/>
      <c r="L27" s="13">
        <f t="shared" si="1"/>
        <v>4512.328767</v>
      </c>
      <c r="M27" s="11">
        <f t="shared" si="6"/>
        <v>4512.328767</v>
      </c>
      <c r="N27" s="16">
        <v>45349.0</v>
      </c>
      <c r="O27" s="16">
        <v>45343.0</v>
      </c>
      <c r="P27" s="16">
        <v>45525.0</v>
      </c>
      <c r="Q27" s="10" t="s">
        <v>27</v>
      </c>
      <c r="R27" s="15"/>
      <c r="S27" s="5"/>
      <c r="T27" s="17">
        <f t="shared" si="3"/>
        <v>100000</v>
      </c>
      <c r="U27" s="16">
        <v>45526.0</v>
      </c>
      <c r="V27" s="10" t="s">
        <v>27</v>
      </c>
      <c r="W27" s="5"/>
      <c r="X27" s="22">
        <v>20147.0</v>
      </c>
      <c r="Y27" s="23" t="s">
        <v>34</v>
      </c>
      <c r="Z27" s="23" t="s">
        <v>105</v>
      </c>
      <c r="AA27" s="23"/>
      <c r="AB27" s="23" t="s">
        <v>31</v>
      </c>
      <c r="AC27" s="23">
        <v>3.6107990278E10</v>
      </c>
      <c r="AD27" s="23">
        <v>3.117611E7</v>
      </c>
      <c r="AE27" s="26" t="s">
        <v>106</v>
      </c>
      <c r="AF27" s="5"/>
    </row>
    <row r="28" ht="15.75" customHeight="1">
      <c r="A28" s="9">
        <v>45159.0</v>
      </c>
      <c r="B28" s="43" t="s">
        <v>107</v>
      </c>
      <c r="C28" s="11">
        <v>50000.0</v>
      </c>
      <c r="D28" s="12">
        <v>0.085</v>
      </c>
      <c r="E28" s="13">
        <v>2142.47</v>
      </c>
      <c r="F28" s="11">
        <v>2142.47</v>
      </c>
      <c r="G28" s="14">
        <v>45163.0</v>
      </c>
      <c r="H28" s="14">
        <v>45159.0</v>
      </c>
      <c r="I28" s="14">
        <v>45342.0</v>
      </c>
      <c r="J28" s="10" t="s">
        <v>27</v>
      </c>
      <c r="K28" s="5"/>
      <c r="L28" s="13">
        <f t="shared" si="1"/>
        <v>2130.821918</v>
      </c>
      <c r="M28" s="11">
        <f t="shared" si="6"/>
        <v>2130.821918</v>
      </c>
      <c r="N28" s="16">
        <v>45349.0</v>
      </c>
      <c r="O28" s="16">
        <v>45343.0</v>
      </c>
      <c r="P28" s="16">
        <v>45525.0</v>
      </c>
      <c r="Q28" s="10" t="s">
        <v>27</v>
      </c>
      <c r="R28" s="5"/>
      <c r="S28" s="5"/>
      <c r="T28" s="17">
        <f t="shared" si="3"/>
        <v>50000</v>
      </c>
      <c r="U28" s="16">
        <v>45527.0</v>
      </c>
      <c r="V28" s="10" t="s">
        <v>27</v>
      </c>
      <c r="W28" s="5"/>
      <c r="X28" s="22">
        <v>34210.0</v>
      </c>
      <c r="Y28" s="23" t="s">
        <v>29</v>
      </c>
      <c r="Z28" s="23"/>
      <c r="AA28" s="24" t="s">
        <v>108</v>
      </c>
      <c r="AB28" s="23" t="s">
        <v>31</v>
      </c>
      <c r="AC28" s="24">
        <v>6.794384524E9</v>
      </c>
      <c r="AD28" s="24">
        <v>2.1000322E7</v>
      </c>
      <c r="AE28" s="20" t="s">
        <v>109</v>
      </c>
      <c r="AF28" s="5"/>
    </row>
    <row r="29" ht="15.75" customHeight="1">
      <c r="A29" s="9">
        <v>45160.0</v>
      </c>
      <c r="B29" s="43" t="s">
        <v>110</v>
      </c>
      <c r="C29" s="11">
        <v>50000.0</v>
      </c>
      <c r="D29" s="12">
        <v>0.085</v>
      </c>
      <c r="E29" s="17">
        <v>2130.82</v>
      </c>
      <c r="F29" s="45">
        <v>2130.82</v>
      </c>
      <c r="G29" s="14">
        <v>45163.0</v>
      </c>
      <c r="H29" s="14">
        <v>45159.0</v>
      </c>
      <c r="I29" s="14">
        <v>45342.0</v>
      </c>
      <c r="J29" s="10" t="s">
        <v>27</v>
      </c>
      <c r="K29" s="5"/>
      <c r="L29" s="13">
        <f t="shared" si="1"/>
        <v>2130.821918</v>
      </c>
      <c r="M29" s="11">
        <f t="shared" si="6"/>
        <v>2130.821918</v>
      </c>
      <c r="N29" s="16">
        <v>45349.0</v>
      </c>
      <c r="O29" s="16">
        <v>45343.0</v>
      </c>
      <c r="P29" s="16">
        <v>45525.0</v>
      </c>
      <c r="Q29" s="10" t="s">
        <v>27</v>
      </c>
      <c r="R29" s="5"/>
      <c r="S29" s="5"/>
      <c r="T29" s="17">
        <f t="shared" si="3"/>
        <v>50000</v>
      </c>
      <c r="U29" s="16">
        <v>45532.0</v>
      </c>
      <c r="V29" s="10" t="s">
        <v>27</v>
      </c>
      <c r="W29" s="5"/>
      <c r="X29" s="22">
        <v>27212.0</v>
      </c>
      <c r="Y29" s="23" t="s">
        <v>34</v>
      </c>
      <c r="Z29" s="23" t="s">
        <v>111</v>
      </c>
      <c r="AA29" s="23"/>
      <c r="AB29" s="23" t="s">
        <v>31</v>
      </c>
      <c r="AC29" s="23">
        <v>1.4790115E7</v>
      </c>
      <c r="AD29" s="23">
        <v>1.1000138E7</v>
      </c>
      <c r="AE29" s="20" t="s">
        <v>112</v>
      </c>
      <c r="AF29" s="5"/>
    </row>
    <row r="30" ht="15.75" customHeight="1">
      <c r="A30" s="9">
        <v>45162.0</v>
      </c>
      <c r="B30" s="10" t="s">
        <v>113</v>
      </c>
      <c r="C30" s="11">
        <v>50000.0</v>
      </c>
      <c r="D30" s="12">
        <v>0.085</v>
      </c>
      <c r="E30" s="13">
        <v>2107.53</v>
      </c>
      <c r="F30" s="11">
        <v>2107.53</v>
      </c>
      <c r="G30" s="14">
        <v>45163.0</v>
      </c>
      <c r="H30" s="14">
        <v>45162.0</v>
      </c>
      <c r="I30" s="14">
        <v>45342.0</v>
      </c>
      <c r="J30" s="10" t="s">
        <v>27</v>
      </c>
      <c r="K30" s="15"/>
      <c r="L30" s="13">
        <f t="shared" si="1"/>
        <v>2130.821918</v>
      </c>
      <c r="M30" s="11">
        <f t="shared" si="6"/>
        <v>2130.821918</v>
      </c>
      <c r="N30" s="16">
        <v>45349.0</v>
      </c>
      <c r="O30" s="16">
        <v>45343.0</v>
      </c>
      <c r="P30" s="16">
        <v>45525.0</v>
      </c>
      <c r="Q30" s="10" t="s">
        <v>27</v>
      </c>
      <c r="R30" s="15"/>
      <c r="S30" s="5"/>
      <c r="T30" s="17">
        <f t="shared" si="3"/>
        <v>50000</v>
      </c>
      <c r="U30" s="16">
        <v>45532.0</v>
      </c>
      <c r="V30" s="10" t="s">
        <v>27</v>
      </c>
      <c r="W30" s="5"/>
      <c r="X30" s="22">
        <v>29993.0</v>
      </c>
      <c r="Y30" s="23" t="s">
        <v>34</v>
      </c>
      <c r="Z30" s="23" t="s">
        <v>114</v>
      </c>
      <c r="AA30" s="23"/>
      <c r="AB30" s="23" t="s">
        <v>31</v>
      </c>
      <c r="AC30" s="23">
        <v>9.28477014E9</v>
      </c>
      <c r="AD30" s="23">
        <v>3.22271627E8</v>
      </c>
      <c r="AE30" s="26" t="s">
        <v>115</v>
      </c>
      <c r="AF30" s="5"/>
    </row>
    <row r="31" ht="15.75" customHeight="1">
      <c r="A31" s="46"/>
      <c r="B31" s="47"/>
      <c r="C31" s="46"/>
      <c r="D31" s="46"/>
      <c r="E31" s="48"/>
      <c r="F31" s="48"/>
      <c r="G31" s="46"/>
      <c r="H31" s="46"/>
      <c r="I31" s="46"/>
      <c r="J31" s="47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7"/>
      <c r="Y31" s="47"/>
      <c r="Z31" s="47"/>
      <c r="AA31" s="47"/>
      <c r="AB31" s="47"/>
      <c r="AC31" s="47"/>
      <c r="AD31" s="47"/>
      <c r="AE31" s="49"/>
      <c r="AF31" s="46"/>
    </row>
    <row r="32" ht="15.75" customHeight="1">
      <c r="A32" s="46"/>
      <c r="B32" s="47"/>
      <c r="C32" s="46"/>
      <c r="D32" s="46"/>
      <c r="E32" s="48"/>
      <c r="F32" s="48"/>
      <c r="G32" s="46"/>
      <c r="H32" s="46"/>
      <c r="I32" s="46"/>
      <c r="J32" s="47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7"/>
      <c r="Y32" s="47"/>
      <c r="Z32" s="47"/>
      <c r="AA32" s="47"/>
      <c r="AB32" s="47"/>
      <c r="AC32" s="47"/>
      <c r="AD32" s="47"/>
      <c r="AE32" s="49"/>
      <c r="AF32" s="46"/>
    </row>
    <row r="33" ht="15.75" customHeight="1">
      <c r="A33" s="46"/>
      <c r="B33" s="47"/>
      <c r="C33" s="48">
        <f>SUM(C2:C30)</f>
        <v>2200000</v>
      </c>
      <c r="D33" s="46"/>
      <c r="E33" s="48">
        <f t="shared" ref="E33:F33" si="7">SUM(E2:E30)</f>
        <v>96654.3</v>
      </c>
      <c r="F33" s="48">
        <f t="shared" si="7"/>
        <v>95116.76</v>
      </c>
      <c r="G33" s="46"/>
      <c r="H33" s="46"/>
      <c r="I33" s="46"/>
      <c r="J33" s="47"/>
      <c r="K33" s="46"/>
      <c r="L33" s="48">
        <f t="shared" ref="L33:M33" si="8">SUM(L2:L30)</f>
        <v>96175.27397</v>
      </c>
      <c r="M33" s="48">
        <f t="shared" si="8"/>
        <v>94646.09589</v>
      </c>
      <c r="N33" s="46"/>
      <c r="O33" s="46"/>
      <c r="P33" s="46"/>
      <c r="Q33" s="46"/>
      <c r="R33" s="46"/>
      <c r="S33" s="46"/>
      <c r="T33" s="48">
        <f>SUM(T2:T30)</f>
        <v>2200000</v>
      </c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9"/>
      <c r="AF33" s="46"/>
    </row>
    <row r="34" ht="15.75" customHeight="1">
      <c r="A34" s="5"/>
      <c r="B34" s="43"/>
      <c r="C34" s="5"/>
      <c r="D34" s="5"/>
      <c r="E34" s="5"/>
      <c r="F34" s="45"/>
      <c r="G34" s="5"/>
      <c r="H34" s="5"/>
      <c r="I34" s="5"/>
      <c r="J34" s="4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75" customHeight="1">
      <c r="A35" s="50">
        <v>45569.0</v>
      </c>
      <c r="B35" s="51" t="s">
        <v>116</v>
      </c>
      <c r="C35" s="52">
        <v>1000000.0</v>
      </c>
      <c r="D35" s="5"/>
      <c r="E35" s="5"/>
      <c r="F35" s="45"/>
      <c r="G35" s="5"/>
      <c r="H35" s="5"/>
      <c r="I35" s="5"/>
      <c r="J35" s="4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75" customHeight="1">
      <c r="A36" s="5"/>
      <c r="B36" s="43"/>
      <c r="C36" s="5"/>
      <c r="D36" s="5"/>
      <c r="E36" s="45"/>
      <c r="F36" s="45"/>
      <c r="G36" s="5"/>
      <c r="H36" s="5"/>
      <c r="I36" s="5"/>
      <c r="J36" s="4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75" customHeight="1">
      <c r="A37" s="5"/>
      <c r="B37" s="43"/>
      <c r="C37" s="5"/>
      <c r="D37" s="5"/>
      <c r="E37" s="45"/>
      <c r="F37" s="45"/>
      <c r="G37" s="5"/>
      <c r="H37" s="5"/>
      <c r="I37" s="5"/>
      <c r="J37" s="4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15.75" customHeight="1">
      <c r="A38" s="5"/>
      <c r="B38" s="43"/>
      <c r="C38" s="5"/>
      <c r="D38" s="5"/>
      <c r="E38" s="45"/>
      <c r="F38" s="45"/>
      <c r="G38" s="5"/>
      <c r="H38" s="5"/>
      <c r="I38" s="5"/>
      <c r="J38" s="4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5.75" customHeight="1">
      <c r="A39" s="5"/>
      <c r="B39" s="43"/>
      <c r="C39" s="53" t="s">
        <v>117</v>
      </c>
      <c r="D39" s="5"/>
      <c r="E39" s="45"/>
      <c r="F39" s="45"/>
      <c r="G39" s="5"/>
      <c r="H39" s="5"/>
      <c r="I39" s="5"/>
      <c r="J39" s="4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75" customHeight="1">
      <c r="A40" s="5"/>
      <c r="B40" s="43"/>
      <c r="C40" s="53" t="s">
        <v>118</v>
      </c>
      <c r="D40" s="5"/>
      <c r="E40" s="45"/>
      <c r="F40" s="45"/>
      <c r="G40" s="5"/>
      <c r="H40" s="5"/>
      <c r="I40" s="5"/>
      <c r="J40" s="4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ht="15.75" customHeight="1">
      <c r="A41" s="5"/>
      <c r="B41" s="43"/>
      <c r="C41" s="5"/>
      <c r="D41" s="5"/>
      <c r="E41" s="45"/>
      <c r="F41" s="45"/>
      <c r="G41" s="5"/>
      <c r="H41" s="5"/>
      <c r="I41" s="5"/>
      <c r="J41" s="4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15.75" customHeight="1">
      <c r="A42" s="5"/>
      <c r="B42" s="43"/>
      <c r="C42" s="5"/>
      <c r="D42" s="5"/>
      <c r="E42" s="45"/>
      <c r="F42" s="45"/>
      <c r="G42" s="5"/>
      <c r="H42" s="5"/>
      <c r="I42" s="5"/>
      <c r="J42" s="4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5.75" customHeight="1">
      <c r="A43" s="5"/>
      <c r="B43" s="43"/>
      <c r="C43" s="5"/>
      <c r="D43" s="5"/>
      <c r="E43" s="45"/>
      <c r="F43" s="45"/>
      <c r="G43" s="5"/>
      <c r="H43" s="5"/>
      <c r="I43" s="5"/>
      <c r="J43" s="4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15.75" customHeight="1">
      <c r="A44" s="5"/>
      <c r="B44" s="43"/>
      <c r="C44" s="5"/>
      <c r="D44" s="5"/>
      <c r="E44" s="45"/>
      <c r="F44" s="45"/>
      <c r="G44" s="5"/>
      <c r="H44" s="5"/>
      <c r="I44" s="5"/>
      <c r="J44" s="4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75" customHeight="1">
      <c r="A45" s="5"/>
      <c r="B45" s="43"/>
      <c r="C45" s="5"/>
      <c r="D45" s="5"/>
      <c r="E45" s="45"/>
      <c r="F45" s="45"/>
      <c r="G45" s="5"/>
      <c r="H45" s="5"/>
      <c r="I45" s="5"/>
      <c r="J45" s="4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5.75" customHeight="1">
      <c r="A46" s="5"/>
      <c r="B46" s="43"/>
      <c r="C46" s="5"/>
      <c r="D46" s="5"/>
      <c r="E46" s="45"/>
      <c r="F46" s="45"/>
      <c r="G46" s="5"/>
      <c r="H46" s="5"/>
      <c r="I46" s="5"/>
      <c r="J46" s="4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5.75" customHeight="1">
      <c r="A47" s="5"/>
      <c r="B47" s="43"/>
      <c r="C47" s="5"/>
      <c r="D47" s="5"/>
      <c r="E47" s="45"/>
      <c r="F47" s="45"/>
      <c r="G47" s="5"/>
      <c r="H47" s="5"/>
      <c r="I47" s="5"/>
      <c r="J47" s="4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75" customHeight="1">
      <c r="A48" s="5"/>
      <c r="B48" s="43"/>
      <c r="C48" s="5"/>
      <c r="D48" s="5"/>
      <c r="E48" s="45"/>
      <c r="F48" s="45"/>
      <c r="G48" s="5"/>
      <c r="H48" s="5"/>
      <c r="I48" s="5"/>
      <c r="J48" s="4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5.75" customHeight="1">
      <c r="A49" s="5"/>
      <c r="B49" s="43"/>
      <c r="C49" s="5"/>
      <c r="D49" s="5"/>
      <c r="E49" s="45"/>
      <c r="F49" s="45"/>
      <c r="G49" s="5"/>
      <c r="H49" s="5"/>
      <c r="I49" s="5"/>
      <c r="J49" s="4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75" customHeight="1">
      <c r="A50" s="5"/>
      <c r="B50" s="43"/>
      <c r="C50" s="5"/>
      <c r="D50" s="5"/>
      <c r="E50" s="45"/>
      <c r="F50" s="45"/>
      <c r="G50" s="5"/>
      <c r="H50" s="5"/>
      <c r="I50" s="5"/>
      <c r="J50" s="4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5.75" customHeight="1">
      <c r="A51" s="5"/>
      <c r="B51" s="43"/>
      <c r="C51" s="5"/>
      <c r="D51" s="5"/>
      <c r="E51" s="45"/>
      <c r="F51" s="45"/>
      <c r="G51" s="5"/>
      <c r="H51" s="5"/>
      <c r="I51" s="5"/>
      <c r="J51" s="4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ht="15.75" customHeight="1">
      <c r="A52" s="5"/>
      <c r="B52" s="43"/>
      <c r="C52" s="5"/>
      <c r="D52" s="5"/>
      <c r="E52" s="45"/>
      <c r="F52" s="45"/>
      <c r="G52" s="5"/>
      <c r="H52" s="5"/>
      <c r="I52" s="5"/>
      <c r="J52" s="4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75" customHeight="1">
      <c r="A53" s="5"/>
      <c r="B53" s="43"/>
      <c r="C53" s="5"/>
      <c r="D53" s="5"/>
      <c r="E53" s="45"/>
      <c r="F53" s="45"/>
      <c r="G53" s="5"/>
      <c r="H53" s="5"/>
      <c r="I53" s="5"/>
      <c r="J53" s="4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75" customHeight="1">
      <c r="A54" s="5"/>
      <c r="B54" s="43"/>
      <c r="C54" s="5"/>
      <c r="D54" s="5"/>
      <c r="E54" s="45"/>
      <c r="F54" s="45"/>
      <c r="G54" s="5"/>
      <c r="H54" s="5"/>
      <c r="I54" s="5"/>
      <c r="J54" s="4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15.75" customHeight="1">
      <c r="A55" s="5"/>
      <c r="B55" s="43"/>
      <c r="C55" s="5"/>
      <c r="D55" s="5"/>
      <c r="E55" s="45"/>
      <c r="F55" s="45"/>
      <c r="G55" s="5"/>
      <c r="H55" s="5"/>
      <c r="I55" s="5"/>
      <c r="J55" s="4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5.75" customHeight="1">
      <c r="A56" s="5"/>
      <c r="B56" s="43"/>
      <c r="C56" s="5"/>
      <c r="D56" s="5"/>
      <c r="E56" s="45"/>
      <c r="F56" s="45"/>
      <c r="G56" s="5"/>
      <c r="H56" s="5"/>
      <c r="I56" s="5"/>
      <c r="J56" s="4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5.75" customHeight="1">
      <c r="A57" s="5"/>
      <c r="B57" s="43"/>
      <c r="C57" s="5"/>
      <c r="D57" s="5"/>
      <c r="E57" s="45"/>
      <c r="F57" s="45"/>
      <c r="G57" s="5"/>
      <c r="H57" s="5"/>
      <c r="I57" s="5"/>
      <c r="J57" s="4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15.75" customHeight="1">
      <c r="A58" s="5"/>
      <c r="B58" s="43"/>
      <c r="C58" s="5"/>
      <c r="D58" s="5"/>
      <c r="E58" s="45"/>
      <c r="F58" s="45"/>
      <c r="G58" s="5"/>
      <c r="H58" s="5"/>
      <c r="I58" s="5"/>
      <c r="J58" s="4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5.75" customHeight="1">
      <c r="A59" s="5"/>
      <c r="B59" s="43"/>
      <c r="C59" s="5"/>
      <c r="D59" s="5"/>
      <c r="E59" s="45"/>
      <c r="F59" s="45"/>
      <c r="G59" s="5"/>
      <c r="H59" s="5"/>
      <c r="I59" s="5"/>
      <c r="J59" s="4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5.75" customHeight="1">
      <c r="A60" s="5"/>
      <c r="B60" s="43"/>
      <c r="C60" s="5"/>
      <c r="D60" s="5"/>
      <c r="E60" s="45"/>
      <c r="F60" s="45"/>
      <c r="G60" s="5"/>
      <c r="H60" s="5"/>
      <c r="I60" s="5"/>
      <c r="J60" s="4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5.75" customHeight="1">
      <c r="A61" s="5"/>
      <c r="B61" s="43"/>
      <c r="C61" s="5"/>
      <c r="D61" s="5"/>
      <c r="E61" s="45"/>
      <c r="F61" s="45"/>
      <c r="G61" s="5"/>
      <c r="H61" s="5"/>
      <c r="I61" s="5"/>
      <c r="J61" s="4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5.75" customHeight="1">
      <c r="A62" s="5"/>
      <c r="B62" s="43"/>
      <c r="C62" s="5"/>
      <c r="D62" s="5"/>
      <c r="E62" s="45"/>
      <c r="F62" s="45"/>
      <c r="G62" s="5"/>
      <c r="H62" s="5"/>
      <c r="I62" s="5"/>
      <c r="J62" s="4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5.75" customHeight="1">
      <c r="A63" s="5"/>
      <c r="B63" s="43"/>
      <c r="C63" s="5"/>
      <c r="D63" s="5"/>
      <c r="E63" s="45"/>
      <c r="F63" s="45"/>
      <c r="G63" s="5"/>
      <c r="H63" s="5"/>
      <c r="I63" s="5"/>
      <c r="J63" s="4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5.75" customHeight="1">
      <c r="A64" s="5"/>
      <c r="B64" s="43"/>
      <c r="C64" s="5"/>
      <c r="D64" s="5"/>
      <c r="E64" s="45"/>
      <c r="F64" s="45"/>
      <c r="G64" s="5"/>
      <c r="H64" s="5"/>
      <c r="I64" s="5"/>
      <c r="J64" s="4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5.75" customHeight="1">
      <c r="A65" s="5"/>
      <c r="B65" s="43"/>
      <c r="C65" s="5"/>
      <c r="D65" s="5"/>
      <c r="E65" s="45"/>
      <c r="F65" s="45"/>
      <c r="G65" s="5"/>
      <c r="H65" s="5"/>
      <c r="I65" s="5"/>
      <c r="J65" s="4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ht="15.75" customHeight="1">
      <c r="A66" s="5"/>
      <c r="B66" s="43"/>
      <c r="C66" s="5"/>
      <c r="D66" s="5"/>
      <c r="E66" s="45"/>
      <c r="F66" s="45"/>
      <c r="G66" s="5"/>
      <c r="H66" s="5"/>
      <c r="I66" s="5"/>
      <c r="J66" s="4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ht="15.75" customHeight="1">
      <c r="A67" s="5"/>
      <c r="B67" s="43"/>
      <c r="C67" s="5"/>
      <c r="D67" s="5"/>
      <c r="E67" s="45"/>
      <c r="F67" s="45"/>
      <c r="G67" s="5"/>
      <c r="H67" s="5"/>
      <c r="I67" s="5"/>
      <c r="J67" s="4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ht="15.75" customHeight="1">
      <c r="A68" s="5"/>
      <c r="B68" s="43"/>
      <c r="C68" s="5"/>
      <c r="D68" s="5"/>
      <c r="E68" s="45"/>
      <c r="F68" s="45"/>
      <c r="G68" s="5"/>
      <c r="H68" s="5"/>
      <c r="I68" s="5"/>
      <c r="J68" s="4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ht="15.75" customHeight="1">
      <c r="A69" s="5"/>
      <c r="B69" s="43"/>
      <c r="C69" s="5"/>
      <c r="D69" s="5"/>
      <c r="E69" s="45"/>
      <c r="F69" s="45"/>
      <c r="G69" s="5"/>
      <c r="H69" s="5"/>
      <c r="I69" s="5"/>
      <c r="J69" s="4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ht="15.75" customHeight="1">
      <c r="A70" s="5"/>
      <c r="B70" s="43"/>
      <c r="C70" s="5"/>
      <c r="D70" s="5"/>
      <c r="E70" s="45"/>
      <c r="F70" s="45"/>
      <c r="G70" s="5"/>
      <c r="H70" s="5"/>
      <c r="I70" s="5"/>
      <c r="J70" s="4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ht="15.75" customHeight="1">
      <c r="A71" s="5"/>
      <c r="B71" s="43"/>
      <c r="C71" s="5"/>
      <c r="D71" s="5"/>
      <c r="E71" s="45"/>
      <c r="F71" s="45"/>
      <c r="G71" s="5"/>
      <c r="H71" s="5"/>
      <c r="I71" s="5"/>
      <c r="J71" s="4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ht="15.75" customHeight="1">
      <c r="A72" s="5"/>
      <c r="B72" s="43"/>
      <c r="C72" s="5"/>
      <c r="D72" s="5"/>
      <c r="E72" s="45"/>
      <c r="F72" s="45"/>
      <c r="G72" s="5"/>
      <c r="H72" s="5"/>
      <c r="I72" s="5"/>
      <c r="J72" s="4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ht="15.75" customHeight="1">
      <c r="A73" s="5"/>
      <c r="B73" s="43"/>
      <c r="C73" s="5"/>
      <c r="D73" s="5"/>
      <c r="E73" s="45"/>
      <c r="F73" s="45"/>
      <c r="G73" s="5"/>
      <c r="H73" s="5"/>
      <c r="I73" s="5"/>
      <c r="J73" s="4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ht="15.75" customHeight="1">
      <c r="A74" s="5"/>
      <c r="B74" s="43"/>
      <c r="C74" s="5"/>
      <c r="D74" s="5"/>
      <c r="E74" s="45"/>
      <c r="F74" s="45"/>
      <c r="G74" s="5"/>
      <c r="H74" s="5"/>
      <c r="I74" s="5"/>
      <c r="J74" s="4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ht="15.75" customHeight="1">
      <c r="A75" s="5"/>
      <c r="B75" s="43"/>
      <c r="C75" s="5"/>
      <c r="D75" s="5"/>
      <c r="E75" s="45"/>
      <c r="F75" s="45"/>
      <c r="G75" s="5"/>
      <c r="H75" s="5"/>
      <c r="I75" s="5"/>
      <c r="J75" s="4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ht="15.75" customHeight="1">
      <c r="A76" s="5"/>
      <c r="B76" s="43"/>
      <c r="C76" s="5"/>
      <c r="D76" s="5"/>
      <c r="E76" s="45"/>
      <c r="F76" s="45"/>
      <c r="G76" s="5"/>
      <c r="H76" s="5"/>
      <c r="I76" s="5"/>
      <c r="J76" s="4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ht="15.75" customHeight="1">
      <c r="A77" s="5"/>
      <c r="B77" s="43"/>
      <c r="C77" s="5"/>
      <c r="D77" s="5"/>
      <c r="E77" s="45"/>
      <c r="F77" s="45"/>
      <c r="G77" s="5"/>
      <c r="H77" s="5"/>
      <c r="I77" s="5"/>
      <c r="J77" s="4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ht="15.75" customHeight="1">
      <c r="A78" s="5"/>
      <c r="B78" s="43"/>
      <c r="C78" s="5"/>
      <c r="D78" s="5"/>
      <c r="E78" s="45"/>
      <c r="F78" s="45"/>
      <c r="G78" s="5"/>
      <c r="H78" s="5"/>
      <c r="I78" s="5"/>
      <c r="J78" s="4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ht="15.75" customHeight="1">
      <c r="A79" s="5"/>
      <c r="B79" s="43"/>
      <c r="C79" s="5"/>
      <c r="D79" s="5"/>
      <c r="E79" s="45"/>
      <c r="F79" s="45"/>
      <c r="G79" s="5"/>
      <c r="H79" s="5"/>
      <c r="I79" s="5"/>
      <c r="J79" s="4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ht="15.75" customHeight="1">
      <c r="A80" s="5"/>
      <c r="B80" s="43"/>
      <c r="C80" s="5"/>
      <c r="D80" s="5"/>
      <c r="E80" s="45"/>
      <c r="F80" s="45"/>
      <c r="G80" s="5"/>
      <c r="H80" s="5"/>
      <c r="I80" s="5"/>
      <c r="J80" s="4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ht="15.75" customHeight="1">
      <c r="A81" s="5"/>
      <c r="B81" s="43"/>
      <c r="C81" s="5"/>
      <c r="D81" s="5"/>
      <c r="E81" s="45"/>
      <c r="F81" s="45"/>
      <c r="G81" s="5"/>
      <c r="H81" s="5"/>
      <c r="I81" s="5"/>
      <c r="J81" s="4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ht="15.75" customHeight="1">
      <c r="A82" s="5"/>
      <c r="B82" s="43"/>
      <c r="C82" s="5"/>
      <c r="D82" s="5"/>
      <c r="E82" s="45"/>
      <c r="F82" s="45"/>
      <c r="G82" s="5"/>
      <c r="H82" s="5"/>
      <c r="I82" s="5"/>
      <c r="J82" s="4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ht="15.75" customHeight="1">
      <c r="A83" s="5"/>
      <c r="B83" s="43"/>
      <c r="C83" s="5"/>
      <c r="D83" s="5"/>
      <c r="E83" s="45"/>
      <c r="F83" s="45"/>
      <c r="G83" s="5"/>
      <c r="H83" s="5"/>
      <c r="I83" s="5"/>
      <c r="J83" s="43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ht="15.75" customHeight="1">
      <c r="A84" s="5"/>
      <c r="B84" s="43"/>
      <c r="C84" s="5"/>
      <c r="D84" s="5"/>
      <c r="E84" s="45"/>
      <c r="F84" s="45"/>
      <c r="G84" s="5"/>
      <c r="H84" s="5"/>
      <c r="I84" s="5"/>
      <c r="J84" s="4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ht="15.75" customHeight="1">
      <c r="A85" s="5"/>
      <c r="B85" s="43"/>
      <c r="C85" s="5"/>
      <c r="D85" s="5"/>
      <c r="E85" s="45"/>
      <c r="F85" s="45"/>
      <c r="G85" s="5"/>
      <c r="H85" s="5"/>
      <c r="I85" s="5"/>
      <c r="J85" s="4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ht="15.75" customHeight="1">
      <c r="A86" s="5"/>
      <c r="B86" s="43"/>
      <c r="C86" s="5"/>
      <c r="D86" s="5"/>
      <c r="E86" s="45"/>
      <c r="F86" s="45"/>
      <c r="G86" s="5"/>
      <c r="H86" s="5"/>
      <c r="I86" s="5"/>
      <c r="J86" s="4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ht="15.75" customHeight="1">
      <c r="A87" s="5"/>
      <c r="B87" s="43"/>
      <c r="C87" s="5"/>
      <c r="D87" s="5"/>
      <c r="E87" s="45"/>
      <c r="F87" s="45"/>
      <c r="G87" s="5"/>
      <c r="H87" s="5"/>
      <c r="I87" s="5"/>
      <c r="J87" s="4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ht="15.75" customHeight="1">
      <c r="A88" s="5"/>
      <c r="B88" s="43"/>
      <c r="C88" s="5"/>
      <c r="D88" s="5"/>
      <c r="E88" s="45"/>
      <c r="F88" s="45"/>
      <c r="G88" s="5"/>
      <c r="H88" s="5"/>
      <c r="I88" s="5"/>
      <c r="J88" s="4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ht="15.75" customHeight="1">
      <c r="A89" s="5"/>
      <c r="B89" s="43"/>
      <c r="C89" s="5"/>
      <c r="D89" s="5"/>
      <c r="E89" s="45"/>
      <c r="F89" s="45"/>
      <c r="G89" s="5"/>
      <c r="H89" s="5"/>
      <c r="I89" s="5"/>
      <c r="J89" s="4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ht="15.75" customHeight="1">
      <c r="A90" s="5"/>
      <c r="B90" s="43"/>
      <c r="C90" s="5"/>
      <c r="D90" s="5"/>
      <c r="E90" s="45"/>
      <c r="F90" s="45"/>
      <c r="G90" s="5"/>
      <c r="H90" s="5"/>
      <c r="I90" s="5"/>
      <c r="J90" s="4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ht="15.75" customHeight="1">
      <c r="A91" s="5"/>
      <c r="B91" s="43"/>
      <c r="C91" s="5"/>
      <c r="D91" s="5"/>
      <c r="E91" s="45"/>
      <c r="F91" s="45"/>
      <c r="G91" s="5"/>
      <c r="H91" s="5"/>
      <c r="I91" s="5"/>
      <c r="J91" s="4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ht="15.75" customHeight="1">
      <c r="A92" s="5"/>
      <c r="B92" s="43"/>
      <c r="C92" s="5"/>
      <c r="D92" s="5"/>
      <c r="E92" s="45"/>
      <c r="F92" s="45"/>
      <c r="G92" s="5"/>
      <c r="H92" s="5"/>
      <c r="I92" s="5"/>
      <c r="J92" s="4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ht="15.75" customHeight="1">
      <c r="A93" s="5"/>
      <c r="B93" s="43"/>
      <c r="C93" s="5"/>
      <c r="D93" s="5"/>
      <c r="E93" s="45"/>
      <c r="F93" s="45"/>
      <c r="G93" s="5"/>
      <c r="H93" s="5"/>
      <c r="I93" s="5"/>
      <c r="J93" s="4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ht="15.75" customHeight="1">
      <c r="A94" s="5"/>
      <c r="B94" s="43"/>
      <c r="C94" s="5"/>
      <c r="D94" s="5"/>
      <c r="E94" s="45"/>
      <c r="F94" s="45"/>
      <c r="G94" s="5"/>
      <c r="H94" s="5"/>
      <c r="I94" s="5"/>
      <c r="J94" s="4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ht="15.75" customHeight="1">
      <c r="A95" s="5"/>
      <c r="B95" s="43"/>
      <c r="C95" s="5"/>
      <c r="D95" s="5"/>
      <c r="E95" s="45"/>
      <c r="F95" s="45"/>
      <c r="G95" s="5"/>
      <c r="H95" s="5"/>
      <c r="I95" s="5"/>
      <c r="J95" s="4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ht="15.75" customHeight="1">
      <c r="A96" s="5"/>
      <c r="B96" s="43"/>
      <c r="C96" s="5"/>
      <c r="D96" s="5"/>
      <c r="E96" s="45"/>
      <c r="F96" s="45"/>
      <c r="G96" s="5"/>
      <c r="H96" s="5"/>
      <c r="I96" s="5"/>
      <c r="J96" s="4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ht="15.75" customHeight="1">
      <c r="A97" s="5"/>
      <c r="B97" s="43"/>
      <c r="C97" s="5"/>
      <c r="D97" s="5"/>
      <c r="E97" s="45"/>
      <c r="F97" s="45"/>
      <c r="G97" s="5"/>
      <c r="H97" s="5"/>
      <c r="I97" s="5"/>
      <c r="J97" s="4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ht="15.75" customHeight="1">
      <c r="A98" s="5"/>
      <c r="B98" s="43"/>
      <c r="C98" s="5"/>
      <c r="D98" s="5"/>
      <c r="E98" s="45"/>
      <c r="F98" s="45"/>
      <c r="G98" s="5"/>
      <c r="H98" s="5"/>
      <c r="I98" s="5"/>
      <c r="J98" s="4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ht="15.75" customHeight="1">
      <c r="A99" s="5"/>
      <c r="B99" s="43"/>
      <c r="C99" s="5"/>
      <c r="D99" s="5"/>
      <c r="E99" s="45"/>
      <c r="F99" s="45"/>
      <c r="G99" s="5"/>
      <c r="H99" s="5"/>
      <c r="I99" s="5"/>
      <c r="J99" s="4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ht="15.75" customHeight="1">
      <c r="A100" s="5"/>
      <c r="B100" s="43"/>
      <c r="C100" s="5"/>
      <c r="D100" s="5"/>
      <c r="E100" s="45"/>
      <c r="F100" s="45"/>
      <c r="G100" s="5"/>
      <c r="H100" s="5"/>
      <c r="I100" s="5"/>
      <c r="J100" s="4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ht="15.75" customHeight="1">
      <c r="A101" s="5"/>
      <c r="B101" s="43"/>
      <c r="C101" s="5"/>
      <c r="D101" s="5"/>
      <c r="E101" s="45"/>
      <c r="F101" s="45"/>
      <c r="G101" s="5"/>
      <c r="H101" s="5"/>
      <c r="I101" s="5"/>
      <c r="J101" s="43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ht="15.75" customHeight="1">
      <c r="A102" s="5"/>
      <c r="B102" s="43"/>
      <c r="C102" s="5"/>
      <c r="D102" s="5"/>
      <c r="E102" s="45"/>
      <c r="F102" s="45"/>
      <c r="G102" s="5"/>
      <c r="H102" s="5"/>
      <c r="I102" s="5"/>
      <c r="J102" s="4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ht="15.75" customHeight="1">
      <c r="A103" s="5"/>
      <c r="B103" s="43"/>
      <c r="C103" s="5"/>
      <c r="D103" s="5"/>
      <c r="E103" s="45"/>
      <c r="F103" s="45"/>
      <c r="G103" s="5"/>
      <c r="H103" s="5"/>
      <c r="I103" s="5"/>
      <c r="J103" s="4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ht="15.75" customHeight="1">
      <c r="A104" s="5"/>
      <c r="B104" s="43"/>
      <c r="C104" s="5"/>
      <c r="D104" s="5"/>
      <c r="E104" s="45"/>
      <c r="F104" s="45"/>
      <c r="G104" s="5"/>
      <c r="H104" s="5"/>
      <c r="I104" s="5"/>
      <c r="J104" s="4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ht="15.75" customHeight="1">
      <c r="A105" s="5"/>
      <c r="B105" s="43"/>
      <c r="C105" s="5"/>
      <c r="D105" s="5"/>
      <c r="E105" s="45"/>
      <c r="F105" s="45"/>
      <c r="G105" s="5"/>
      <c r="H105" s="5"/>
      <c r="I105" s="5"/>
      <c r="J105" s="4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ht="15.75" customHeight="1">
      <c r="A106" s="5"/>
      <c r="B106" s="43"/>
      <c r="C106" s="5"/>
      <c r="D106" s="5"/>
      <c r="E106" s="45"/>
      <c r="F106" s="45"/>
      <c r="G106" s="5"/>
      <c r="H106" s="5"/>
      <c r="I106" s="5"/>
      <c r="J106" s="4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ht="15.75" customHeight="1">
      <c r="A107" s="5"/>
      <c r="B107" s="43"/>
      <c r="C107" s="5"/>
      <c r="D107" s="5"/>
      <c r="E107" s="45"/>
      <c r="F107" s="45"/>
      <c r="G107" s="5"/>
      <c r="H107" s="5"/>
      <c r="I107" s="5"/>
      <c r="J107" s="4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ht="15.75" customHeight="1">
      <c r="A108" s="5"/>
      <c r="B108" s="43"/>
      <c r="C108" s="5"/>
      <c r="D108" s="5"/>
      <c r="E108" s="45"/>
      <c r="F108" s="45"/>
      <c r="G108" s="5"/>
      <c r="H108" s="5"/>
      <c r="I108" s="5"/>
      <c r="J108" s="4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ht="15.75" customHeight="1">
      <c r="A109" s="5"/>
      <c r="B109" s="43"/>
      <c r="C109" s="5"/>
      <c r="D109" s="5"/>
      <c r="E109" s="45"/>
      <c r="F109" s="45"/>
      <c r="G109" s="5"/>
      <c r="H109" s="5"/>
      <c r="I109" s="5"/>
      <c r="J109" s="43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ht="15.75" customHeight="1">
      <c r="A110" s="5"/>
      <c r="B110" s="43"/>
      <c r="C110" s="5"/>
      <c r="D110" s="5"/>
      <c r="E110" s="45"/>
      <c r="F110" s="45"/>
      <c r="G110" s="5"/>
      <c r="H110" s="5"/>
      <c r="I110" s="5"/>
      <c r="J110" s="43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ht="15.75" customHeight="1">
      <c r="A111" s="5"/>
      <c r="B111" s="43"/>
      <c r="C111" s="5"/>
      <c r="D111" s="5"/>
      <c r="E111" s="45"/>
      <c r="F111" s="45"/>
      <c r="G111" s="5"/>
      <c r="H111" s="5"/>
      <c r="I111" s="5"/>
      <c r="J111" s="4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ht="15.75" customHeight="1">
      <c r="A112" s="5"/>
      <c r="B112" s="43"/>
      <c r="C112" s="5"/>
      <c r="D112" s="5"/>
      <c r="E112" s="45"/>
      <c r="F112" s="45"/>
      <c r="G112" s="5"/>
      <c r="H112" s="5"/>
      <c r="I112" s="5"/>
      <c r="J112" s="43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ht="15.75" customHeight="1">
      <c r="A113" s="5"/>
      <c r="B113" s="43"/>
      <c r="C113" s="5"/>
      <c r="D113" s="5"/>
      <c r="E113" s="45"/>
      <c r="F113" s="45"/>
      <c r="G113" s="5"/>
      <c r="H113" s="5"/>
      <c r="I113" s="5"/>
      <c r="J113" s="43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ht="15.75" customHeight="1">
      <c r="A114" s="5"/>
      <c r="B114" s="43"/>
      <c r="C114" s="5"/>
      <c r="D114" s="5"/>
      <c r="E114" s="45"/>
      <c r="F114" s="45"/>
      <c r="G114" s="5"/>
      <c r="H114" s="5"/>
      <c r="I114" s="5"/>
      <c r="J114" s="43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ht="15.75" customHeight="1">
      <c r="A115" s="5"/>
      <c r="B115" s="43"/>
      <c r="C115" s="5"/>
      <c r="D115" s="5"/>
      <c r="E115" s="45"/>
      <c r="F115" s="45"/>
      <c r="G115" s="5"/>
      <c r="H115" s="5"/>
      <c r="I115" s="5"/>
      <c r="J115" s="4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ht="15.75" customHeight="1">
      <c r="A116" s="5"/>
      <c r="B116" s="43"/>
      <c r="C116" s="5"/>
      <c r="D116" s="5"/>
      <c r="E116" s="45"/>
      <c r="F116" s="45"/>
      <c r="G116" s="5"/>
      <c r="H116" s="5"/>
      <c r="I116" s="5"/>
      <c r="J116" s="43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ht="15.75" customHeight="1">
      <c r="A117" s="5"/>
      <c r="B117" s="43"/>
      <c r="C117" s="5"/>
      <c r="D117" s="5"/>
      <c r="E117" s="45"/>
      <c r="F117" s="45"/>
      <c r="G117" s="5"/>
      <c r="H117" s="5"/>
      <c r="I117" s="5"/>
      <c r="J117" s="43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ht="15.75" customHeight="1">
      <c r="A118" s="5"/>
      <c r="B118" s="43"/>
      <c r="C118" s="5"/>
      <c r="D118" s="5"/>
      <c r="E118" s="45"/>
      <c r="F118" s="45"/>
      <c r="G118" s="5"/>
      <c r="H118" s="5"/>
      <c r="I118" s="5"/>
      <c r="J118" s="4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ht="15.75" customHeight="1">
      <c r="A119" s="5"/>
      <c r="B119" s="43"/>
      <c r="C119" s="5"/>
      <c r="D119" s="5"/>
      <c r="E119" s="45"/>
      <c r="F119" s="45"/>
      <c r="G119" s="5"/>
      <c r="H119" s="5"/>
      <c r="I119" s="5"/>
      <c r="J119" s="43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ht="15.75" customHeight="1">
      <c r="A120" s="5"/>
      <c r="B120" s="43"/>
      <c r="C120" s="5"/>
      <c r="D120" s="5"/>
      <c r="E120" s="45"/>
      <c r="F120" s="45"/>
      <c r="G120" s="5"/>
      <c r="H120" s="5"/>
      <c r="I120" s="5"/>
      <c r="J120" s="4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ht="15.75" customHeight="1">
      <c r="A121" s="5"/>
      <c r="B121" s="43"/>
      <c r="C121" s="5"/>
      <c r="D121" s="5"/>
      <c r="E121" s="5"/>
      <c r="F121" s="5"/>
      <c r="G121" s="5"/>
      <c r="H121" s="5"/>
      <c r="I121" s="5"/>
      <c r="J121" s="43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ht="15.75" customHeight="1">
      <c r="A122" s="5"/>
      <c r="B122" s="43"/>
      <c r="C122" s="5"/>
      <c r="D122" s="5"/>
      <c r="E122" s="5"/>
      <c r="F122" s="5"/>
      <c r="G122" s="5"/>
      <c r="H122" s="5"/>
      <c r="I122" s="5"/>
      <c r="J122" s="4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ht="15.75" customHeight="1">
      <c r="A123" s="5"/>
      <c r="B123" s="43"/>
      <c r="C123" s="5"/>
      <c r="D123" s="5"/>
      <c r="E123" s="5"/>
      <c r="F123" s="5"/>
      <c r="G123" s="5"/>
      <c r="H123" s="5"/>
      <c r="I123" s="5"/>
      <c r="J123" s="43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ht="15.75" customHeight="1">
      <c r="A124" s="5"/>
      <c r="B124" s="43"/>
      <c r="C124" s="5"/>
      <c r="D124" s="5"/>
      <c r="E124" s="5"/>
      <c r="F124" s="5"/>
      <c r="G124" s="5"/>
      <c r="H124" s="5"/>
      <c r="I124" s="5"/>
      <c r="J124" s="4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ht="15.75" customHeight="1">
      <c r="A125" s="5"/>
      <c r="B125" s="43"/>
      <c r="C125" s="5"/>
      <c r="D125" s="5"/>
      <c r="E125" s="5"/>
      <c r="F125" s="5"/>
      <c r="G125" s="5"/>
      <c r="H125" s="5"/>
      <c r="I125" s="5"/>
      <c r="J125" s="4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ht="15.75" customHeight="1">
      <c r="A126" s="5"/>
      <c r="B126" s="43"/>
      <c r="C126" s="5"/>
      <c r="D126" s="5"/>
      <c r="E126" s="5"/>
      <c r="F126" s="5"/>
      <c r="G126" s="5"/>
      <c r="H126" s="5"/>
      <c r="I126" s="5"/>
      <c r="J126" s="4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ht="15.75" customHeight="1">
      <c r="A127" s="5"/>
      <c r="B127" s="43"/>
      <c r="C127" s="5"/>
      <c r="D127" s="5"/>
      <c r="E127" s="5"/>
      <c r="F127" s="5"/>
      <c r="G127" s="5"/>
      <c r="H127" s="5"/>
      <c r="I127" s="5"/>
      <c r="J127" s="43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ht="15.75" customHeight="1">
      <c r="A128" s="5"/>
      <c r="B128" s="43"/>
      <c r="C128" s="5"/>
      <c r="D128" s="5"/>
      <c r="E128" s="5"/>
      <c r="F128" s="5"/>
      <c r="G128" s="5"/>
      <c r="H128" s="5"/>
      <c r="I128" s="5"/>
      <c r="J128" s="4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ht="15.75" customHeight="1">
      <c r="A129" s="5"/>
      <c r="B129" s="43"/>
      <c r="C129" s="5"/>
      <c r="D129" s="5"/>
      <c r="E129" s="5"/>
      <c r="F129" s="5"/>
      <c r="G129" s="5"/>
      <c r="H129" s="5"/>
      <c r="I129" s="5"/>
      <c r="J129" s="43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ht="15.75" customHeight="1">
      <c r="A130" s="5"/>
      <c r="B130" s="43"/>
      <c r="C130" s="5"/>
      <c r="D130" s="5"/>
      <c r="E130" s="5"/>
      <c r="F130" s="5"/>
      <c r="G130" s="5"/>
      <c r="H130" s="5"/>
      <c r="I130" s="5"/>
      <c r="J130" s="4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ht="15.75" customHeight="1">
      <c r="A131" s="5"/>
      <c r="B131" s="43"/>
      <c r="C131" s="5"/>
      <c r="D131" s="5"/>
      <c r="E131" s="5"/>
      <c r="F131" s="5"/>
      <c r="G131" s="5"/>
      <c r="H131" s="5"/>
      <c r="I131" s="5"/>
      <c r="J131" s="4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ht="15.75" customHeight="1">
      <c r="A132" s="5"/>
      <c r="B132" s="43"/>
      <c r="C132" s="5"/>
      <c r="D132" s="5"/>
      <c r="E132" s="5"/>
      <c r="F132" s="5"/>
      <c r="G132" s="5"/>
      <c r="H132" s="5"/>
      <c r="I132" s="5"/>
      <c r="J132" s="4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ht="15.75" customHeight="1">
      <c r="A133" s="5"/>
      <c r="B133" s="43"/>
      <c r="C133" s="5"/>
      <c r="D133" s="5"/>
      <c r="E133" s="5"/>
      <c r="F133" s="5"/>
      <c r="G133" s="5"/>
      <c r="H133" s="5"/>
      <c r="I133" s="5"/>
      <c r="J133" s="4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ht="15.75" customHeight="1">
      <c r="A134" s="5"/>
      <c r="B134" s="43"/>
      <c r="C134" s="5"/>
      <c r="D134" s="5"/>
      <c r="E134" s="5"/>
      <c r="F134" s="5"/>
      <c r="G134" s="5"/>
      <c r="H134" s="5"/>
      <c r="I134" s="5"/>
      <c r="J134" s="43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ht="15.75" customHeight="1">
      <c r="A135" s="5"/>
      <c r="B135" s="43"/>
      <c r="C135" s="5"/>
      <c r="D135" s="5"/>
      <c r="E135" s="5"/>
      <c r="F135" s="5"/>
      <c r="G135" s="5"/>
      <c r="H135" s="5"/>
      <c r="I135" s="5"/>
      <c r="J135" s="43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ht="15.75" customHeight="1">
      <c r="A136" s="5"/>
      <c r="B136" s="43"/>
      <c r="C136" s="5"/>
      <c r="D136" s="5"/>
      <c r="E136" s="5"/>
      <c r="F136" s="5"/>
      <c r="G136" s="5"/>
      <c r="H136" s="5"/>
      <c r="I136" s="5"/>
      <c r="J136" s="4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ht="15.75" customHeight="1">
      <c r="A137" s="5"/>
      <c r="B137" s="43"/>
      <c r="C137" s="5"/>
      <c r="D137" s="5"/>
      <c r="E137" s="5"/>
      <c r="F137" s="5"/>
      <c r="G137" s="5"/>
      <c r="H137" s="5"/>
      <c r="I137" s="5"/>
      <c r="J137" s="4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ht="15.75" customHeight="1">
      <c r="A138" s="5"/>
      <c r="B138" s="43"/>
      <c r="C138" s="5"/>
      <c r="D138" s="5"/>
      <c r="E138" s="5"/>
      <c r="F138" s="5"/>
      <c r="G138" s="5"/>
      <c r="H138" s="5"/>
      <c r="I138" s="5"/>
      <c r="J138" s="4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ht="15.75" customHeight="1">
      <c r="A139" s="5"/>
      <c r="B139" s="43"/>
      <c r="C139" s="5"/>
      <c r="D139" s="5"/>
      <c r="E139" s="5"/>
      <c r="F139" s="5"/>
      <c r="G139" s="5"/>
      <c r="H139" s="5"/>
      <c r="I139" s="5"/>
      <c r="J139" s="4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ht="15.75" customHeight="1">
      <c r="A140" s="5"/>
      <c r="B140" s="43"/>
      <c r="C140" s="5"/>
      <c r="D140" s="5"/>
      <c r="E140" s="5"/>
      <c r="F140" s="5"/>
      <c r="G140" s="5"/>
      <c r="H140" s="5"/>
      <c r="I140" s="5"/>
      <c r="J140" s="4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ht="15.75" customHeight="1">
      <c r="A141" s="5"/>
      <c r="B141" s="43"/>
      <c r="C141" s="5"/>
      <c r="D141" s="5"/>
      <c r="E141" s="5"/>
      <c r="F141" s="5"/>
      <c r="G141" s="5"/>
      <c r="H141" s="5"/>
      <c r="I141" s="5"/>
      <c r="J141" s="4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ht="15.75" customHeight="1">
      <c r="A142" s="5"/>
      <c r="B142" s="43"/>
      <c r="C142" s="5"/>
      <c r="D142" s="5"/>
      <c r="E142" s="5"/>
      <c r="F142" s="5"/>
      <c r="G142" s="5"/>
      <c r="H142" s="5"/>
      <c r="I142" s="5"/>
      <c r="J142" s="4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ht="15.75" customHeight="1">
      <c r="A143" s="5"/>
      <c r="B143" s="43"/>
      <c r="C143" s="5"/>
      <c r="D143" s="5"/>
      <c r="E143" s="5"/>
      <c r="F143" s="5"/>
      <c r="G143" s="5"/>
      <c r="H143" s="5"/>
      <c r="I143" s="5"/>
      <c r="J143" s="4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ht="15.75" customHeight="1">
      <c r="A144" s="5"/>
      <c r="B144" s="43"/>
      <c r="C144" s="5"/>
      <c r="D144" s="5"/>
      <c r="E144" s="5"/>
      <c r="F144" s="5"/>
      <c r="G144" s="5"/>
      <c r="H144" s="5"/>
      <c r="I144" s="5"/>
      <c r="J144" s="4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ht="15.75" customHeight="1">
      <c r="A145" s="5"/>
      <c r="B145" s="43"/>
      <c r="C145" s="5"/>
      <c r="D145" s="5"/>
      <c r="E145" s="5"/>
      <c r="F145" s="5"/>
      <c r="G145" s="5"/>
      <c r="H145" s="5"/>
      <c r="I145" s="5"/>
      <c r="J145" s="4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ht="15.75" customHeight="1">
      <c r="A146" s="5"/>
      <c r="B146" s="43"/>
      <c r="C146" s="5"/>
      <c r="D146" s="5"/>
      <c r="E146" s="5"/>
      <c r="F146" s="5"/>
      <c r="G146" s="5"/>
      <c r="H146" s="5"/>
      <c r="I146" s="5"/>
      <c r="J146" s="4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ht="15.75" customHeight="1">
      <c r="A147" s="5"/>
      <c r="B147" s="43"/>
      <c r="C147" s="5"/>
      <c r="D147" s="5"/>
      <c r="E147" s="5"/>
      <c r="F147" s="5"/>
      <c r="G147" s="5"/>
      <c r="H147" s="5"/>
      <c r="I147" s="5"/>
      <c r="J147" s="4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ht="15.75" customHeight="1">
      <c r="A148" s="5"/>
      <c r="B148" s="43"/>
      <c r="C148" s="5"/>
      <c r="D148" s="5"/>
      <c r="E148" s="5"/>
      <c r="F148" s="5"/>
      <c r="G148" s="5"/>
      <c r="H148" s="5"/>
      <c r="I148" s="5"/>
      <c r="J148" s="4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ht="15.75" customHeight="1">
      <c r="A149" s="5"/>
      <c r="B149" s="43"/>
      <c r="C149" s="5"/>
      <c r="D149" s="5"/>
      <c r="E149" s="5"/>
      <c r="F149" s="5"/>
      <c r="G149" s="5"/>
      <c r="H149" s="5"/>
      <c r="I149" s="5"/>
      <c r="J149" s="4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ht="15.75" customHeight="1">
      <c r="A150" s="5"/>
      <c r="B150" s="43"/>
      <c r="C150" s="5"/>
      <c r="D150" s="5"/>
      <c r="E150" s="5"/>
      <c r="F150" s="5"/>
      <c r="G150" s="5"/>
      <c r="H150" s="5"/>
      <c r="I150" s="5"/>
      <c r="J150" s="4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ht="15.75" customHeight="1">
      <c r="A151" s="5"/>
      <c r="B151" s="43"/>
      <c r="C151" s="5"/>
      <c r="D151" s="5"/>
      <c r="E151" s="5"/>
      <c r="F151" s="5"/>
      <c r="G151" s="5"/>
      <c r="H151" s="5"/>
      <c r="I151" s="5"/>
      <c r="J151" s="4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ht="15.75" customHeight="1">
      <c r="A152" s="5"/>
      <c r="B152" s="43"/>
      <c r="C152" s="5"/>
      <c r="D152" s="5"/>
      <c r="E152" s="5"/>
      <c r="F152" s="5"/>
      <c r="G152" s="5"/>
      <c r="H152" s="5"/>
      <c r="I152" s="5"/>
      <c r="J152" s="4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ht="15.75" customHeight="1">
      <c r="A153" s="5"/>
      <c r="B153" s="43"/>
      <c r="C153" s="5"/>
      <c r="D153" s="5"/>
      <c r="E153" s="5"/>
      <c r="F153" s="5"/>
      <c r="G153" s="5"/>
      <c r="H153" s="5"/>
      <c r="I153" s="5"/>
      <c r="J153" s="4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ht="15.75" customHeight="1">
      <c r="A154" s="5"/>
      <c r="B154" s="43"/>
      <c r="C154" s="5"/>
      <c r="D154" s="5"/>
      <c r="E154" s="5"/>
      <c r="F154" s="5"/>
      <c r="G154" s="5"/>
      <c r="H154" s="5"/>
      <c r="I154" s="5"/>
      <c r="J154" s="4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ht="15.75" customHeight="1">
      <c r="A155" s="5"/>
      <c r="B155" s="43"/>
      <c r="C155" s="5"/>
      <c r="D155" s="5"/>
      <c r="E155" s="5"/>
      <c r="F155" s="5"/>
      <c r="G155" s="5"/>
      <c r="H155" s="5"/>
      <c r="I155" s="5"/>
      <c r="J155" s="4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ht="15.75" customHeight="1">
      <c r="A156" s="5"/>
      <c r="B156" s="43"/>
      <c r="C156" s="5"/>
      <c r="D156" s="5"/>
      <c r="E156" s="5"/>
      <c r="F156" s="5"/>
      <c r="G156" s="5"/>
      <c r="H156" s="5"/>
      <c r="I156" s="5"/>
      <c r="J156" s="4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ht="15.75" customHeight="1">
      <c r="A157" s="5"/>
      <c r="B157" s="43"/>
      <c r="C157" s="5"/>
      <c r="D157" s="5"/>
      <c r="E157" s="5"/>
      <c r="F157" s="5"/>
      <c r="G157" s="5"/>
      <c r="H157" s="5"/>
      <c r="I157" s="5"/>
      <c r="J157" s="4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ht="15.75" customHeight="1">
      <c r="A158" s="5"/>
      <c r="B158" s="43"/>
      <c r="C158" s="5"/>
      <c r="D158" s="5"/>
      <c r="E158" s="5"/>
      <c r="F158" s="5"/>
      <c r="G158" s="5"/>
      <c r="H158" s="5"/>
      <c r="I158" s="5"/>
      <c r="J158" s="4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ht="15.75" customHeight="1">
      <c r="A159" s="5"/>
      <c r="B159" s="43"/>
      <c r="C159" s="5"/>
      <c r="D159" s="5"/>
      <c r="E159" s="5"/>
      <c r="F159" s="5"/>
      <c r="G159" s="5"/>
      <c r="H159" s="5"/>
      <c r="I159" s="5"/>
      <c r="J159" s="4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ht="15.75" customHeight="1">
      <c r="A160" s="5"/>
      <c r="B160" s="43"/>
      <c r="C160" s="5"/>
      <c r="D160" s="5"/>
      <c r="E160" s="5"/>
      <c r="F160" s="5"/>
      <c r="G160" s="5"/>
      <c r="H160" s="5"/>
      <c r="I160" s="5"/>
      <c r="J160" s="4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ht="15.75" customHeight="1">
      <c r="A161" s="5"/>
      <c r="B161" s="43"/>
      <c r="C161" s="5"/>
      <c r="D161" s="5"/>
      <c r="E161" s="5"/>
      <c r="F161" s="5"/>
      <c r="G161" s="5"/>
      <c r="H161" s="5"/>
      <c r="I161" s="5"/>
      <c r="J161" s="4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ht="15.75" customHeight="1">
      <c r="A162" s="5"/>
      <c r="B162" s="43"/>
      <c r="C162" s="5"/>
      <c r="D162" s="5"/>
      <c r="E162" s="5"/>
      <c r="F162" s="5"/>
      <c r="G162" s="5"/>
      <c r="H162" s="5"/>
      <c r="I162" s="5"/>
      <c r="J162" s="4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ht="15.75" customHeight="1">
      <c r="A163" s="5"/>
      <c r="B163" s="43"/>
      <c r="C163" s="5"/>
      <c r="D163" s="5"/>
      <c r="E163" s="5"/>
      <c r="F163" s="5"/>
      <c r="G163" s="5"/>
      <c r="H163" s="5"/>
      <c r="I163" s="5"/>
      <c r="J163" s="4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ht="15.75" customHeight="1">
      <c r="A164" s="5"/>
      <c r="B164" s="43"/>
      <c r="C164" s="5"/>
      <c r="D164" s="5"/>
      <c r="E164" s="5"/>
      <c r="F164" s="5"/>
      <c r="G164" s="5"/>
      <c r="H164" s="5"/>
      <c r="I164" s="5"/>
      <c r="J164" s="4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ht="15.75" customHeight="1">
      <c r="A165" s="5"/>
      <c r="B165" s="43"/>
      <c r="C165" s="5"/>
      <c r="D165" s="5"/>
      <c r="E165" s="5"/>
      <c r="F165" s="5"/>
      <c r="G165" s="5"/>
      <c r="H165" s="5"/>
      <c r="I165" s="5"/>
      <c r="J165" s="4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ht="15.75" customHeight="1">
      <c r="A166" s="5"/>
      <c r="B166" s="43"/>
      <c r="C166" s="5"/>
      <c r="D166" s="5"/>
      <c r="E166" s="5"/>
      <c r="F166" s="5"/>
      <c r="G166" s="5"/>
      <c r="H166" s="5"/>
      <c r="I166" s="5"/>
      <c r="J166" s="4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ht="15.75" customHeight="1">
      <c r="A167" s="5"/>
      <c r="B167" s="43"/>
      <c r="C167" s="5"/>
      <c r="D167" s="5"/>
      <c r="E167" s="5"/>
      <c r="F167" s="5"/>
      <c r="G167" s="5"/>
      <c r="H167" s="5"/>
      <c r="I167" s="5"/>
      <c r="J167" s="4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ht="15.75" customHeight="1">
      <c r="A168" s="5"/>
      <c r="B168" s="43"/>
      <c r="C168" s="5"/>
      <c r="D168" s="5"/>
      <c r="E168" s="5"/>
      <c r="F168" s="5"/>
      <c r="G168" s="5"/>
      <c r="H168" s="5"/>
      <c r="I168" s="5"/>
      <c r="J168" s="4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ht="15.75" customHeight="1">
      <c r="A169" s="5"/>
      <c r="B169" s="43"/>
      <c r="C169" s="5"/>
      <c r="D169" s="5"/>
      <c r="E169" s="5"/>
      <c r="F169" s="5"/>
      <c r="G169" s="5"/>
      <c r="H169" s="5"/>
      <c r="I169" s="5"/>
      <c r="J169" s="4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ht="15.75" customHeight="1">
      <c r="A170" s="5"/>
      <c r="B170" s="43"/>
      <c r="C170" s="5"/>
      <c r="D170" s="5"/>
      <c r="E170" s="5"/>
      <c r="F170" s="5"/>
      <c r="G170" s="5"/>
      <c r="H170" s="5"/>
      <c r="I170" s="5"/>
      <c r="J170" s="4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ht="15.75" customHeight="1">
      <c r="A171" s="5"/>
      <c r="B171" s="43"/>
      <c r="C171" s="5"/>
      <c r="D171" s="5"/>
      <c r="E171" s="5"/>
      <c r="F171" s="5"/>
      <c r="G171" s="5"/>
      <c r="H171" s="5"/>
      <c r="I171" s="5"/>
      <c r="J171" s="4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ht="15.75" customHeight="1">
      <c r="A172" s="5"/>
      <c r="B172" s="43"/>
      <c r="C172" s="5"/>
      <c r="D172" s="5"/>
      <c r="E172" s="5"/>
      <c r="F172" s="5"/>
      <c r="G172" s="5"/>
      <c r="H172" s="5"/>
      <c r="I172" s="5"/>
      <c r="J172" s="4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ht="15.75" customHeight="1">
      <c r="A173" s="5"/>
      <c r="B173" s="43"/>
      <c r="C173" s="5"/>
      <c r="D173" s="5"/>
      <c r="E173" s="5"/>
      <c r="F173" s="5"/>
      <c r="G173" s="5"/>
      <c r="H173" s="5"/>
      <c r="I173" s="5"/>
      <c r="J173" s="4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ht="15.75" customHeight="1">
      <c r="A174" s="5"/>
      <c r="B174" s="43"/>
      <c r="C174" s="5"/>
      <c r="D174" s="5"/>
      <c r="E174" s="5"/>
      <c r="F174" s="5"/>
      <c r="G174" s="5"/>
      <c r="H174" s="5"/>
      <c r="I174" s="5"/>
      <c r="J174" s="4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ht="15.75" customHeight="1">
      <c r="A175" s="5"/>
      <c r="B175" s="43"/>
      <c r="C175" s="5"/>
      <c r="D175" s="5"/>
      <c r="E175" s="5"/>
      <c r="F175" s="5"/>
      <c r="G175" s="5"/>
      <c r="H175" s="5"/>
      <c r="I175" s="5"/>
      <c r="J175" s="4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ht="15.75" customHeight="1">
      <c r="A176" s="5"/>
      <c r="B176" s="43"/>
      <c r="C176" s="5"/>
      <c r="D176" s="5"/>
      <c r="E176" s="5"/>
      <c r="F176" s="5"/>
      <c r="G176" s="5"/>
      <c r="H176" s="5"/>
      <c r="I176" s="5"/>
      <c r="J176" s="4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ht="15.75" customHeight="1">
      <c r="A177" s="5"/>
      <c r="B177" s="43"/>
      <c r="C177" s="5"/>
      <c r="D177" s="5"/>
      <c r="E177" s="5"/>
      <c r="F177" s="5"/>
      <c r="G177" s="5"/>
      <c r="H177" s="5"/>
      <c r="I177" s="5"/>
      <c r="J177" s="4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ht="15.75" customHeight="1">
      <c r="A178" s="5"/>
      <c r="B178" s="43"/>
      <c r="C178" s="5"/>
      <c r="D178" s="5"/>
      <c r="E178" s="5"/>
      <c r="F178" s="5"/>
      <c r="G178" s="5"/>
      <c r="H178" s="5"/>
      <c r="I178" s="5"/>
      <c r="J178" s="4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ht="15.75" customHeight="1">
      <c r="A179" s="5"/>
      <c r="B179" s="43"/>
      <c r="C179" s="5"/>
      <c r="D179" s="5"/>
      <c r="E179" s="5"/>
      <c r="F179" s="5"/>
      <c r="G179" s="5"/>
      <c r="H179" s="5"/>
      <c r="I179" s="5"/>
      <c r="J179" s="4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ht="15.75" customHeight="1">
      <c r="A180" s="5"/>
      <c r="B180" s="43"/>
      <c r="C180" s="5"/>
      <c r="D180" s="5"/>
      <c r="E180" s="5"/>
      <c r="F180" s="5"/>
      <c r="G180" s="5"/>
      <c r="H180" s="5"/>
      <c r="I180" s="5"/>
      <c r="J180" s="4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ht="15.75" customHeight="1">
      <c r="A181" s="5"/>
      <c r="B181" s="43"/>
      <c r="C181" s="5"/>
      <c r="D181" s="5"/>
      <c r="E181" s="5"/>
      <c r="F181" s="5"/>
      <c r="G181" s="5"/>
      <c r="H181" s="5"/>
      <c r="I181" s="5"/>
      <c r="J181" s="4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ht="15.75" customHeight="1">
      <c r="A182" s="5"/>
      <c r="B182" s="43"/>
      <c r="C182" s="5"/>
      <c r="D182" s="5"/>
      <c r="E182" s="5"/>
      <c r="F182" s="5"/>
      <c r="G182" s="5"/>
      <c r="H182" s="5"/>
      <c r="I182" s="5"/>
      <c r="J182" s="4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ht="15.75" customHeight="1">
      <c r="A183" s="5"/>
      <c r="B183" s="43"/>
      <c r="C183" s="5"/>
      <c r="D183" s="5"/>
      <c r="E183" s="5"/>
      <c r="F183" s="5"/>
      <c r="G183" s="5"/>
      <c r="H183" s="5"/>
      <c r="I183" s="5"/>
      <c r="J183" s="4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ht="15.75" customHeight="1">
      <c r="A184" s="5"/>
      <c r="B184" s="43"/>
      <c r="C184" s="5"/>
      <c r="D184" s="5"/>
      <c r="E184" s="5"/>
      <c r="F184" s="5"/>
      <c r="G184" s="5"/>
      <c r="H184" s="5"/>
      <c r="I184" s="5"/>
      <c r="J184" s="4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ht="15.75" customHeight="1">
      <c r="A185" s="5"/>
      <c r="B185" s="43"/>
      <c r="C185" s="5"/>
      <c r="D185" s="5"/>
      <c r="E185" s="5"/>
      <c r="F185" s="5"/>
      <c r="G185" s="5"/>
      <c r="H185" s="5"/>
      <c r="I185" s="5"/>
      <c r="J185" s="4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ht="15.75" customHeight="1">
      <c r="A186" s="5"/>
      <c r="B186" s="43"/>
      <c r="C186" s="5"/>
      <c r="D186" s="5"/>
      <c r="E186" s="5"/>
      <c r="F186" s="5"/>
      <c r="G186" s="5"/>
      <c r="H186" s="5"/>
      <c r="I186" s="5"/>
      <c r="J186" s="4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ht="15.75" customHeight="1">
      <c r="A187" s="5"/>
      <c r="B187" s="43"/>
      <c r="C187" s="5"/>
      <c r="D187" s="5"/>
      <c r="E187" s="5"/>
      <c r="F187" s="5"/>
      <c r="G187" s="5"/>
      <c r="H187" s="5"/>
      <c r="I187" s="5"/>
      <c r="J187" s="4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ht="15.75" customHeight="1">
      <c r="A188" s="5"/>
      <c r="B188" s="43"/>
      <c r="C188" s="5"/>
      <c r="D188" s="5"/>
      <c r="E188" s="5"/>
      <c r="F188" s="5"/>
      <c r="G188" s="5"/>
      <c r="H188" s="5"/>
      <c r="I188" s="5"/>
      <c r="J188" s="4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ht="15.75" customHeight="1">
      <c r="A189" s="5"/>
      <c r="B189" s="43"/>
      <c r="C189" s="5"/>
      <c r="D189" s="5"/>
      <c r="E189" s="5"/>
      <c r="F189" s="5"/>
      <c r="G189" s="5"/>
      <c r="H189" s="5"/>
      <c r="I189" s="5"/>
      <c r="J189" s="4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ht="15.75" customHeight="1">
      <c r="A190" s="5"/>
      <c r="B190" s="43"/>
      <c r="C190" s="5"/>
      <c r="D190" s="5"/>
      <c r="E190" s="5"/>
      <c r="F190" s="5"/>
      <c r="G190" s="5"/>
      <c r="H190" s="5"/>
      <c r="I190" s="5"/>
      <c r="J190" s="4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ht="15.75" customHeight="1">
      <c r="A191" s="5"/>
      <c r="B191" s="43"/>
      <c r="C191" s="5"/>
      <c r="D191" s="5"/>
      <c r="E191" s="5"/>
      <c r="F191" s="5"/>
      <c r="G191" s="5"/>
      <c r="H191" s="5"/>
      <c r="I191" s="5"/>
      <c r="J191" s="4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ht="15.75" customHeight="1">
      <c r="A192" s="5"/>
      <c r="B192" s="43"/>
      <c r="C192" s="5"/>
      <c r="D192" s="5"/>
      <c r="E192" s="5"/>
      <c r="F192" s="5"/>
      <c r="G192" s="5"/>
      <c r="H192" s="5"/>
      <c r="I192" s="5"/>
      <c r="J192" s="4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ht="15.75" customHeight="1">
      <c r="A193" s="5"/>
      <c r="B193" s="43"/>
      <c r="C193" s="5"/>
      <c r="D193" s="5"/>
      <c r="E193" s="5"/>
      <c r="F193" s="5"/>
      <c r="G193" s="5"/>
      <c r="H193" s="5"/>
      <c r="I193" s="5"/>
      <c r="J193" s="4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ht="15.75" customHeight="1">
      <c r="A194" s="5"/>
      <c r="B194" s="43"/>
      <c r="C194" s="5"/>
      <c r="D194" s="5"/>
      <c r="E194" s="5"/>
      <c r="F194" s="5"/>
      <c r="G194" s="5"/>
      <c r="H194" s="5"/>
      <c r="I194" s="5"/>
      <c r="J194" s="4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ht="15.75" customHeight="1">
      <c r="A195" s="5"/>
      <c r="B195" s="43"/>
      <c r="C195" s="5"/>
      <c r="D195" s="5"/>
      <c r="E195" s="5"/>
      <c r="F195" s="5"/>
      <c r="G195" s="5"/>
      <c r="H195" s="5"/>
      <c r="I195" s="5"/>
      <c r="J195" s="4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ht="15.75" customHeight="1">
      <c r="A196" s="5"/>
      <c r="B196" s="43"/>
      <c r="C196" s="5"/>
      <c r="D196" s="5"/>
      <c r="E196" s="5"/>
      <c r="F196" s="5"/>
      <c r="G196" s="5"/>
      <c r="H196" s="5"/>
      <c r="I196" s="5"/>
      <c r="J196" s="4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ht="15.75" customHeight="1">
      <c r="A197" s="5"/>
      <c r="B197" s="43"/>
      <c r="C197" s="5"/>
      <c r="D197" s="5"/>
      <c r="E197" s="5"/>
      <c r="F197" s="5"/>
      <c r="G197" s="5"/>
      <c r="H197" s="5"/>
      <c r="I197" s="5"/>
      <c r="J197" s="4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ht="15.75" customHeight="1">
      <c r="A198" s="5"/>
      <c r="B198" s="43"/>
      <c r="C198" s="5"/>
      <c r="D198" s="5"/>
      <c r="E198" s="5"/>
      <c r="F198" s="5"/>
      <c r="G198" s="5"/>
      <c r="H198" s="5"/>
      <c r="I198" s="5"/>
      <c r="J198" s="4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ht="15.75" customHeight="1">
      <c r="A199" s="5"/>
      <c r="B199" s="43"/>
      <c r="C199" s="5"/>
      <c r="D199" s="5"/>
      <c r="E199" s="5"/>
      <c r="F199" s="5"/>
      <c r="G199" s="5"/>
      <c r="H199" s="5"/>
      <c r="I199" s="5"/>
      <c r="J199" s="4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ht="15.75" customHeight="1">
      <c r="A200" s="5"/>
      <c r="B200" s="43"/>
      <c r="C200" s="5"/>
      <c r="D200" s="5"/>
      <c r="E200" s="5"/>
      <c r="F200" s="5"/>
      <c r="G200" s="5"/>
      <c r="H200" s="5"/>
      <c r="I200" s="5"/>
      <c r="J200" s="4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ht="15.75" customHeight="1">
      <c r="A201" s="5"/>
      <c r="B201" s="43"/>
      <c r="C201" s="5"/>
      <c r="D201" s="5"/>
      <c r="E201" s="5"/>
      <c r="F201" s="5"/>
      <c r="G201" s="5"/>
      <c r="H201" s="5"/>
      <c r="I201" s="5"/>
      <c r="J201" s="4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ht="15.75" customHeight="1">
      <c r="A202" s="5"/>
      <c r="B202" s="43"/>
      <c r="C202" s="5"/>
      <c r="D202" s="5"/>
      <c r="E202" s="5"/>
      <c r="F202" s="5"/>
      <c r="G202" s="5"/>
      <c r="H202" s="5"/>
      <c r="I202" s="5"/>
      <c r="J202" s="4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ht="15.75" customHeight="1">
      <c r="A203" s="5"/>
      <c r="B203" s="43"/>
      <c r="C203" s="5"/>
      <c r="D203" s="5"/>
      <c r="E203" s="5"/>
      <c r="F203" s="5"/>
      <c r="G203" s="5"/>
      <c r="H203" s="5"/>
      <c r="I203" s="5"/>
      <c r="J203" s="4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ht="15.75" customHeight="1">
      <c r="A204" s="5"/>
      <c r="B204" s="43"/>
      <c r="C204" s="5"/>
      <c r="D204" s="5"/>
      <c r="E204" s="5"/>
      <c r="F204" s="5"/>
      <c r="G204" s="5"/>
      <c r="H204" s="5"/>
      <c r="I204" s="5"/>
      <c r="J204" s="4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ht="15.75" customHeight="1">
      <c r="A205" s="5"/>
      <c r="B205" s="43"/>
      <c r="C205" s="5"/>
      <c r="D205" s="5"/>
      <c r="E205" s="5"/>
      <c r="F205" s="5"/>
      <c r="G205" s="5"/>
      <c r="H205" s="5"/>
      <c r="I205" s="5"/>
      <c r="J205" s="4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ht="15.75" customHeight="1">
      <c r="A206" s="5"/>
      <c r="B206" s="43"/>
      <c r="C206" s="5"/>
      <c r="D206" s="5"/>
      <c r="E206" s="5"/>
      <c r="F206" s="5"/>
      <c r="G206" s="5"/>
      <c r="H206" s="5"/>
      <c r="I206" s="5"/>
      <c r="J206" s="4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ht="15.75" customHeight="1">
      <c r="A207" s="5"/>
      <c r="B207" s="43"/>
      <c r="C207" s="5"/>
      <c r="D207" s="5"/>
      <c r="E207" s="5"/>
      <c r="F207" s="5"/>
      <c r="G207" s="5"/>
      <c r="H207" s="5"/>
      <c r="I207" s="5"/>
      <c r="J207" s="4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ht="15.75" customHeight="1">
      <c r="A208" s="5"/>
      <c r="B208" s="43"/>
      <c r="C208" s="5"/>
      <c r="D208" s="5"/>
      <c r="E208" s="5"/>
      <c r="F208" s="5"/>
      <c r="G208" s="5"/>
      <c r="H208" s="5"/>
      <c r="I208" s="5"/>
      <c r="J208" s="4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ht="15.75" customHeight="1">
      <c r="A209" s="5"/>
      <c r="B209" s="43"/>
      <c r="C209" s="5"/>
      <c r="D209" s="5"/>
      <c r="E209" s="5"/>
      <c r="F209" s="5"/>
      <c r="G209" s="5"/>
      <c r="H209" s="5"/>
      <c r="I209" s="5"/>
      <c r="J209" s="4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ht="15.75" customHeight="1">
      <c r="A210" s="5"/>
      <c r="B210" s="43"/>
      <c r="C210" s="5"/>
      <c r="D210" s="5"/>
      <c r="E210" s="5"/>
      <c r="F210" s="5"/>
      <c r="G210" s="5"/>
      <c r="H210" s="5"/>
      <c r="I210" s="5"/>
      <c r="J210" s="4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ht="15.75" customHeight="1">
      <c r="A211" s="5"/>
      <c r="B211" s="43"/>
      <c r="C211" s="5"/>
      <c r="D211" s="5"/>
      <c r="E211" s="5"/>
      <c r="F211" s="5"/>
      <c r="G211" s="5"/>
      <c r="H211" s="5"/>
      <c r="I211" s="5"/>
      <c r="J211" s="4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ht="15.75" customHeight="1">
      <c r="A212" s="5"/>
      <c r="B212" s="43"/>
      <c r="C212" s="5"/>
      <c r="D212" s="5"/>
      <c r="E212" s="5"/>
      <c r="F212" s="5"/>
      <c r="G212" s="5"/>
      <c r="H212" s="5"/>
      <c r="I212" s="5"/>
      <c r="J212" s="4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ht="15.75" customHeight="1">
      <c r="A213" s="5"/>
      <c r="B213" s="43"/>
      <c r="C213" s="5"/>
      <c r="D213" s="5"/>
      <c r="E213" s="5"/>
      <c r="F213" s="5"/>
      <c r="G213" s="5"/>
      <c r="H213" s="5"/>
      <c r="I213" s="5"/>
      <c r="J213" s="4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ht="15.75" customHeight="1">
      <c r="A214" s="5"/>
      <c r="B214" s="43"/>
      <c r="C214" s="5"/>
      <c r="D214" s="5"/>
      <c r="E214" s="5"/>
      <c r="F214" s="5"/>
      <c r="G214" s="5"/>
      <c r="H214" s="5"/>
      <c r="I214" s="5"/>
      <c r="J214" s="4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ht="15.75" customHeight="1">
      <c r="A215" s="5"/>
      <c r="B215" s="43"/>
      <c r="C215" s="5"/>
      <c r="D215" s="5"/>
      <c r="E215" s="5"/>
      <c r="F215" s="5"/>
      <c r="G215" s="5"/>
      <c r="H215" s="5"/>
      <c r="I215" s="5"/>
      <c r="J215" s="4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ht="15.75" customHeight="1">
      <c r="A216" s="5"/>
      <c r="B216" s="43"/>
      <c r="C216" s="5"/>
      <c r="D216" s="5"/>
      <c r="E216" s="5"/>
      <c r="F216" s="5"/>
      <c r="G216" s="5"/>
      <c r="H216" s="5"/>
      <c r="I216" s="5"/>
      <c r="J216" s="4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ht="15.75" customHeight="1">
      <c r="A217" s="5"/>
      <c r="B217" s="43"/>
      <c r="C217" s="5"/>
      <c r="D217" s="5"/>
      <c r="E217" s="5"/>
      <c r="F217" s="5"/>
      <c r="G217" s="5"/>
      <c r="H217" s="5"/>
      <c r="I217" s="5"/>
      <c r="J217" s="4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ht="15.75" customHeight="1">
      <c r="A218" s="5"/>
      <c r="B218" s="43"/>
      <c r="C218" s="5"/>
      <c r="D218" s="5"/>
      <c r="E218" s="5"/>
      <c r="F218" s="5"/>
      <c r="G218" s="5"/>
      <c r="H218" s="5"/>
      <c r="I218" s="5"/>
      <c r="J218" s="4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ht="15.75" customHeight="1">
      <c r="A219" s="5"/>
      <c r="B219" s="43"/>
      <c r="C219" s="5"/>
      <c r="D219" s="5"/>
      <c r="E219" s="5"/>
      <c r="F219" s="5"/>
      <c r="G219" s="5"/>
      <c r="H219" s="5"/>
      <c r="I219" s="5"/>
      <c r="J219" s="4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ht="15.75" customHeight="1">
      <c r="A220" s="5"/>
      <c r="B220" s="43"/>
      <c r="C220" s="5"/>
      <c r="D220" s="5"/>
      <c r="E220" s="5"/>
      <c r="F220" s="5"/>
      <c r="G220" s="5"/>
      <c r="H220" s="5"/>
      <c r="I220" s="5"/>
      <c r="J220" s="4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ht="15.75" customHeight="1">
      <c r="A221" s="5"/>
      <c r="B221" s="43"/>
      <c r="C221" s="5"/>
      <c r="D221" s="5"/>
      <c r="E221" s="5"/>
      <c r="F221" s="5"/>
      <c r="G221" s="5"/>
      <c r="H221" s="5"/>
      <c r="I221" s="5"/>
      <c r="J221" s="4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ht="15.75" customHeight="1">
      <c r="A222" s="5"/>
      <c r="B222" s="43"/>
      <c r="C222" s="5"/>
      <c r="D222" s="5"/>
      <c r="E222" s="5"/>
      <c r="F222" s="5"/>
      <c r="G222" s="5"/>
      <c r="H222" s="5"/>
      <c r="I222" s="5"/>
      <c r="J222" s="43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ht="15.75" customHeight="1">
      <c r="A223" s="5"/>
      <c r="B223" s="43"/>
      <c r="C223" s="5"/>
      <c r="D223" s="5"/>
      <c r="E223" s="5"/>
      <c r="F223" s="5"/>
      <c r="G223" s="5"/>
      <c r="H223" s="5"/>
      <c r="I223" s="5"/>
      <c r="J223" s="43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ht="15.75" customHeight="1">
      <c r="A224" s="5"/>
      <c r="B224" s="43"/>
      <c r="C224" s="5"/>
      <c r="D224" s="5"/>
      <c r="E224" s="5"/>
      <c r="F224" s="5"/>
      <c r="G224" s="5"/>
      <c r="H224" s="5"/>
      <c r="I224" s="5"/>
      <c r="J224" s="4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ht="15.75" customHeight="1">
      <c r="A225" s="5"/>
      <c r="B225" s="43"/>
      <c r="C225" s="5"/>
      <c r="D225" s="5"/>
      <c r="E225" s="5"/>
      <c r="F225" s="5"/>
      <c r="G225" s="5"/>
      <c r="H225" s="5"/>
      <c r="I225" s="5"/>
      <c r="J225" s="43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ht="15.75" customHeight="1">
      <c r="A226" s="5"/>
      <c r="B226" s="43"/>
      <c r="C226" s="5"/>
      <c r="D226" s="5"/>
      <c r="E226" s="5"/>
      <c r="F226" s="5"/>
      <c r="G226" s="5"/>
      <c r="H226" s="5"/>
      <c r="I226" s="5"/>
      <c r="J226" s="43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ht="15.75" customHeight="1">
      <c r="A227" s="5"/>
      <c r="B227" s="43"/>
      <c r="C227" s="5"/>
      <c r="D227" s="5"/>
      <c r="E227" s="5"/>
      <c r="F227" s="5"/>
      <c r="G227" s="5"/>
      <c r="H227" s="5"/>
      <c r="I227" s="5"/>
      <c r="J227" s="43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ht="15.75" customHeight="1">
      <c r="A228" s="5"/>
      <c r="B228" s="43"/>
      <c r="C228" s="5"/>
      <c r="D228" s="5"/>
      <c r="E228" s="5"/>
      <c r="F228" s="5"/>
      <c r="G228" s="5"/>
      <c r="H228" s="5"/>
      <c r="I228" s="5"/>
      <c r="J228" s="43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ht="15.75" customHeight="1">
      <c r="A229" s="5"/>
      <c r="B229" s="43"/>
      <c r="C229" s="5"/>
      <c r="D229" s="5"/>
      <c r="E229" s="5"/>
      <c r="F229" s="5"/>
      <c r="G229" s="5"/>
      <c r="H229" s="5"/>
      <c r="I229" s="5"/>
      <c r="J229" s="43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ht="15.75" customHeight="1">
      <c r="A230" s="5"/>
      <c r="B230" s="43"/>
      <c r="C230" s="5"/>
      <c r="D230" s="5"/>
      <c r="E230" s="5"/>
      <c r="F230" s="5"/>
      <c r="G230" s="5"/>
      <c r="H230" s="5"/>
      <c r="I230" s="5"/>
      <c r="J230" s="43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ht="15.75" customHeight="1">
      <c r="A231" s="5"/>
      <c r="B231" s="43"/>
      <c r="C231" s="5"/>
      <c r="D231" s="5"/>
      <c r="E231" s="5"/>
      <c r="F231" s="5"/>
      <c r="G231" s="5"/>
      <c r="H231" s="5"/>
      <c r="I231" s="5"/>
      <c r="J231" s="43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ht="15.75" customHeight="1">
      <c r="A232" s="5"/>
      <c r="B232" s="43"/>
      <c r="C232" s="5"/>
      <c r="D232" s="5"/>
      <c r="E232" s="5"/>
      <c r="F232" s="5"/>
      <c r="G232" s="5"/>
      <c r="H232" s="5"/>
      <c r="I232" s="5"/>
      <c r="J232" s="43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ht="15.75" customHeight="1">
      <c r="A233" s="5"/>
      <c r="B233" s="43"/>
      <c r="C233" s="5"/>
      <c r="D233" s="5"/>
      <c r="E233" s="5"/>
      <c r="F233" s="5"/>
      <c r="G233" s="5"/>
      <c r="H233" s="5"/>
      <c r="I233" s="5"/>
      <c r="J233" s="43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ht="15.75" customHeight="1">
      <c r="A234" s="5"/>
      <c r="B234" s="43"/>
      <c r="C234" s="5"/>
      <c r="D234" s="5"/>
      <c r="E234" s="5"/>
      <c r="F234" s="5"/>
      <c r="G234" s="5"/>
      <c r="H234" s="5"/>
      <c r="I234" s="5"/>
      <c r="J234" s="43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ht="15.75" customHeight="1">
      <c r="A235" s="5"/>
      <c r="B235" s="43"/>
      <c r="C235" s="5"/>
      <c r="D235" s="5"/>
      <c r="E235" s="5"/>
      <c r="F235" s="5"/>
      <c r="G235" s="5"/>
      <c r="H235" s="5"/>
      <c r="I235" s="5"/>
      <c r="J235" s="43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35.63"/>
    <col customWidth="1" min="3" max="3" width="20.75"/>
    <col customWidth="1" min="4" max="4" width="16.63"/>
    <col customWidth="1" min="5" max="5" width="24.0"/>
  </cols>
  <sheetData>
    <row r="1" ht="15.75" customHeight="1">
      <c r="A1" s="7" t="s">
        <v>119</v>
      </c>
      <c r="B1" s="7" t="s">
        <v>1</v>
      </c>
      <c r="C1" s="7" t="s">
        <v>2</v>
      </c>
      <c r="D1" s="7" t="s">
        <v>3</v>
      </c>
    </row>
    <row r="2" ht="15.75" customHeight="1"/>
    <row r="3" ht="15.75" customHeight="1"/>
    <row r="4" ht="15.75" customHeight="1">
      <c r="A4" s="54" t="s">
        <v>120</v>
      </c>
    </row>
    <row r="5" ht="15.75" customHeight="1">
      <c r="E5" s="55" t="s">
        <v>121</v>
      </c>
    </row>
    <row r="6" ht="15.75" customHeight="1">
      <c r="A6" s="56">
        <v>45153.0</v>
      </c>
      <c r="B6" s="57" t="s">
        <v>26</v>
      </c>
      <c r="C6" s="58">
        <v>20000.0</v>
      </c>
      <c r="D6" s="59">
        <v>0.085</v>
      </c>
      <c r="E6" s="60">
        <f t="shared" ref="E6:E34" si="1">C6/$C$37</f>
        <v>0.009090909091</v>
      </c>
    </row>
    <row r="7" ht="15.75" customHeight="1">
      <c r="A7" s="56">
        <v>45154.0</v>
      </c>
      <c r="B7" s="57" t="s">
        <v>33</v>
      </c>
      <c r="C7" s="58">
        <v>50000.0</v>
      </c>
      <c r="D7" s="59">
        <v>0.085</v>
      </c>
      <c r="E7" s="60">
        <f t="shared" si="1"/>
        <v>0.02272727273</v>
      </c>
    </row>
    <row r="8" ht="15.75" customHeight="1">
      <c r="A8" s="56">
        <v>45154.0</v>
      </c>
      <c r="B8" s="57" t="s">
        <v>37</v>
      </c>
      <c r="C8" s="58">
        <v>40000.0</v>
      </c>
      <c r="D8" s="59">
        <v>0.085</v>
      </c>
      <c r="E8" s="60">
        <f t="shared" si="1"/>
        <v>0.01818181818</v>
      </c>
    </row>
    <row r="9" ht="15.75" customHeight="1">
      <c r="A9" s="56">
        <v>45154.0</v>
      </c>
      <c r="B9" s="57" t="s">
        <v>40</v>
      </c>
      <c r="C9" s="58">
        <v>20000.0</v>
      </c>
      <c r="D9" s="59">
        <v>0.085</v>
      </c>
      <c r="E9" s="60">
        <f t="shared" si="1"/>
        <v>0.009090909091</v>
      </c>
    </row>
    <row r="10" ht="15.75" customHeight="1">
      <c r="A10" s="56">
        <v>45154.0</v>
      </c>
      <c r="B10" s="57" t="s">
        <v>44</v>
      </c>
      <c r="C10" s="58">
        <v>50000.0</v>
      </c>
      <c r="D10" s="59">
        <v>0.085</v>
      </c>
      <c r="E10" s="60">
        <f t="shared" si="1"/>
        <v>0.02272727273</v>
      </c>
    </row>
    <row r="11" ht="15.75" customHeight="1">
      <c r="A11" s="56">
        <v>45154.0</v>
      </c>
      <c r="B11" s="57" t="s">
        <v>47</v>
      </c>
      <c r="C11" s="58">
        <v>50000.0</v>
      </c>
      <c r="D11" s="59">
        <v>0.085</v>
      </c>
      <c r="E11" s="60">
        <f t="shared" si="1"/>
        <v>0.02272727273</v>
      </c>
    </row>
    <row r="12" ht="15.75" customHeight="1">
      <c r="A12" s="56">
        <v>45155.0</v>
      </c>
      <c r="B12" s="57" t="s">
        <v>50</v>
      </c>
      <c r="C12" s="58">
        <v>300000.0</v>
      </c>
      <c r="D12" s="59">
        <v>0.09</v>
      </c>
      <c r="E12" s="60">
        <f t="shared" si="1"/>
        <v>0.1363636364</v>
      </c>
    </row>
    <row r="13" ht="15.75" customHeight="1">
      <c r="A13" s="61">
        <v>45155.0</v>
      </c>
      <c r="B13" s="62" t="s">
        <v>53</v>
      </c>
      <c r="C13" s="63">
        <v>200000.0</v>
      </c>
      <c r="D13" s="64">
        <v>0.0875</v>
      </c>
      <c r="E13" s="60">
        <f t="shared" si="1"/>
        <v>0.09090909091</v>
      </c>
    </row>
    <row r="14" ht="15.75" customHeight="1">
      <c r="A14" s="56">
        <v>45155.0</v>
      </c>
      <c r="B14" s="57" t="s">
        <v>56</v>
      </c>
      <c r="C14" s="58">
        <v>50000.0</v>
      </c>
      <c r="D14" s="59">
        <v>0.085</v>
      </c>
      <c r="E14" s="60">
        <f t="shared" si="1"/>
        <v>0.02272727273</v>
      </c>
    </row>
    <row r="15" ht="15.75" customHeight="1">
      <c r="A15" s="56">
        <v>45155.0</v>
      </c>
      <c r="B15" s="57" t="s">
        <v>59</v>
      </c>
      <c r="C15" s="58">
        <v>20000.0</v>
      </c>
      <c r="D15" s="59">
        <v>0.085</v>
      </c>
      <c r="E15" s="60">
        <f t="shared" si="1"/>
        <v>0.009090909091</v>
      </c>
    </row>
    <row r="16" ht="15.75" customHeight="1">
      <c r="A16" s="56">
        <v>45155.0</v>
      </c>
      <c r="B16" s="57" t="s">
        <v>62</v>
      </c>
      <c r="C16" s="58">
        <v>80000.0</v>
      </c>
      <c r="D16" s="59">
        <v>0.0875</v>
      </c>
      <c r="E16" s="60">
        <f t="shared" si="1"/>
        <v>0.03636363636</v>
      </c>
    </row>
    <row r="17" ht="15.75" customHeight="1">
      <c r="A17" s="56">
        <v>45155.0</v>
      </c>
      <c r="B17" s="57" t="s">
        <v>65</v>
      </c>
      <c r="C17" s="58">
        <v>120000.0</v>
      </c>
      <c r="D17" s="59">
        <v>0.0875</v>
      </c>
      <c r="E17" s="60">
        <f t="shared" si="1"/>
        <v>0.05454545455</v>
      </c>
    </row>
    <row r="18" ht="15.75" customHeight="1">
      <c r="A18" s="56">
        <v>45155.0</v>
      </c>
      <c r="B18" s="57" t="s">
        <v>67</v>
      </c>
      <c r="C18" s="58">
        <v>200000.0</v>
      </c>
      <c r="D18" s="59">
        <v>0.0875</v>
      </c>
      <c r="E18" s="60">
        <f t="shared" si="1"/>
        <v>0.09090909091</v>
      </c>
    </row>
    <row r="19" ht="15.75" customHeight="1">
      <c r="A19" s="56">
        <v>45155.0</v>
      </c>
      <c r="B19" s="57" t="s">
        <v>70</v>
      </c>
      <c r="C19" s="58">
        <v>20000.0</v>
      </c>
      <c r="D19" s="59">
        <v>0.085</v>
      </c>
      <c r="E19" s="60">
        <f t="shared" si="1"/>
        <v>0.009090909091</v>
      </c>
    </row>
    <row r="20" ht="15.75" customHeight="1">
      <c r="A20" s="56">
        <v>45155.0</v>
      </c>
      <c r="B20" s="57" t="s">
        <v>73</v>
      </c>
      <c r="C20" s="58">
        <v>10000.0</v>
      </c>
      <c r="D20" s="59">
        <v>0.085</v>
      </c>
      <c r="E20" s="60">
        <f t="shared" si="1"/>
        <v>0.004545454545</v>
      </c>
    </row>
    <row r="21" ht="15.75" customHeight="1">
      <c r="A21" s="56">
        <v>45156.0</v>
      </c>
      <c r="B21" s="57" t="s">
        <v>76</v>
      </c>
      <c r="C21" s="58">
        <v>20000.0</v>
      </c>
      <c r="D21" s="59">
        <v>0.085</v>
      </c>
      <c r="E21" s="60">
        <f t="shared" si="1"/>
        <v>0.009090909091</v>
      </c>
    </row>
    <row r="22" ht="15.75" customHeight="1">
      <c r="A22" s="56">
        <v>45156.0</v>
      </c>
      <c r="B22" s="57" t="s">
        <v>79</v>
      </c>
      <c r="C22" s="58">
        <v>200000.0</v>
      </c>
      <c r="D22" s="59">
        <v>0.0875</v>
      </c>
      <c r="E22" s="60">
        <f t="shared" si="1"/>
        <v>0.09090909091</v>
      </c>
    </row>
    <row r="23" ht="15.75" customHeight="1">
      <c r="A23" s="56">
        <v>45156.0</v>
      </c>
      <c r="B23" s="57" t="s">
        <v>82</v>
      </c>
      <c r="C23" s="58">
        <v>150000.0</v>
      </c>
      <c r="D23" s="59">
        <v>0.0875</v>
      </c>
      <c r="E23" s="60">
        <f t="shared" si="1"/>
        <v>0.06818181818</v>
      </c>
    </row>
    <row r="24" ht="15.75" customHeight="1">
      <c r="A24" s="61">
        <v>45156.0</v>
      </c>
      <c r="B24" s="62" t="s">
        <v>85</v>
      </c>
      <c r="C24" s="63">
        <v>100000.0</v>
      </c>
      <c r="D24" s="64">
        <v>0.0875</v>
      </c>
      <c r="E24" s="60">
        <f t="shared" si="1"/>
        <v>0.04545454545</v>
      </c>
    </row>
    <row r="25" ht="15.75" customHeight="1">
      <c r="A25" s="61">
        <v>45156.0</v>
      </c>
      <c r="B25" s="62" t="s">
        <v>87</v>
      </c>
      <c r="C25" s="63">
        <v>50000.0</v>
      </c>
      <c r="D25" s="64">
        <v>0.085</v>
      </c>
      <c r="E25" s="60">
        <f t="shared" si="1"/>
        <v>0.02272727273</v>
      </c>
    </row>
    <row r="26" ht="15.75" customHeight="1">
      <c r="A26" s="56">
        <v>45156.0</v>
      </c>
      <c r="B26" s="57" t="s">
        <v>89</v>
      </c>
      <c r="C26" s="58">
        <v>20000.0</v>
      </c>
      <c r="D26" s="59">
        <v>0.085</v>
      </c>
      <c r="E26" s="60">
        <f t="shared" si="1"/>
        <v>0.009090909091</v>
      </c>
    </row>
    <row r="27" ht="15.75" customHeight="1">
      <c r="A27" s="56">
        <v>45156.0</v>
      </c>
      <c r="B27" s="57" t="s">
        <v>92</v>
      </c>
      <c r="C27" s="58">
        <v>50000.0</v>
      </c>
      <c r="D27" s="59">
        <v>0.085</v>
      </c>
      <c r="E27" s="60">
        <f t="shared" si="1"/>
        <v>0.02272727273</v>
      </c>
    </row>
    <row r="28" ht="15.75" customHeight="1">
      <c r="A28" s="56">
        <v>45156.0</v>
      </c>
      <c r="B28" s="57" t="s">
        <v>95</v>
      </c>
      <c r="C28" s="58">
        <v>40000.0</v>
      </c>
      <c r="D28" s="59">
        <v>0.09</v>
      </c>
      <c r="E28" s="60">
        <f t="shared" si="1"/>
        <v>0.01818181818</v>
      </c>
    </row>
    <row r="29" ht="15.75" customHeight="1">
      <c r="A29" s="56">
        <v>45156.0</v>
      </c>
      <c r="B29" s="57" t="s">
        <v>98</v>
      </c>
      <c r="C29" s="58">
        <v>10000.0</v>
      </c>
      <c r="D29" s="59">
        <v>0.085</v>
      </c>
      <c r="E29" s="60">
        <f t="shared" si="1"/>
        <v>0.004545454545</v>
      </c>
    </row>
    <row r="30" ht="15.75" customHeight="1">
      <c r="A30" s="56">
        <v>45159.0</v>
      </c>
      <c r="B30" s="57" t="s">
        <v>122</v>
      </c>
      <c r="C30" s="58">
        <v>80000.0</v>
      </c>
      <c r="D30" s="59">
        <v>0.085</v>
      </c>
      <c r="E30" s="60">
        <f t="shared" si="1"/>
        <v>0.03636363636</v>
      </c>
    </row>
    <row r="31" ht="15.75" customHeight="1">
      <c r="A31" s="56">
        <v>45159.0</v>
      </c>
      <c r="B31" s="57" t="s">
        <v>104</v>
      </c>
      <c r="C31" s="58">
        <v>100000.0</v>
      </c>
      <c r="D31" s="59">
        <v>0.09</v>
      </c>
      <c r="E31" s="60">
        <f t="shared" si="1"/>
        <v>0.04545454545</v>
      </c>
    </row>
    <row r="32" ht="15.75" customHeight="1">
      <c r="A32" s="56">
        <v>45159.0</v>
      </c>
      <c r="B32" s="57" t="s">
        <v>107</v>
      </c>
      <c r="C32" s="58">
        <v>50000.0</v>
      </c>
      <c r="D32" s="59">
        <v>0.085</v>
      </c>
      <c r="E32" s="60">
        <f t="shared" si="1"/>
        <v>0.02272727273</v>
      </c>
    </row>
    <row r="33" ht="15.75" customHeight="1">
      <c r="A33" s="56">
        <v>45160.0</v>
      </c>
      <c r="B33" s="57" t="s">
        <v>110</v>
      </c>
      <c r="C33" s="58">
        <v>50000.0</v>
      </c>
      <c r="D33" s="59">
        <v>0.085</v>
      </c>
      <c r="E33" s="60">
        <f t="shared" si="1"/>
        <v>0.02272727273</v>
      </c>
    </row>
    <row r="34" ht="15.75" customHeight="1">
      <c r="A34" s="56">
        <v>45162.0</v>
      </c>
      <c r="B34" s="57" t="s">
        <v>113</v>
      </c>
      <c r="C34" s="58">
        <v>50000.0</v>
      </c>
      <c r="D34" s="59">
        <v>0.085</v>
      </c>
      <c r="E34" s="60">
        <f t="shared" si="1"/>
        <v>0.02272727273</v>
      </c>
    </row>
    <row r="35" ht="15.75" customHeight="1"/>
    <row r="36" ht="15.75" customHeight="1"/>
    <row r="37" ht="15.75" customHeight="1">
      <c r="B37" s="65" t="s">
        <v>123</v>
      </c>
      <c r="C37" s="66">
        <f>sum(C6:C34)</f>
        <v>2200000</v>
      </c>
      <c r="E37" s="60">
        <f>sum(E6:E34)</f>
        <v>1</v>
      </c>
    </row>
    <row r="38" ht="15.75" customHeight="1"/>
    <row r="39" ht="15.75" customHeight="1"/>
    <row r="40" ht="15.75" customHeight="1"/>
    <row r="41" ht="15.75" customHeight="1"/>
    <row r="42" ht="15.75" customHeight="1">
      <c r="A42" s="67" t="s">
        <v>124</v>
      </c>
    </row>
    <row r="43" ht="15.75" customHeight="1">
      <c r="A43" s="68" t="s">
        <v>125</v>
      </c>
      <c r="E43" s="55" t="s">
        <v>121</v>
      </c>
    </row>
    <row r="44" ht="15.75" customHeight="1">
      <c r="A44" s="56">
        <v>45153.0</v>
      </c>
      <c r="B44" s="57" t="s">
        <v>26</v>
      </c>
      <c r="C44" s="58">
        <v>20000.0</v>
      </c>
      <c r="D44" s="59">
        <v>0.085</v>
      </c>
      <c r="E44" s="60">
        <f t="shared" ref="E44:E72" si="2">C44/$C$75</f>
        <v>0.009090909091</v>
      </c>
    </row>
    <row r="45" ht="15.75" customHeight="1">
      <c r="A45" s="56">
        <v>45154.0</v>
      </c>
      <c r="B45" s="57" t="s">
        <v>33</v>
      </c>
      <c r="C45" s="58">
        <v>50000.0</v>
      </c>
      <c r="D45" s="59">
        <v>0.085</v>
      </c>
      <c r="E45" s="60">
        <f t="shared" si="2"/>
        <v>0.02272727273</v>
      </c>
    </row>
    <row r="46" ht="15.75" customHeight="1">
      <c r="A46" s="56">
        <v>45154.0</v>
      </c>
      <c r="B46" s="57" t="s">
        <v>37</v>
      </c>
      <c r="C46" s="58">
        <v>40000.0</v>
      </c>
      <c r="D46" s="59">
        <v>0.085</v>
      </c>
      <c r="E46" s="60">
        <f t="shared" si="2"/>
        <v>0.01818181818</v>
      </c>
    </row>
    <row r="47" ht="15.75" customHeight="1">
      <c r="A47" s="56">
        <v>45154.0</v>
      </c>
      <c r="B47" s="57" t="s">
        <v>40</v>
      </c>
      <c r="C47" s="58">
        <v>20000.0</v>
      </c>
      <c r="D47" s="59">
        <v>0.085</v>
      </c>
      <c r="E47" s="60">
        <f t="shared" si="2"/>
        <v>0.009090909091</v>
      </c>
    </row>
    <row r="48" ht="15.75" customHeight="1">
      <c r="A48" s="56">
        <v>45154.0</v>
      </c>
      <c r="B48" s="57" t="s">
        <v>44</v>
      </c>
      <c r="C48" s="58">
        <v>50000.0</v>
      </c>
      <c r="D48" s="59">
        <v>0.085</v>
      </c>
      <c r="E48" s="60">
        <f t="shared" si="2"/>
        <v>0.02272727273</v>
      </c>
    </row>
    <row r="49" ht="15.75" customHeight="1">
      <c r="A49" s="56">
        <v>45154.0</v>
      </c>
      <c r="B49" s="57" t="s">
        <v>47</v>
      </c>
      <c r="C49" s="58">
        <v>50000.0</v>
      </c>
      <c r="D49" s="59">
        <v>0.085</v>
      </c>
      <c r="E49" s="60">
        <f t="shared" si="2"/>
        <v>0.02272727273</v>
      </c>
    </row>
    <row r="50" ht="15.75" customHeight="1">
      <c r="A50" s="56">
        <v>45155.0</v>
      </c>
      <c r="B50" s="57" t="s">
        <v>50</v>
      </c>
      <c r="C50" s="58">
        <v>300000.0</v>
      </c>
      <c r="D50" s="59">
        <v>0.09</v>
      </c>
      <c r="E50" s="60">
        <f t="shared" si="2"/>
        <v>0.1363636364</v>
      </c>
    </row>
    <row r="51" ht="15.75" customHeight="1">
      <c r="A51" s="61">
        <v>45155.0</v>
      </c>
      <c r="B51" s="62" t="s">
        <v>53</v>
      </c>
      <c r="C51" s="63">
        <v>200000.0</v>
      </c>
      <c r="D51" s="64">
        <v>0.0875</v>
      </c>
      <c r="E51" s="60">
        <f t="shared" si="2"/>
        <v>0.09090909091</v>
      </c>
    </row>
    <row r="52" ht="15.75" customHeight="1">
      <c r="A52" s="56">
        <v>45155.0</v>
      </c>
      <c r="B52" s="57" t="s">
        <v>56</v>
      </c>
      <c r="C52" s="58">
        <v>50000.0</v>
      </c>
      <c r="D52" s="59">
        <v>0.085</v>
      </c>
      <c r="E52" s="60">
        <f t="shared" si="2"/>
        <v>0.02272727273</v>
      </c>
    </row>
    <row r="53" ht="15.75" customHeight="1">
      <c r="A53" s="56">
        <v>45155.0</v>
      </c>
      <c r="B53" s="57" t="s">
        <v>59</v>
      </c>
      <c r="C53" s="58">
        <v>20000.0</v>
      </c>
      <c r="D53" s="59">
        <v>0.085</v>
      </c>
      <c r="E53" s="60">
        <f t="shared" si="2"/>
        <v>0.009090909091</v>
      </c>
    </row>
    <row r="54" ht="15.75" customHeight="1">
      <c r="A54" s="56">
        <v>45155.0</v>
      </c>
      <c r="B54" s="57" t="s">
        <v>62</v>
      </c>
      <c r="C54" s="58">
        <v>80000.0</v>
      </c>
      <c r="D54" s="59">
        <v>0.0875</v>
      </c>
      <c r="E54" s="60">
        <f t="shared" si="2"/>
        <v>0.03636363636</v>
      </c>
    </row>
    <row r="55" ht="15.75" customHeight="1">
      <c r="A55" s="56">
        <v>45155.0</v>
      </c>
      <c r="B55" s="57" t="s">
        <v>65</v>
      </c>
      <c r="C55" s="58">
        <v>120000.0</v>
      </c>
      <c r="D55" s="59">
        <v>0.0875</v>
      </c>
      <c r="E55" s="60">
        <f t="shared" si="2"/>
        <v>0.05454545455</v>
      </c>
    </row>
    <row r="56" ht="15.75" customHeight="1">
      <c r="A56" s="56">
        <v>45155.0</v>
      </c>
      <c r="B56" s="57" t="s">
        <v>67</v>
      </c>
      <c r="C56" s="58">
        <v>200000.0</v>
      </c>
      <c r="D56" s="59">
        <v>0.0875</v>
      </c>
      <c r="E56" s="60">
        <f t="shared" si="2"/>
        <v>0.09090909091</v>
      </c>
    </row>
    <row r="57" ht="15.75" customHeight="1">
      <c r="A57" s="56">
        <v>45155.0</v>
      </c>
      <c r="B57" s="57" t="s">
        <v>70</v>
      </c>
      <c r="C57" s="58">
        <v>20000.0</v>
      </c>
      <c r="D57" s="59">
        <v>0.085</v>
      </c>
      <c r="E57" s="60">
        <f t="shared" si="2"/>
        <v>0.009090909091</v>
      </c>
    </row>
    <row r="58" ht="15.75" customHeight="1">
      <c r="A58" s="56">
        <v>45155.0</v>
      </c>
      <c r="B58" s="57" t="s">
        <v>73</v>
      </c>
      <c r="C58" s="58">
        <v>10000.0</v>
      </c>
      <c r="D58" s="59">
        <v>0.085</v>
      </c>
      <c r="E58" s="60">
        <f t="shared" si="2"/>
        <v>0.004545454545</v>
      </c>
    </row>
    <row r="59" ht="15.75" customHeight="1">
      <c r="A59" s="56">
        <v>45156.0</v>
      </c>
      <c r="B59" s="57" t="s">
        <v>76</v>
      </c>
      <c r="C59" s="58">
        <v>20000.0</v>
      </c>
      <c r="D59" s="59">
        <v>0.085</v>
      </c>
      <c r="E59" s="60">
        <f t="shared" si="2"/>
        <v>0.009090909091</v>
      </c>
    </row>
    <row r="60" ht="15.75" customHeight="1">
      <c r="A60" s="56">
        <v>45156.0</v>
      </c>
      <c r="B60" s="57" t="s">
        <v>79</v>
      </c>
      <c r="C60" s="58">
        <v>200000.0</v>
      </c>
      <c r="D60" s="59">
        <v>0.0875</v>
      </c>
      <c r="E60" s="60">
        <f t="shared" si="2"/>
        <v>0.09090909091</v>
      </c>
    </row>
    <row r="61" ht="15.75" customHeight="1">
      <c r="A61" s="56">
        <v>45156.0</v>
      </c>
      <c r="B61" s="57" t="s">
        <v>82</v>
      </c>
      <c r="C61" s="58">
        <v>150000.0</v>
      </c>
      <c r="D61" s="59">
        <v>0.0875</v>
      </c>
      <c r="E61" s="60">
        <f t="shared" si="2"/>
        <v>0.06818181818</v>
      </c>
    </row>
    <row r="62" ht="15.75" customHeight="1">
      <c r="A62" s="61">
        <v>45156.0</v>
      </c>
      <c r="B62" s="62" t="s">
        <v>85</v>
      </c>
      <c r="C62" s="63">
        <v>100000.0</v>
      </c>
      <c r="D62" s="64">
        <v>0.0875</v>
      </c>
      <c r="E62" s="60">
        <f t="shared" si="2"/>
        <v>0.04545454545</v>
      </c>
    </row>
    <row r="63" ht="15.75" customHeight="1">
      <c r="A63" s="61">
        <v>45156.0</v>
      </c>
      <c r="B63" s="62" t="s">
        <v>87</v>
      </c>
      <c r="C63" s="63">
        <v>50000.0</v>
      </c>
      <c r="D63" s="64">
        <v>0.085</v>
      </c>
      <c r="E63" s="60">
        <f t="shared" si="2"/>
        <v>0.02272727273</v>
      </c>
    </row>
    <row r="64" ht="15.75" customHeight="1">
      <c r="A64" s="56">
        <v>45156.0</v>
      </c>
      <c r="B64" s="57" t="s">
        <v>89</v>
      </c>
      <c r="C64" s="58">
        <v>20000.0</v>
      </c>
      <c r="D64" s="59">
        <v>0.085</v>
      </c>
      <c r="E64" s="60">
        <f t="shared" si="2"/>
        <v>0.009090909091</v>
      </c>
    </row>
    <row r="65" ht="15.75" customHeight="1">
      <c r="A65" s="56">
        <v>45156.0</v>
      </c>
      <c r="B65" s="57" t="s">
        <v>92</v>
      </c>
      <c r="C65" s="58">
        <v>50000.0</v>
      </c>
      <c r="D65" s="59">
        <v>0.085</v>
      </c>
      <c r="E65" s="60">
        <f t="shared" si="2"/>
        <v>0.02272727273</v>
      </c>
    </row>
    <row r="66" ht="15.75" customHeight="1">
      <c r="A66" s="56">
        <v>45156.0</v>
      </c>
      <c r="B66" s="57" t="s">
        <v>95</v>
      </c>
      <c r="C66" s="58">
        <v>40000.0</v>
      </c>
      <c r="D66" s="59">
        <v>0.09</v>
      </c>
      <c r="E66" s="60">
        <f t="shared" si="2"/>
        <v>0.01818181818</v>
      </c>
    </row>
    <row r="67" ht="15.75" customHeight="1">
      <c r="A67" s="56">
        <v>45156.0</v>
      </c>
      <c r="B67" s="57" t="s">
        <v>98</v>
      </c>
      <c r="C67" s="58">
        <v>10000.0</v>
      </c>
      <c r="D67" s="59">
        <v>0.085</v>
      </c>
      <c r="E67" s="60">
        <f t="shared" si="2"/>
        <v>0.004545454545</v>
      </c>
    </row>
    <row r="68" ht="15.75" customHeight="1">
      <c r="A68" s="56">
        <v>45159.0</v>
      </c>
      <c r="B68" s="57" t="s">
        <v>122</v>
      </c>
      <c r="C68" s="58">
        <v>80000.0</v>
      </c>
      <c r="D68" s="59">
        <v>0.085</v>
      </c>
      <c r="E68" s="60">
        <f t="shared" si="2"/>
        <v>0.03636363636</v>
      </c>
    </row>
    <row r="69" ht="15.75" customHeight="1">
      <c r="A69" s="56">
        <v>45159.0</v>
      </c>
      <c r="B69" s="57" t="s">
        <v>104</v>
      </c>
      <c r="C69" s="58">
        <v>100000.0</v>
      </c>
      <c r="D69" s="59">
        <v>0.09</v>
      </c>
      <c r="E69" s="60">
        <f t="shared" si="2"/>
        <v>0.04545454545</v>
      </c>
    </row>
    <row r="70" ht="15.75" customHeight="1">
      <c r="A70" s="56">
        <v>45159.0</v>
      </c>
      <c r="B70" s="57" t="s">
        <v>107</v>
      </c>
      <c r="C70" s="58">
        <v>50000.0</v>
      </c>
      <c r="D70" s="59">
        <v>0.085</v>
      </c>
      <c r="E70" s="60">
        <f t="shared" si="2"/>
        <v>0.02272727273</v>
      </c>
    </row>
    <row r="71" ht="15.75" customHeight="1">
      <c r="A71" s="56">
        <v>45160.0</v>
      </c>
      <c r="B71" s="57" t="s">
        <v>110</v>
      </c>
      <c r="C71" s="58">
        <v>50000.0</v>
      </c>
      <c r="D71" s="59">
        <v>0.085</v>
      </c>
      <c r="E71" s="60">
        <f t="shared" si="2"/>
        <v>0.02272727273</v>
      </c>
    </row>
    <row r="72" ht="15.75" customHeight="1">
      <c r="A72" s="56">
        <v>45162.0</v>
      </c>
      <c r="B72" s="57" t="s">
        <v>113</v>
      </c>
      <c r="C72" s="58">
        <v>50000.0</v>
      </c>
      <c r="D72" s="59">
        <v>0.085</v>
      </c>
      <c r="E72" s="60">
        <f t="shared" si="2"/>
        <v>0.02272727273</v>
      </c>
    </row>
    <row r="73" ht="15.75" customHeight="1"/>
    <row r="74" ht="15.75" customHeight="1"/>
    <row r="75" ht="15.75" customHeight="1">
      <c r="B75" s="69" t="s">
        <v>126</v>
      </c>
      <c r="C75" s="66">
        <f>sum(C44:C72)</f>
        <v>2200000</v>
      </c>
      <c r="E75" s="60">
        <f>sum(E44:E72)</f>
        <v>1</v>
      </c>
    </row>
    <row r="76" ht="15.75" customHeight="1"/>
    <row r="77" ht="15.75" customHeight="1">
      <c r="A77" s="68" t="s">
        <v>127</v>
      </c>
    </row>
    <row r="78" ht="15.75" customHeight="1">
      <c r="A78" s="70">
        <v>45569.0</v>
      </c>
      <c r="B78" s="71" t="s">
        <v>116</v>
      </c>
      <c r="C78" s="72">
        <v>1000000.0</v>
      </c>
      <c r="D78" s="73">
        <f>C78/C80</f>
        <v>1</v>
      </c>
    </row>
    <row r="79" ht="15.75" customHeight="1"/>
    <row r="80" ht="15.75" customHeight="1">
      <c r="A80" s="74"/>
      <c r="B80" s="65" t="s">
        <v>123</v>
      </c>
      <c r="C80" s="75">
        <f t="shared" ref="C80:D80" si="3">sum(C78)</f>
        <v>1000000</v>
      </c>
      <c r="D80" s="76">
        <f t="shared" si="3"/>
        <v>1</v>
      </c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